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My Drive\MBI Deep Dives\DG\"/>
    </mc:Choice>
  </mc:AlternateContent>
  <xr:revisionPtr revIDLastSave="0" documentId="13_ncr:1_{EDE910EE-0D34-4D10-8243-919719D60554}" xr6:coauthVersionLast="47" xr6:coauthVersionMax="47" xr10:uidLastSave="{00000000-0000-0000-0000-000000000000}"/>
  <bookViews>
    <workbookView xWindow="-98" yWindow="-98" windowWidth="20715" windowHeight="13155" activeTab="2" xr2:uid="{59FEBE42-E421-4C91-9569-C48D315B175B}"/>
  </bookViews>
  <sheets>
    <sheet name="How to Use " sheetId="12" r:id="rId1"/>
    <sheet name="Color Code" sheetId="11" r:id="rId2"/>
    <sheet name="Model" sheetId="1" r:id="rId3"/>
    <sheet name="Valuation" sheetId="13" r:id="rId4"/>
    <sheet name="Daloopa" sheetId="19" r:id="rId5"/>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44427.5741782407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4" i="1" l="1"/>
  <c r="B192" i="1"/>
  <c r="B13" i="13" l="1"/>
  <c r="E11" i="13"/>
  <c r="L11" i="13"/>
  <c r="G11" i="13"/>
  <c r="F11" i="13"/>
  <c r="E18" i="13"/>
  <c r="I43" i="1" l="1"/>
  <c r="K48" i="1"/>
  <c r="L48" i="1"/>
  <c r="M48" i="1" s="1"/>
  <c r="N48" i="1" s="1"/>
  <c r="O48" i="1" s="1"/>
  <c r="J48" i="1"/>
  <c r="D54" i="1"/>
  <c r="E54" i="1"/>
  <c r="F54" i="1"/>
  <c r="G54" i="1"/>
  <c r="H54" i="1"/>
  <c r="C54" i="1"/>
  <c r="H48" i="1"/>
  <c r="I48" i="1" s="1"/>
  <c r="D49" i="1"/>
  <c r="E49" i="1"/>
  <c r="F49" i="1"/>
  <c r="G49" i="1"/>
  <c r="C49" i="1"/>
  <c r="C14" i="1"/>
  <c r="G65" i="1"/>
  <c r="G57" i="1"/>
  <c r="C10" i="1" l="1"/>
  <c r="J43" i="1" l="1"/>
  <c r="K43" i="1"/>
  <c r="L43" i="1" s="1"/>
  <c r="M43" i="1" s="1"/>
  <c r="N43" i="1" s="1"/>
  <c r="O43" i="1" s="1"/>
  <c r="L57" i="1" l="1"/>
  <c r="M57" i="1" s="1"/>
  <c r="N57" i="1" s="1"/>
  <c r="O57" i="1" s="1"/>
  <c r="AV293" i="19" l="1"/>
  <c r="AW293" i="19"/>
  <c r="AX293" i="19"/>
  <c r="AY293" i="19"/>
  <c r="AZ293" i="19"/>
  <c r="BA293" i="19"/>
  <c r="BB293" i="19"/>
  <c r="BC293" i="19"/>
  <c r="BD293" i="19"/>
  <c r="AU293" i="19"/>
  <c r="AV290" i="19"/>
  <c r="AW290" i="19"/>
  <c r="AX290" i="19"/>
  <c r="AY290" i="19"/>
  <c r="AZ290" i="19"/>
  <c r="BA290" i="19"/>
  <c r="BB290" i="19"/>
  <c r="BC290" i="19"/>
  <c r="BD290" i="19"/>
  <c r="AU290" i="19"/>
  <c r="AV261" i="19"/>
  <c r="AW261" i="19"/>
  <c r="AX261" i="19"/>
  <c r="AU261" i="19"/>
  <c r="AU264" i="19"/>
  <c r="AV264" i="19"/>
  <c r="AW264" i="19"/>
  <c r="AX264" i="19"/>
  <c r="BD263" i="19"/>
  <c r="BC263" i="19"/>
  <c r="J17" i="1" l="1"/>
  <c r="K17" i="1" s="1"/>
  <c r="L17" i="1" s="1"/>
  <c r="M17" i="1" s="1"/>
  <c r="N17" i="1" s="1"/>
  <c r="O17" i="1" s="1"/>
  <c r="G11" i="1"/>
  <c r="F11" i="1"/>
  <c r="E11" i="1"/>
  <c r="D11" i="1"/>
  <c r="C11" i="1"/>
  <c r="B11" i="1"/>
  <c r="D12" i="1" l="1"/>
  <c r="C12" i="1"/>
  <c r="E12" i="1"/>
  <c r="F12" i="1"/>
  <c r="G12" i="1"/>
  <c r="I96" i="1" l="1"/>
  <c r="J96" i="1" s="1"/>
  <c r="K96" i="1" s="1"/>
  <c r="L96" i="1" s="1"/>
  <c r="M96" i="1" s="1"/>
  <c r="N96" i="1" s="1"/>
  <c r="O96" i="1" s="1"/>
  <c r="I94" i="1"/>
  <c r="J94" i="1" s="1"/>
  <c r="K94" i="1" s="1"/>
  <c r="L94" i="1" s="1"/>
  <c r="M94" i="1" s="1"/>
  <c r="N94" i="1" s="1"/>
  <c r="O94" i="1" s="1"/>
  <c r="A98" i="1"/>
  <c r="A100" i="1" s="1"/>
  <c r="B95" i="1"/>
  <c r="C95" i="1"/>
  <c r="D95" i="1"/>
  <c r="E95" i="1"/>
  <c r="F95" i="1"/>
  <c r="G95" i="1"/>
  <c r="B97" i="1"/>
  <c r="C97" i="1"/>
  <c r="D97" i="1"/>
  <c r="E97" i="1"/>
  <c r="F97" i="1"/>
  <c r="G97" i="1"/>
  <c r="B99" i="1"/>
  <c r="C99" i="1"/>
  <c r="D99" i="1"/>
  <c r="E99" i="1"/>
  <c r="F99" i="1"/>
  <c r="G99" i="1"/>
  <c r="C93" i="1"/>
  <c r="D93" i="1"/>
  <c r="E93" i="1"/>
  <c r="F93" i="1"/>
  <c r="G93" i="1"/>
  <c r="B93" i="1"/>
  <c r="C185" i="1" l="1"/>
  <c r="D185" i="1"/>
  <c r="E185" i="1"/>
  <c r="F185" i="1"/>
  <c r="G185" i="1"/>
  <c r="B185" i="1"/>
  <c r="C178" i="1"/>
  <c r="D178" i="1"/>
  <c r="E178" i="1"/>
  <c r="F178" i="1"/>
  <c r="G178" i="1"/>
  <c r="B178" i="1"/>
  <c r="C175" i="1"/>
  <c r="D175" i="1"/>
  <c r="E175" i="1"/>
  <c r="F175" i="1"/>
  <c r="G175" i="1"/>
  <c r="B175" i="1"/>
  <c r="C171" i="1"/>
  <c r="D171" i="1"/>
  <c r="E171" i="1"/>
  <c r="F171" i="1"/>
  <c r="G171" i="1"/>
  <c r="B171" i="1"/>
  <c r="C173" i="1"/>
  <c r="D173" i="1"/>
  <c r="E173" i="1"/>
  <c r="F173" i="1"/>
  <c r="G173" i="1"/>
  <c r="B173" i="1"/>
  <c r="C165" i="1"/>
  <c r="C167" i="1" s="1"/>
  <c r="D165" i="1"/>
  <c r="D167" i="1" s="1"/>
  <c r="E165" i="1"/>
  <c r="F165" i="1"/>
  <c r="G165" i="1"/>
  <c r="B165" i="1"/>
  <c r="C159" i="1"/>
  <c r="D159" i="1"/>
  <c r="E159" i="1"/>
  <c r="F159" i="1"/>
  <c r="G159" i="1"/>
  <c r="H159" i="1" s="1"/>
  <c r="I159" i="1" s="1"/>
  <c r="J159" i="1" s="1"/>
  <c r="K159" i="1" s="1"/>
  <c r="L159" i="1" s="1"/>
  <c r="M159" i="1" s="1"/>
  <c r="N159" i="1" s="1"/>
  <c r="O159" i="1" s="1"/>
  <c r="B159" i="1"/>
  <c r="AY336" i="19"/>
  <c r="C162" i="1"/>
  <c r="D162" i="1"/>
  <c r="E162" i="1"/>
  <c r="F162" i="1"/>
  <c r="G162" i="1"/>
  <c r="B162" i="1"/>
  <c r="C161" i="1"/>
  <c r="D161" i="1"/>
  <c r="E161" i="1"/>
  <c r="F161" i="1"/>
  <c r="G161" i="1"/>
  <c r="B161" i="1"/>
  <c r="C156" i="1"/>
  <c r="D156" i="1"/>
  <c r="E156" i="1"/>
  <c r="F156" i="1"/>
  <c r="G156" i="1"/>
  <c r="B156" i="1"/>
  <c r="C154" i="1"/>
  <c r="D154" i="1"/>
  <c r="E154" i="1"/>
  <c r="F154" i="1"/>
  <c r="G154" i="1"/>
  <c r="B154" i="1"/>
  <c r="C150" i="1"/>
  <c r="D150" i="1"/>
  <c r="E150" i="1"/>
  <c r="F150" i="1"/>
  <c r="G150" i="1"/>
  <c r="B150" i="1"/>
  <c r="C149" i="1"/>
  <c r="D149" i="1"/>
  <c r="E149" i="1"/>
  <c r="F149" i="1"/>
  <c r="G149" i="1"/>
  <c r="B149" i="1"/>
  <c r="C145" i="1"/>
  <c r="D145" i="1"/>
  <c r="E145" i="1"/>
  <c r="F145" i="1"/>
  <c r="G145" i="1"/>
  <c r="H145" i="1" s="1"/>
  <c r="I145" i="1" s="1"/>
  <c r="J145" i="1" s="1"/>
  <c r="K145" i="1" s="1"/>
  <c r="L145" i="1" s="1"/>
  <c r="M145" i="1" s="1"/>
  <c r="N145" i="1" s="1"/>
  <c r="O145" i="1" s="1"/>
  <c r="B145" i="1"/>
  <c r="C146" i="1"/>
  <c r="D146" i="1"/>
  <c r="E146" i="1"/>
  <c r="F146" i="1"/>
  <c r="G146" i="1"/>
  <c r="B146" i="1"/>
  <c r="C144" i="1"/>
  <c r="D144" i="1"/>
  <c r="E144" i="1"/>
  <c r="F144" i="1"/>
  <c r="G144" i="1"/>
  <c r="B144" i="1"/>
  <c r="C140" i="1"/>
  <c r="D140" i="1"/>
  <c r="E140" i="1"/>
  <c r="F140" i="1"/>
  <c r="G140" i="1"/>
  <c r="B140" i="1"/>
  <c r="C133" i="1"/>
  <c r="D133" i="1"/>
  <c r="E133" i="1"/>
  <c r="F133" i="1"/>
  <c r="G133" i="1"/>
  <c r="B133" i="1"/>
  <c r="C136" i="1"/>
  <c r="D136" i="1"/>
  <c r="E136" i="1"/>
  <c r="F136" i="1"/>
  <c r="G136" i="1"/>
  <c r="B136" i="1"/>
  <c r="C132" i="1"/>
  <c r="D132" i="1"/>
  <c r="E132" i="1"/>
  <c r="F132" i="1"/>
  <c r="G132" i="1"/>
  <c r="B132" i="1"/>
  <c r="B107" i="1"/>
  <c r="C107" i="1"/>
  <c r="D107" i="1"/>
  <c r="E107" i="1"/>
  <c r="F107" i="1"/>
  <c r="G107" i="1"/>
  <c r="B108" i="1"/>
  <c r="C108" i="1"/>
  <c r="D108" i="1"/>
  <c r="E108" i="1"/>
  <c r="F108" i="1"/>
  <c r="G108" i="1"/>
  <c r="B109" i="1"/>
  <c r="C109" i="1"/>
  <c r="D109" i="1"/>
  <c r="E109" i="1"/>
  <c r="F109" i="1"/>
  <c r="G109" i="1"/>
  <c r="B110" i="1"/>
  <c r="C110" i="1"/>
  <c r="D110" i="1"/>
  <c r="E110" i="1"/>
  <c r="F110" i="1"/>
  <c r="G110" i="1"/>
  <c r="B111" i="1"/>
  <c r="C111" i="1"/>
  <c r="D111" i="1"/>
  <c r="E111" i="1"/>
  <c r="F111" i="1"/>
  <c r="G111" i="1"/>
  <c r="B112" i="1"/>
  <c r="C112" i="1"/>
  <c r="D112" i="1"/>
  <c r="E112" i="1"/>
  <c r="F112" i="1"/>
  <c r="G112" i="1"/>
  <c r="B113" i="1"/>
  <c r="C113" i="1"/>
  <c r="D113" i="1"/>
  <c r="E113" i="1"/>
  <c r="F113" i="1"/>
  <c r="G113" i="1"/>
  <c r="B114" i="1"/>
  <c r="B188" i="1" s="1"/>
  <c r="B190" i="1" s="1"/>
  <c r="C114" i="1"/>
  <c r="C188" i="1" s="1"/>
  <c r="C190" i="1" s="1"/>
  <c r="D114" i="1"/>
  <c r="D188" i="1" s="1"/>
  <c r="D190" i="1" s="1"/>
  <c r="E114" i="1"/>
  <c r="E188" i="1" s="1"/>
  <c r="E190" i="1" s="1"/>
  <c r="F114" i="1"/>
  <c r="F188" i="1" s="1"/>
  <c r="F190" i="1" s="1"/>
  <c r="G114" i="1"/>
  <c r="G188" i="1" s="1"/>
  <c r="G190" i="1" s="1"/>
  <c r="B115" i="1"/>
  <c r="C115" i="1"/>
  <c r="D115" i="1"/>
  <c r="E115" i="1"/>
  <c r="F115" i="1"/>
  <c r="G115" i="1"/>
  <c r="B117" i="1"/>
  <c r="B118" i="1" s="1"/>
  <c r="C117" i="1"/>
  <c r="D117" i="1"/>
  <c r="E117" i="1"/>
  <c r="F117" i="1"/>
  <c r="G117" i="1"/>
  <c r="C106" i="1"/>
  <c r="D106" i="1"/>
  <c r="E106" i="1"/>
  <c r="F106" i="1"/>
  <c r="G106" i="1"/>
  <c r="B106" i="1"/>
  <c r="F124" i="1"/>
  <c r="C102" i="1"/>
  <c r="D102" i="1"/>
  <c r="E102" i="1"/>
  <c r="F102" i="1"/>
  <c r="G102" i="1"/>
  <c r="H102" i="1" s="1"/>
  <c r="I102" i="1" s="1"/>
  <c r="J102" i="1" s="1"/>
  <c r="K102" i="1" s="1"/>
  <c r="L102" i="1" s="1"/>
  <c r="M102" i="1" s="1"/>
  <c r="N102" i="1" s="1"/>
  <c r="O102" i="1" s="1"/>
  <c r="B102" i="1"/>
  <c r="C90" i="1"/>
  <c r="D90" i="1"/>
  <c r="E90" i="1"/>
  <c r="F90" i="1"/>
  <c r="G90" i="1"/>
  <c r="B90" i="1"/>
  <c r="B78" i="1"/>
  <c r="C78" i="1"/>
  <c r="D78" i="1"/>
  <c r="E78" i="1"/>
  <c r="F78" i="1"/>
  <c r="G78" i="1"/>
  <c r="B79" i="1"/>
  <c r="C79" i="1"/>
  <c r="D79" i="1"/>
  <c r="E79" i="1"/>
  <c r="F79" i="1"/>
  <c r="G79" i="1"/>
  <c r="B80" i="1"/>
  <c r="C80" i="1"/>
  <c r="D80" i="1"/>
  <c r="E80" i="1"/>
  <c r="F80" i="1"/>
  <c r="G80" i="1"/>
  <c r="B81" i="1"/>
  <c r="C81" i="1"/>
  <c r="D81" i="1"/>
  <c r="E81" i="1"/>
  <c r="F81" i="1"/>
  <c r="G81" i="1"/>
  <c r="B82" i="1"/>
  <c r="C82" i="1"/>
  <c r="D82" i="1"/>
  <c r="E82" i="1"/>
  <c r="F82" i="1"/>
  <c r="G82" i="1"/>
  <c r="C77" i="1"/>
  <c r="D77" i="1"/>
  <c r="E77" i="1"/>
  <c r="F77" i="1"/>
  <c r="G77" i="1"/>
  <c r="B77" i="1"/>
  <c r="C75" i="1"/>
  <c r="D75" i="1"/>
  <c r="E75" i="1"/>
  <c r="F75" i="1"/>
  <c r="G75" i="1"/>
  <c r="B75" i="1"/>
  <c r="C74" i="1"/>
  <c r="D74" i="1"/>
  <c r="E74" i="1"/>
  <c r="F74" i="1"/>
  <c r="G74" i="1"/>
  <c r="B74" i="1"/>
  <c r="C73" i="1"/>
  <c r="D73" i="1"/>
  <c r="E73" i="1"/>
  <c r="F73" i="1"/>
  <c r="G73" i="1"/>
  <c r="B73" i="1"/>
  <c r="C71" i="1"/>
  <c r="D71" i="1"/>
  <c r="E71" i="1"/>
  <c r="F71" i="1"/>
  <c r="G71" i="1"/>
  <c r="B71" i="1"/>
  <c r="C69" i="1"/>
  <c r="D69" i="1"/>
  <c r="E69" i="1"/>
  <c r="F69" i="1"/>
  <c r="G69" i="1"/>
  <c r="B69" i="1"/>
  <c r="B167" i="1" l="1"/>
  <c r="G167" i="1"/>
  <c r="F167" i="1"/>
  <c r="E167" i="1"/>
  <c r="F118" i="1"/>
  <c r="G118" i="1"/>
  <c r="G186" i="1"/>
  <c r="G184" i="1"/>
  <c r="F184" i="1"/>
  <c r="F186" i="1"/>
  <c r="F187" i="1" s="1"/>
  <c r="E118" i="1"/>
  <c r="E184" i="1"/>
  <c r="E186" i="1"/>
  <c r="E187" i="1" s="1"/>
  <c r="D118" i="1"/>
  <c r="D184" i="1"/>
  <c r="D186" i="1"/>
  <c r="D187" i="1" s="1"/>
  <c r="C118" i="1"/>
  <c r="C184" i="1"/>
  <c r="C186" i="1"/>
  <c r="C187" i="1" s="1"/>
  <c r="H150" i="1"/>
  <c r="E163" i="1"/>
  <c r="E176" i="1" s="1"/>
  <c r="D163" i="1"/>
  <c r="D176" i="1" s="1"/>
  <c r="F174" i="1"/>
  <c r="G174" i="1"/>
  <c r="E174" i="1"/>
  <c r="D174" i="1"/>
  <c r="B163" i="1"/>
  <c r="B176" i="1" s="1"/>
  <c r="G163" i="1"/>
  <c r="G176" i="1" s="1"/>
  <c r="C163" i="1"/>
  <c r="C176" i="1" s="1"/>
  <c r="F163" i="1"/>
  <c r="F176" i="1" s="1"/>
  <c r="E104" i="1"/>
  <c r="B120" i="1"/>
  <c r="G104" i="1"/>
  <c r="F120" i="1"/>
  <c r="G120" i="1"/>
  <c r="E120" i="1"/>
  <c r="D120" i="1"/>
  <c r="C120" i="1"/>
  <c r="D104" i="1"/>
  <c r="C104" i="1"/>
  <c r="B104" i="1"/>
  <c r="F104" i="1"/>
  <c r="B84" i="1"/>
  <c r="C84" i="1"/>
  <c r="F84" i="1"/>
  <c r="D84" i="1"/>
  <c r="G84" i="1"/>
  <c r="E84" i="1"/>
  <c r="C61" i="1"/>
  <c r="D61" i="1"/>
  <c r="E61" i="1"/>
  <c r="F61" i="1"/>
  <c r="G61" i="1"/>
  <c r="B61" i="1"/>
  <c r="C58" i="1"/>
  <c r="D58" i="1"/>
  <c r="E58" i="1"/>
  <c r="F58" i="1"/>
  <c r="G58" i="1"/>
  <c r="B58" i="1"/>
  <c r="C56" i="1"/>
  <c r="C57" i="1" s="1"/>
  <c r="D56" i="1"/>
  <c r="D57" i="1" s="1"/>
  <c r="E56" i="1"/>
  <c r="E57" i="1" s="1"/>
  <c r="F56" i="1"/>
  <c r="F57" i="1" s="1"/>
  <c r="G56" i="1"/>
  <c r="H57" i="1" s="1"/>
  <c r="B56" i="1"/>
  <c r="C47" i="1"/>
  <c r="C157" i="1" s="1"/>
  <c r="D47" i="1"/>
  <c r="D157" i="1" s="1"/>
  <c r="E47" i="1"/>
  <c r="E157" i="1" s="1"/>
  <c r="F47" i="1"/>
  <c r="F157" i="1" s="1"/>
  <c r="G47" i="1"/>
  <c r="G157" i="1" s="1"/>
  <c r="B47" i="1"/>
  <c r="B157" i="1" s="1"/>
  <c r="C42" i="1"/>
  <c r="C155" i="1" s="1"/>
  <c r="D42" i="1"/>
  <c r="D155" i="1" s="1"/>
  <c r="E42" i="1"/>
  <c r="E155" i="1" s="1"/>
  <c r="F42" i="1"/>
  <c r="F155" i="1" s="1"/>
  <c r="G42" i="1"/>
  <c r="G155" i="1" s="1"/>
  <c r="B42" i="1"/>
  <c r="A40" i="1"/>
  <c r="C30" i="1"/>
  <c r="D30" i="1"/>
  <c r="E30" i="1"/>
  <c r="F30" i="1"/>
  <c r="G30" i="1"/>
  <c r="C31" i="1"/>
  <c r="D31" i="1"/>
  <c r="E31" i="1"/>
  <c r="F31" i="1"/>
  <c r="G31" i="1"/>
  <c r="C32" i="1"/>
  <c r="D32" i="1"/>
  <c r="E32" i="1"/>
  <c r="F32" i="1"/>
  <c r="G32" i="1"/>
  <c r="C33" i="1"/>
  <c r="D33" i="1"/>
  <c r="E33" i="1"/>
  <c r="F33" i="1"/>
  <c r="G33" i="1"/>
  <c r="B31" i="1"/>
  <c r="B32" i="1"/>
  <c r="B33" i="1"/>
  <c r="B30" i="1"/>
  <c r="A31" i="1"/>
  <c r="A37" i="1" s="1"/>
  <c r="A32" i="1"/>
  <c r="A38" i="1" s="1"/>
  <c r="A33" i="1"/>
  <c r="A39" i="1" s="1"/>
  <c r="A30" i="1"/>
  <c r="A36" i="1" s="1"/>
  <c r="I27" i="1"/>
  <c r="J27" i="1"/>
  <c r="K27" i="1"/>
  <c r="L27" i="1"/>
  <c r="M27" i="1"/>
  <c r="N27" i="1"/>
  <c r="O27" i="1"/>
  <c r="B19" i="1"/>
  <c r="AY264" i="19" s="1"/>
  <c r="AY261" i="19" s="1"/>
  <c r="C19" i="1"/>
  <c r="AZ264" i="19" s="1"/>
  <c r="AZ261" i="19" s="1"/>
  <c r="AZ260" i="19" s="1"/>
  <c r="D19" i="1"/>
  <c r="BA264" i="19" s="1"/>
  <c r="BA261" i="19" s="1"/>
  <c r="E19" i="1"/>
  <c r="BB264" i="19" s="1"/>
  <c r="BB261" i="19" s="1"/>
  <c r="F19" i="1"/>
  <c r="G19" i="1"/>
  <c r="F21" i="1" l="1"/>
  <c r="BC264" i="19"/>
  <c r="BC261" i="19" s="1"/>
  <c r="G21" i="1"/>
  <c r="H21" i="1" s="1"/>
  <c r="I21" i="1" s="1"/>
  <c r="BD264" i="19"/>
  <c r="BD261" i="19" s="1"/>
  <c r="I150" i="1"/>
  <c r="D137" i="1"/>
  <c r="D138" i="1" s="1"/>
  <c r="E137" i="1"/>
  <c r="E138" i="1" s="1"/>
  <c r="C137" i="1"/>
  <c r="C138" i="1" s="1"/>
  <c r="F137" i="1"/>
  <c r="F138" i="1" s="1"/>
  <c r="G137" i="1"/>
  <c r="E34" i="1"/>
  <c r="B34" i="1"/>
  <c r="B39" i="1" s="1"/>
  <c r="D34" i="1"/>
  <c r="G34" i="1"/>
  <c r="G36" i="1" s="1"/>
  <c r="F34" i="1"/>
  <c r="F36" i="1" s="1"/>
  <c r="C34" i="1"/>
  <c r="C38" i="1" s="1"/>
  <c r="I18" i="1"/>
  <c r="J18" i="1"/>
  <c r="K18" i="1"/>
  <c r="L18" i="1"/>
  <c r="M18" i="1"/>
  <c r="N18" i="1"/>
  <c r="O18" i="1"/>
  <c r="H18" i="1"/>
  <c r="H25" i="1" s="1"/>
  <c r="C22" i="1"/>
  <c r="D22" i="1"/>
  <c r="E22" i="1"/>
  <c r="F22" i="1"/>
  <c r="B22" i="1"/>
  <c r="C20" i="1"/>
  <c r="C21" i="1" s="1"/>
  <c r="C23" i="1" s="1"/>
  <c r="D20" i="1"/>
  <c r="E20" i="1"/>
  <c r="E21" i="1" s="1"/>
  <c r="B20" i="1"/>
  <c r="B21" i="1" s="1"/>
  <c r="C18" i="1"/>
  <c r="D18" i="1"/>
  <c r="E18" i="1"/>
  <c r="F18" i="1"/>
  <c r="G18" i="1"/>
  <c r="B18" i="1"/>
  <c r="BB210" i="19"/>
  <c r="BC210" i="19"/>
  <c r="BD210" i="19"/>
  <c r="BC208" i="19"/>
  <c r="BD208" i="19"/>
  <c r="BB208" i="19"/>
  <c r="BC209" i="19"/>
  <c r="BD209" i="19"/>
  <c r="BB209" i="19"/>
  <c r="C17" i="1"/>
  <c r="D17" i="1"/>
  <c r="E17" i="1"/>
  <c r="F17" i="1"/>
  <c r="G17" i="1"/>
  <c r="B17" i="1"/>
  <c r="G8" i="1"/>
  <c r="F8" i="1"/>
  <c r="E8" i="1"/>
  <c r="D8" i="1"/>
  <c r="C8" i="1"/>
  <c r="B8" i="1"/>
  <c r="C2" i="1"/>
  <c r="D2" i="1"/>
  <c r="D14" i="1" s="1"/>
  <c r="E2" i="1"/>
  <c r="E14" i="1" s="1"/>
  <c r="F2" i="1"/>
  <c r="F14" i="1" s="1"/>
  <c r="G2" i="1"/>
  <c r="G14" i="1" s="1"/>
  <c r="B2" i="1"/>
  <c r="AW654" i="19"/>
  <c r="AR654" i="19"/>
  <c r="AQ654" i="19"/>
  <c r="AP654" i="19"/>
  <c r="AO654" i="19"/>
  <c r="AN654" i="19"/>
  <c r="AM654" i="19"/>
  <c r="AL654" i="19"/>
  <c r="AK654" i="19"/>
  <c r="AJ654" i="19"/>
  <c r="AI654" i="19"/>
  <c r="AH654" i="19"/>
  <c r="AG654" i="19"/>
  <c r="AF654" i="19"/>
  <c r="AE654" i="19"/>
  <c r="AD654" i="19"/>
  <c r="BA654" i="19" s="1"/>
  <c r="AC654" i="19"/>
  <c r="AB654" i="19"/>
  <c r="AA654" i="19"/>
  <c r="Z654" i="19"/>
  <c r="AZ654" i="19" s="1"/>
  <c r="Y654" i="19"/>
  <c r="X654" i="19"/>
  <c r="W654" i="19"/>
  <c r="V654" i="19"/>
  <c r="AY654" i="19" s="1"/>
  <c r="U654" i="19"/>
  <c r="T654" i="19"/>
  <c r="S654" i="19"/>
  <c r="R654" i="19"/>
  <c r="AX654" i="19" s="1"/>
  <c r="Q654" i="19"/>
  <c r="P654" i="19"/>
  <c r="O654" i="19"/>
  <c r="N654" i="19"/>
  <c r="M654" i="19"/>
  <c r="I654" i="19"/>
  <c r="H654" i="19"/>
  <c r="G654" i="19"/>
  <c r="F654" i="19"/>
  <c r="E654" i="19"/>
  <c r="AR644" i="19"/>
  <c r="AR647" i="19" s="1"/>
  <c r="T635" i="19"/>
  <c r="AR633" i="19"/>
  <c r="AN633" i="19"/>
  <c r="AJ633" i="19"/>
  <c r="AJ635" i="19" s="1"/>
  <c r="AF633" i="19"/>
  <c r="AF635" i="19" s="1"/>
  <c r="AB633" i="19"/>
  <c r="AB635" i="19" s="1"/>
  <c r="X633" i="19"/>
  <c r="T633" i="19"/>
  <c r="P633" i="19"/>
  <c r="L633" i="19"/>
  <c r="H633" i="19"/>
  <c r="AR623" i="19"/>
  <c r="AN623" i="19"/>
  <c r="AJ623" i="19"/>
  <c r="AF623" i="19"/>
  <c r="P623" i="19"/>
  <c r="L623" i="19"/>
  <c r="H623" i="19"/>
  <c r="AR620" i="19"/>
  <c r="AR635" i="19" s="1"/>
  <c r="AN620" i="19"/>
  <c r="AN635" i="19" s="1"/>
  <c r="AJ620" i="19"/>
  <c r="AF620" i="19"/>
  <c r="AB620" i="19"/>
  <c r="AB623" i="19" s="1"/>
  <c r="X620" i="19"/>
  <c r="X623" i="19" s="1"/>
  <c r="T620" i="19"/>
  <c r="T623" i="19" s="1"/>
  <c r="P620" i="19"/>
  <c r="P635" i="19" s="1"/>
  <c r="L620" i="19"/>
  <c r="L635" i="19" s="1"/>
  <c r="H620" i="19"/>
  <c r="H635" i="19" s="1"/>
  <c r="BD599" i="19"/>
  <c r="BC599" i="19"/>
  <c r="BB599" i="19"/>
  <c r="BA599" i="19"/>
  <c r="AZ599" i="19"/>
  <c r="AY599" i="19"/>
  <c r="AX599" i="19"/>
  <c r="AW599" i="19"/>
  <c r="AV599" i="19"/>
  <c r="AU599" i="19"/>
  <c r="AS599" i="19"/>
  <c r="AQ599" i="19"/>
  <c r="AP599" i="19"/>
  <c r="AO599" i="19"/>
  <c r="AM599" i="19"/>
  <c r="AL599" i="19"/>
  <c r="AK599" i="19"/>
  <c r="AI599" i="19"/>
  <c r="AH599" i="19"/>
  <c r="AG599" i="19"/>
  <c r="AE599" i="19"/>
  <c r="AD599" i="19"/>
  <c r="AC599" i="19"/>
  <c r="AA599" i="19"/>
  <c r="Z599" i="19"/>
  <c r="Y599" i="19"/>
  <c r="W599" i="19"/>
  <c r="V599" i="19"/>
  <c r="U599" i="19"/>
  <c r="S599" i="19"/>
  <c r="R599" i="19"/>
  <c r="Q599" i="19"/>
  <c r="O599" i="19"/>
  <c r="N599" i="19"/>
  <c r="M599" i="19"/>
  <c r="K599" i="19"/>
  <c r="J599" i="19"/>
  <c r="I599" i="19"/>
  <c r="G599" i="19"/>
  <c r="F599" i="19"/>
  <c r="E599" i="19"/>
  <c r="AS589" i="19"/>
  <c r="AR589" i="19"/>
  <c r="AQ589" i="19"/>
  <c r="AP589" i="19"/>
  <c r="AO589" i="19"/>
  <c r="AN589" i="19"/>
  <c r="AM589" i="19"/>
  <c r="AL589" i="19"/>
  <c r="AK589" i="19"/>
  <c r="AJ589" i="19"/>
  <c r="AI589" i="19"/>
  <c r="AH589" i="19"/>
  <c r="AG589" i="19"/>
  <c r="AF589" i="19"/>
  <c r="AE589" i="19"/>
  <c r="AD589" i="19"/>
  <c r="AC589" i="19"/>
  <c r="AB589" i="19"/>
  <c r="AA589" i="19"/>
  <c r="Z589" i="19"/>
  <c r="Y589" i="19"/>
  <c r="X589" i="19"/>
  <c r="W589" i="19"/>
  <c r="V589" i="19"/>
  <c r="U589" i="19"/>
  <c r="T589" i="19"/>
  <c r="P589" i="19"/>
  <c r="O589" i="19"/>
  <c r="L589" i="19"/>
  <c r="H589" i="19"/>
  <c r="G589" i="19"/>
  <c r="F589" i="19"/>
  <c r="E589" i="19"/>
  <c r="AS586" i="19"/>
  <c r="AP586" i="19"/>
  <c r="AO586" i="19"/>
  <c r="AG586" i="19"/>
  <c r="AF586" i="19"/>
  <c r="AE586" i="19"/>
  <c r="AD586" i="19"/>
  <c r="AC586" i="19"/>
  <c r="AB586" i="19"/>
  <c r="AA586" i="19"/>
  <c r="Z586" i="19"/>
  <c r="Y586" i="19"/>
  <c r="X586" i="19"/>
  <c r="W586" i="19"/>
  <c r="V586" i="19"/>
  <c r="U586" i="19"/>
  <c r="T586" i="19"/>
  <c r="P586" i="19"/>
  <c r="O586" i="19"/>
  <c r="L586" i="19"/>
  <c r="H586" i="19"/>
  <c r="G586" i="19"/>
  <c r="F586" i="19"/>
  <c r="E586" i="19"/>
  <c r="BD562" i="19"/>
  <c r="BC562" i="19"/>
  <c r="BB562" i="19"/>
  <c r="BA562" i="19"/>
  <c r="AZ562" i="19"/>
  <c r="AY562" i="19"/>
  <c r="AX562" i="19"/>
  <c r="AW562" i="19"/>
  <c r="AV562" i="19"/>
  <c r="AU562" i="19"/>
  <c r="BC551" i="19"/>
  <c r="BB551" i="19"/>
  <c r="AU551" i="19"/>
  <c r="BD549" i="19"/>
  <c r="BD551" i="19" s="1"/>
  <c r="BC549" i="19"/>
  <c r="BB549" i="19"/>
  <c r="BA549" i="19"/>
  <c r="AZ549" i="19"/>
  <c r="AY549" i="19"/>
  <c r="AX549" i="19"/>
  <c r="AW549" i="19"/>
  <c r="AW551" i="19" s="1"/>
  <c r="AV549" i="19"/>
  <c r="AV551" i="19" s="1"/>
  <c r="AU549" i="19"/>
  <c r="BD543" i="19"/>
  <c r="BC543" i="19"/>
  <c r="BB543" i="19"/>
  <c r="BA543" i="19"/>
  <c r="BA551" i="19" s="1"/>
  <c r="AZ543" i="19"/>
  <c r="AZ551" i="19" s="1"/>
  <c r="AY543" i="19"/>
  <c r="AY551" i="19" s="1"/>
  <c r="AX543" i="19"/>
  <c r="AX551" i="19" s="1"/>
  <c r="AW543" i="19"/>
  <c r="AV543" i="19"/>
  <c r="AU543" i="19"/>
  <c r="AN536" i="19"/>
  <c r="AJ536" i="19"/>
  <c r="AF536" i="19"/>
  <c r="AB536" i="19"/>
  <c r="X536" i="19"/>
  <c r="T536" i="19"/>
  <c r="P536" i="19"/>
  <c r="L536" i="19"/>
  <c r="H536" i="19"/>
  <c r="AR525" i="19"/>
  <c r="AN525" i="19"/>
  <c r="AJ525" i="19"/>
  <c r="AF525" i="19"/>
  <c r="AB525" i="19"/>
  <c r="X525" i="19"/>
  <c r="T525" i="19"/>
  <c r="P525" i="19"/>
  <c r="L525" i="19"/>
  <c r="H525" i="19"/>
  <c r="BD512" i="19"/>
  <c r="BC512" i="19"/>
  <c r="AR512" i="19"/>
  <c r="AQ512" i="19"/>
  <c r="AP512" i="19"/>
  <c r="AO512" i="19"/>
  <c r="AN512" i="19"/>
  <c r="AM512" i="19"/>
  <c r="AL512" i="19"/>
  <c r="AK512" i="19"/>
  <c r="AJ512" i="19"/>
  <c r="AI512" i="19"/>
  <c r="BB512" i="19" s="1"/>
  <c r="AH512" i="19"/>
  <c r="AG512" i="19"/>
  <c r="AF512" i="19"/>
  <c r="AE512" i="19"/>
  <c r="AD512" i="19"/>
  <c r="AC512" i="19"/>
  <c r="AB512" i="19"/>
  <c r="AA512" i="19"/>
  <c r="Z512" i="19"/>
  <c r="Y512" i="19"/>
  <c r="AZ512" i="19" s="1"/>
  <c r="X512" i="19"/>
  <c r="W512" i="19"/>
  <c r="V512" i="19"/>
  <c r="U512" i="19"/>
  <c r="T512" i="19"/>
  <c r="S512" i="19"/>
  <c r="AX512" i="19" s="1"/>
  <c r="R512" i="19"/>
  <c r="Q512" i="19"/>
  <c r="P512" i="19"/>
  <c r="O512" i="19"/>
  <c r="N512" i="19"/>
  <c r="M512" i="19"/>
  <c r="AW512" i="19" s="1"/>
  <c r="I512" i="19"/>
  <c r="H512" i="19"/>
  <c r="AU512" i="19" s="1"/>
  <c r="G512" i="19"/>
  <c r="F512" i="19"/>
  <c r="E512" i="19"/>
  <c r="AR501" i="19"/>
  <c r="AJ501" i="19"/>
  <c r="AF501" i="19"/>
  <c r="AB501" i="19"/>
  <c r="L501" i="19"/>
  <c r="H501" i="19"/>
  <c r="AR498" i="19"/>
  <c r="AN498" i="19"/>
  <c r="AN501" i="19" s="1"/>
  <c r="AJ498" i="19"/>
  <c r="AF498" i="19"/>
  <c r="AB498" i="19"/>
  <c r="X498" i="19"/>
  <c r="X501" i="19" s="1"/>
  <c r="T498" i="19"/>
  <c r="T501" i="19" s="1"/>
  <c r="P498" i="19"/>
  <c r="P501" i="19" s="1"/>
  <c r="L498" i="19"/>
  <c r="H498" i="19"/>
  <c r="BC486" i="19"/>
  <c r="BB486" i="19"/>
  <c r="AZ486" i="19"/>
  <c r="AX486" i="19"/>
  <c r="AN486" i="19"/>
  <c r="AL486" i="19"/>
  <c r="AJ486" i="19"/>
  <c r="AI486" i="19"/>
  <c r="AH486" i="19"/>
  <c r="AB486" i="19"/>
  <c r="AA486" i="19"/>
  <c r="Z486" i="19"/>
  <c r="T486" i="19"/>
  <c r="L486" i="19"/>
  <c r="J486" i="19"/>
  <c r="I486" i="19"/>
  <c r="BC481" i="19"/>
  <c r="BB481" i="19"/>
  <c r="AZ481" i="19"/>
  <c r="AY481" i="19"/>
  <c r="AX481" i="19"/>
  <c r="AW481" i="19"/>
  <c r="AV481" i="19"/>
  <c r="AU481" i="19"/>
  <c r="AN481" i="19"/>
  <c r="AL481" i="19"/>
  <c r="AJ481" i="19"/>
  <c r="AI481" i="19"/>
  <c r="AH481" i="19"/>
  <c r="AF481" i="19"/>
  <c r="AE481" i="19"/>
  <c r="AD481" i="19"/>
  <c r="AB481" i="19"/>
  <c r="AA481" i="19"/>
  <c r="Z481" i="19"/>
  <c r="X481" i="19"/>
  <c r="T481" i="19"/>
  <c r="P481" i="19"/>
  <c r="O481" i="19"/>
  <c r="L481" i="19"/>
  <c r="K481" i="19"/>
  <c r="J481" i="19"/>
  <c r="I481" i="19"/>
  <c r="H481" i="19"/>
  <c r="G481" i="19"/>
  <c r="F481" i="19"/>
  <c r="E481" i="19"/>
  <c r="BA479" i="19"/>
  <c r="AD479" i="19"/>
  <c r="AY475" i="19"/>
  <c r="AV475" i="19"/>
  <c r="AU475" i="19"/>
  <c r="X475" i="19"/>
  <c r="G475" i="19"/>
  <c r="F475" i="19"/>
  <c r="AU470" i="19"/>
  <c r="F470" i="19"/>
  <c r="E470" i="19"/>
  <c r="BB459" i="19"/>
  <c r="BA459" i="19"/>
  <c r="AZ459" i="19"/>
  <c r="AU459" i="19"/>
  <c r="AJ459" i="19"/>
  <c r="AI459" i="19"/>
  <c r="AH459" i="19"/>
  <c r="AF459" i="19"/>
  <c r="AE459" i="19"/>
  <c r="AD459" i="19"/>
  <c r="AB459" i="19"/>
  <c r="AA459" i="19"/>
  <c r="Z459" i="19"/>
  <c r="P459" i="19"/>
  <c r="O459" i="19"/>
  <c r="K459" i="19"/>
  <c r="J459" i="19"/>
  <c r="I459" i="19"/>
  <c r="H459" i="19"/>
  <c r="G459" i="19"/>
  <c r="F459" i="19"/>
  <c r="E459" i="19"/>
  <c r="BB449" i="19"/>
  <c r="BA449" i="19"/>
  <c r="AZ449" i="19"/>
  <c r="AW449" i="19"/>
  <c r="AV449" i="19"/>
  <c r="AU449" i="19"/>
  <c r="AJ449" i="19"/>
  <c r="AI449" i="19"/>
  <c r="AH449" i="19"/>
  <c r="AF449" i="19"/>
  <c r="AE449" i="19"/>
  <c r="AD449" i="19"/>
  <c r="AB449" i="19"/>
  <c r="AA449" i="19"/>
  <c r="Z449" i="19"/>
  <c r="P449" i="19"/>
  <c r="L449" i="19"/>
  <c r="J449" i="19"/>
  <c r="I449" i="19"/>
  <c r="H449" i="19"/>
  <c r="G449" i="19"/>
  <c r="F449" i="19"/>
  <c r="E449" i="19"/>
  <c r="P432" i="19"/>
  <c r="L432" i="19"/>
  <c r="H432" i="19"/>
  <c r="G432" i="19"/>
  <c r="E432" i="19"/>
  <c r="AW427" i="19"/>
  <c r="AV427" i="19"/>
  <c r="H426" i="19"/>
  <c r="AV424" i="19"/>
  <c r="G424" i="19"/>
  <c r="G427" i="19" s="1"/>
  <c r="E424" i="19"/>
  <c r="E427" i="19" s="1"/>
  <c r="H427" i="19" s="1"/>
  <c r="AW422" i="19"/>
  <c r="AV422" i="19"/>
  <c r="AU422" i="19"/>
  <c r="I422" i="19"/>
  <c r="F422" i="19"/>
  <c r="H422" i="19" s="1"/>
  <c r="H421" i="19"/>
  <c r="H420" i="19"/>
  <c r="H418" i="19"/>
  <c r="H417" i="19"/>
  <c r="H416" i="19"/>
  <c r="H415" i="19"/>
  <c r="AW412" i="19"/>
  <c r="AW424" i="19" s="1"/>
  <c r="AU412" i="19"/>
  <c r="AU424" i="19" s="1"/>
  <c r="H424" i="19" s="1"/>
  <c r="H412" i="19"/>
  <c r="G412" i="19"/>
  <c r="F412" i="19"/>
  <c r="E412" i="19"/>
  <c r="H411" i="19"/>
  <c r="H410" i="19"/>
  <c r="H409" i="19"/>
  <c r="H407" i="19"/>
  <c r="BD392" i="19"/>
  <c r="AS392" i="19"/>
  <c r="AO392" i="19"/>
  <c r="E392" i="19"/>
  <c r="BD390" i="19"/>
  <c r="BC390" i="19"/>
  <c r="BB390" i="19"/>
  <c r="BA390" i="19"/>
  <c r="AZ390" i="19"/>
  <c r="AY390" i="19"/>
  <c r="AX390" i="19"/>
  <c r="AW390" i="19"/>
  <c r="AV390" i="19"/>
  <c r="AU390" i="19"/>
  <c r="AS390" i="19"/>
  <c r="AR390" i="19"/>
  <c r="AQ390" i="19"/>
  <c r="AP390" i="19"/>
  <c r="AO390" i="19"/>
  <c r="AN390" i="19"/>
  <c r="AM390" i="19"/>
  <c r="AL390" i="19"/>
  <c r="AK390" i="19"/>
  <c r="AJ390" i="19"/>
  <c r="AI390" i="19"/>
  <c r="AH390" i="19"/>
  <c r="AG390" i="19"/>
  <c r="AF390" i="19"/>
  <c r="AE390" i="19"/>
  <c r="AD390" i="19"/>
  <c r="AC390" i="19"/>
  <c r="AB390" i="19"/>
  <c r="AA390" i="19"/>
  <c r="Z390" i="19"/>
  <c r="Y390" i="19"/>
  <c r="X390" i="19"/>
  <c r="W390" i="19"/>
  <c r="V390" i="19"/>
  <c r="U390" i="19"/>
  <c r="T390" i="19"/>
  <c r="S390" i="19"/>
  <c r="R390" i="19"/>
  <c r="Q390" i="19"/>
  <c r="Q392" i="19" s="1"/>
  <c r="P390" i="19"/>
  <c r="P392" i="19" s="1"/>
  <c r="O390" i="19"/>
  <c r="N390" i="19"/>
  <c r="M390" i="19"/>
  <c r="L390" i="19"/>
  <c r="K390" i="19"/>
  <c r="J390" i="19"/>
  <c r="I390" i="19"/>
  <c r="H390" i="19"/>
  <c r="G390" i="19"/>
  <c r="F390" i="19"/>
  <c r="E390" i="19"/>
  <c r="BD375" i="19"/>
  <c r="BC375" i="19"/>
  <c r="BB375" i="19"/>
  <c r="BB392" i="19" s="1"/>
  <c r="BA375" i="19"/>
  <c r="AZ375" i="19"/>
  <c r="AY375" i="19"/>
  <c r="AX375" i="19"/>
  <c r="AW375" i="19"/>
  <c r="AV375" i="19"/>
  <c r="AU375" i="19"/>
  <c r="AS375" i="19"/>
  <c r="AR375" i="19"/>
  <c r="AQ375" i="19"/>
  <c r="AP375" i="19"/>
  <c r="AO375" i="19"/>
  <c r="AN375" i="19"/>
  <c r="AM375" i="19"/>
  <c r="AL375" i="19"/>
  <c r="AK375" i="19"/>
  <c r="AK392" i="19" s="1"/>
  <c r="AJ375" i="19"/>
  <c r="AI375" i="19"/>
  <c r="AH375" i="19"/>
  <c r="AG375" i="19"/>
  <c r="AF375" i="19"/>
  <c r="AE375" i="19"/>
  <c r="AD375" i="19"/>
  <c r="AC375" i="19"/>
  <c r="AC392" i="19" s="1"/>
  <c r="AB375" i="19"/>
  <c r="AA375" i="19"/>
  <c r="Z375" i="19"/>
  <c r="Y375" i="19"/>
  <c r="X375" i="19"/>
  <c r="W375" i="19"/>
  <c r="V375" i="19"/>
  <c r="U375" i="19"/>
  <c r="U392" i="19" s="1"/>
  <c r="T375" i="19"/>
  <c r="S375" i="19"/>
  <c r="R375" i="19"/>
  <c r="Q375" i="19"/>
  <c r="P375" i="19"/>
  <c r="O375" i="19"/>
  <c r="N375" i="19"/>
  <c r="M375" i="19"/>
  <c r="M392" i="19" s="1"/>
  <c r="L375" i="19"/>
  <c r="K375" i="19"/>
  <c r="J375" i="19"/>
  <c r="I375" i="19"/>
  <c r="H375" i="19"/>
  <c r="G375" i="19"/>
  <c r="F375" i="19"/>
  <c r="E375" i="19"/>
  <c r="BD370" i="19"/>
  <c r="BC370" i="19"/>
  <c r="BC392" i="19" s="1"/>
  <c r="BB370" i="19"/>
  <c r="BA370" i="19"/>
  <c r="AZ370" i="19"/>
  <c r="AY370" i="19"/>
  <c r="AX370" i="19"/>
  <c r="AX392" i="19" s="1"/>
  <c r="AW370" i="19"/>
  <c r="AW392" i="19" s="1"/>
  <c r="AV370" i="19"/>
  <c r="AV392" i="19" s="1"/>
  <c r="AU370" i="19"/>
  <c r="AU392" i="19" s="1"/>
  <c r="AS370" i="19"/>
  <c r="AR370" i="19"/>
  <c r="AQ370" i="19"/>
  <c r="AP370" i="19"/>
  <c r="AO370" i="19"/>
  <c r="AN370" i="19"/>
  <c r="AN392" i="19" s="1"/>
  <c r="AM370" i="19"/>
  <c r="AM392" i="19" s="1"/>
  <c r="AL370" i="19"/>
  <c r="AL392" i="19" s="1"/>
  <c r="AK370" i="19"/>
  <c r="AJ370" i="19"/>
  <c r="AI370" i="19"/>
  <c r="AH370" i="19"/>
  <c r="AG370" i="19"/>
  <c r="AG392" i="19" s="1"/>
  <c r="AF370" i="19"/>
  <c r="AF392" i="19" s="1"/>
  <c r="AE370" i="19"/>
  <c r="AE392" i="19" s="1"/>
  <c r="AD370" i="19"/>
  <c r="AD392" i="19" s="1"/>
  <c r="AC370" i="19"/>
  <c r="AB370" i="19"/>
  <c r="AA370" i="19"/>
  <c r="Z370" i="19"/>
  <c r="Y370" i="19"/>
  <c r="Y392" i="19" s="1"/>
  <c r="X370" i="19"/>
  <c r="X392" i="19" s="1"/>
  <c r="W370" i="19"/>
  <c r="W392" i="19" s="1"/>
  <c r="V370" i="19"/>
  <c r="V392" i="19" s="1"/>
  <c r="U370" i="19"/>
  <c r="T370" i="19"/>
  <c r="S370" i="19"/>
  <c r="R370" i="19"/>
  <c r="Q370" i="19"/>
  <c r="P370" i="19"/>
  <c r="O370" i="19"/>
  <c r="O392" i="19" s="1"/>
  <c r="N370" i="19"/>
  <c r="N392" i="19" s="1"/>
  <c r="M370" i="19"/>
  <c r="L370" i="19"/>
  <c r="K370" i="19"/>
  <c r="J370" i="19"/>
  <c r="I370" i="19"/>
  <c r="I392" i="19" s="1"/>
  <c r="H370" i="19"/>
  <c r="H392" i="19" s="1"/>
  <c r="G370" i="19"/>
  <c r="G392" i="19" s="1"/>
  <c r="F370" i="19"/>
  <c r="F392" i="19" s="1"/>
  <c r="E370" i="19"/>
  <c r="AS351" i="19"/>
  <c r="AR351" i="19"/>
  <c r="AG351" i="19"/>
  <c r="Q351" i="19"/>
  <c r="I351" i="19"/>
  <c r="E351" i="19"/>
  <c r="BD349" i="19"/>
  <c r="BC349" i="19"/>
  <c r="BB349" i="19"/>
  <c r="BA349" i="19"/>
  <c r="AZ349" i="19"/>
  <c r="AY349" i="19"/>
  <c r="AX349" i="19"/>
  <c r="AW349" i="19"/>
  <c r="AV349" i="19"/>
  <c r="AU349" i="19"/>
  <c r="AS349" i="19"/>
  <c r="AR349" i="19"/>
  <c r="AQ349" i="19"/>
  <c r="AP349" i="19"/>
  <c r="AO349" i="19"/>
  <c r="AN349" i="19"/>
  <c r="AM349" i="19"/>
  <c r="AL349" i="19"/>
  <c r="AK349" i="19"/>
  <c r="AJ349" i="19"/>
  <c r="AI349" i="19"/>
  <c r="AH349" i="19"/>
  <c r="AG349" i="19"/>
  <c r="AF349" i="19"/>
  <c r="AE349" i="19"/>
  <c r="AD349" i="19"/>
  <c r="AC349" i="19"/>
  <c r="AB349" i="19"/>
  <c r="AA349" i="19"/>
  <c r="Z349" i="19"/>
  <c r="Y349" i="19"/>
  <c r="X349" i="19"/>
  <c r="W349" i="19"/>
  <c r="V349" i="19"/>
  <c r="U349" i="19"/>
  <c r="T349" i="19"/>
  <c r="S349" i="19"/>
  <c r="R349" i="19"/>
  <c r="Q349" i="19"/>
  <c r="P349" i="19"/>
  <c r="O349" i="19"/>
  <c r="N349" i="19"/>
  <c r="M349" i="19"/>
  <c r="L349" i="19"/>
  <c r="K349" i="19"/>
  <c r="J349" i="19"/>
  <c r="I349" i="19"/>
  <c r="H349" i="19"/>
  <c r="G349" i="19"/>
  <c r="F349" i="19"/>
  <c r="E349" i="19"/>
  <c r="BA342" i="19"/>
  <c r="AY342" i="19"/>
  <c r="AX342" i="19"/>
  <c r="AW342" i="19"/>
  <c r="AO342" i="19"/>
  <c r="AO351" i="19" s="1"/>
  <c r="AN342" i="19"/>
  <c r="AM342" i="19"/>
  <c r="AM351" i="19" s="1"/>
  <c r="AG342" i="19"/>
  <c r="AF342" i="19"/>
  <c r="AE342" i="19"/>
  <c r="AE351" i="19" s="1"/>
  <c r="Z342" i="19"/>
  <c r="Z351" i="19" s="1"/>
  <c r="Y342" i="19"/>
  <c r="Y351" i="19" s="1"/>
  <c r="X342" i="19"/>
  <c r="X351" i="19" s="1"/>
  <c r="W342" i="19"/>
  <c r="W351" i="19" s="1"/>
  <c r="Q342" i="19"/>
  <c r="P342" i="19"/>
  <c r="O342" i="19"/>
  <c r="O351" i="19" s="1"/>
  <c r="J342" i="19"/>
  <c r="J351" i="19" s="1"/>
  <c r="I342" i="19"/>
  <c r="H342" i="19"/>
  <c r="G342" i="19"/>
  <c r="G351" i="19" s="1"/>
  <c r="BD336" i="19"/>
  <c r="BC336" i="19"/>
  <c r="BB336" i="19"/>
  <c r="BA336" i="19"/>
  <c r="AZ336" i="19"/>
  <c r="AX336" i="19"/>
  <c r="AW336" i="19"/>
  <c r="AV336" i="19"/>
  <c r="AU336" i="19"/>
  <c r="AS336" i="19"/>
  <c r="AS342" i="19" s="1"/>
  <c r="AR336" i="19"/>
  <c r="AR342" i="19" s="1"/>
  <c r="BD351" i="19" s="1"/>
  <c r="AQ336" i="19"/>
  <c r="AQ342" i="19" s="1"/>
  <c r="AQ351" i="19" s="1"/>
  <c r="AP336" i="19"/>
  <c r="AP342" i="19" s="1"/>
  <c r="AP351" i="19" s="1"/>
  <c r="AO336" i="19"/>
  <c r="AN336" i="19"/>
  <c r="BC342" i="19" s="1"/>
  <c r="AM336" i="19"/>
  <c r="AL336" i="19"/>
  <c r="AL342" i="19" s="1"/>
  <c r="AL351" i="19" s="1"/>
  <c r="AK336" i="19"/>
  <c r="AK342" i="19" s="1"/>
  <c r="AK351" i="19" s="1"/>
  <c r="AJ336" i="19"/>
  <c r="AI336" i="19"/>
  <c r="AI342" i="19" s="1"/>
  <c r="AI351" i="19" s="1"/>
  <c r="AH336" i="19"/>
  <c r="AH342" i="19" s="1"/>
  <c r="AH351" i="19" s="1"/>
  <c r="AG336" i="19"/>
  <c r="AF336" i="19"/>
  <c r="AE336" i="19"/>
  <c r="AD336" i="19"/>
  <c r="AD342" i="19" s="1"/>
  <c r="AD351" i="19" s="1"/>
  <c r="AC336" i="19"/>
  <c r="AC342" i="19" s="1"/>
  <c r="AC351" i="19" s="1"/>
  <c r="AB336" i="19"/>
  <c r="AB342" i="19" s="1"/>
  <c r="AB351" i="19" s="1"/>
  <c r="AA336" i="19"/>
  <c r="AA342" i="19" s="1"/>
  <c r="AA351" i="19" s="1"/>
  <c r="Z336" i="19"/>
  <c r="Y336" i="19"/>
  <c r="X336" i="19"/>
  <c r="W336" i="19"/>
  <c r="V336" i="19"/>
  <c r="V342" i="19" s="1"/>
  <c r="V351" i="19" s="1"/>
  <c r="U336" i="19"/>
  <c r="U342" i="19" s="1"/>
  <c r="U351" i="19" s="1"/>
  <c r="T336" i="19"/>
  <c r="T342" i="19" s="1"/>
  <c r="AX351" i="19" s="1"/>
  <c r="S336" i="19"/>
  <c r="S342" i="19" s="1"/>
  <c r="S351" i="19" s="1"/>
  <c r="R336" i="19"/>
  <c r="R342" i="19" s="1"/>
  <c r="R351" i="19" s="1"/>
  <c r="Q336" i="19"/>
  <c r="P336" i="19"/>
  <c r="O336" i="19"/>
  <c r="N336" i="19"/>
  <c r="N342" i="19" s="1"/>
  <c r="N351" i="19" s="1"/>
  <c r="M336" i="19"/>
  <c r="M342" i="19" s="1"/>
  <c r="M351" i="19" s="1"/>
  <c r="L336" i="19"/>
  <c r="L342" i="19" s="1"/>
  <c r="AV351" i="19" s="1"/>
  <c r="K336" i="19"/>
  <c r="K342" i="19" s="1"/>
  <c r="K351" i="19" s="1"/>
  <c r="J336" i="19"/>
  <c r="I336" i="19"/>
  <c r="H336" i="19"/>
  <c r="AU342" i="19" s="1"/>
  <c r="G336" i="19"/>
  <c r="F336" i="19"/>
  <c r="F342" i="19" s="1"/>
  <c r="F351" i="19" s="1"/>
  <c r="E336" i="19"/>
  <c r="E342" i="19" s="1"/>
  <c r="BD325" i="19"/>
  <c r="BC325" i="19"/>
  <c r="AU325" i="19"/>
  <c r="AS325" i="19"/>
  <c r="AN325" i="19"/>
  <c r="AM325" i="19"/>
  <c r="AL325" i="19"/>
  <c r="AK325" i="19"/>
  <c r="AF325" i="19"/>
  <c r="AE325" i="19"/>
  <c r="AD325" i="19"/>
  <c r="AC325" i="19"/>
  <c r="X325" i="19"/>
  <c r="W325" i="19"/>
  <c r="V325" i="19"/>
  <c r="U325" i="19"/>
  <c r="P325" i="19"/>
  <c r="O325" i="19"/>
  <c r="N325" i="19"/>
  <c r="M325" i="19"/>
  <c r="H325" i="19"/>
  <c r="G325" i="19"/>
  <c r="F325" i="19"/>
  <c r="E325" i="19"/>
  <c r="BD318" i="19"/>
  <c r="BC318" i="19"/>
  <c r="BB318" i="19"/>
  <c r="BA318" i="19"/>
  <c r="AZ318" i="19"/>
  <c r="AY318" i="19"/>
  <c r="AX318" i="19"/>
  <c r="AW318" i="19"/>
  <c r="AV318" i="19"/>
  <c r="AU318" i="19"/>
  <c r="AS318" i="19"/>
  <c r="AR318" i="19"/>
  <c r="AR325" i="19" s="1"/>
  <c r="AQ318" i="19"/>
  <c r="AQ325" i="19" s="1"/>
  <c r="AP318" i="19"/>
  <c r="AP325" i="19" s="1"/>
  <c r="AO318" i="19"/>
  <c r="AO325" i="19" s="1"/>
  <c r="AN318" i="19"/>
  <c r="AM318" i="19"/>
  <c r="AL318" i="19"/>
  <c r="AK318" i="19"/>
  <c r="AJ318" i="19"/>
  <c r="AJ325" i="19" s="1"/>
  <c r="AI318" i="19"/>
  <c r="AI325" i="19" s="1"/>
  <c r="AH318" i="19"/>
  <c r="AH325" i="19" s="1"/>
  <c r="AG318" i="19"/>
  <c r="AG325" i="19" s="1"/>
  <c r="AF318" i="19"/>
  <c r="BA325" i="19" s="1"/>
  <c r="AE318" i="19"/>
  <c r="AD318" i="19"/>
  <c r="AC318" i="19"/>
  <c r="AB318" i="19"/>
  <c r="AA318" i="19"/>
  <c r="AA325" i="19" s="1"/>
  <c r="Z318" i="19"/>
  <c r="Z325" i="19" s="1"/>
  <c r="Y318" i="19"/>
  <c r="Y325" i="19" s="1"/>
  <c r="X318" i="19"/>
  <c r="AY325" i="19" s="1"/>
  <c r="W318" i="19"/>
  <c r="V318" i="19"/>
  <c r="U318" i="19"/>
  <c r="T318" i="19"/>
  <c r="T325" i="19" s="1"/>
  <c r="S318" i="19"/>
  <c r="S325" i="19" s="1"/>
  <c r="R318" i="19"/>
  <c r="R325" i="19" s="1"/>
  <c r="Q318" i="19"/>
  <c r="Q325" i="19" s="1"/>
  <c r="P318" i="19"/>
  <c r="AW325" i="19" s="1"/>
  <c r="O318" i="19"/>
  <c r="N318" i="19"/>
  <c r="M318" i="19"/>
  <c r="L318" i="19"/>
  <c r="L325" i="19" s="1"/>
  <c r="K318" i="19"/>
  <c r="K325" i="19" s="1"/>
  <c r="J318" i="19"/>
  <c r="J325" i="19" s="1"/>
  <c r="I318" i="19"/>
  <c r="I325" i="19" s="1"/>
  <c r="H318" i="19"/>
  <c r="G318" i="19"/>
  <c r="F318" i="19"/>
  <c r="E318" i="19"/>
  <c r="BC299" i="19"/>
  <c r="AR299" i="19"/>
  <c r="AI299" i="19"/>
  <c r="V299" i="19"/>
  <c r="L299" i="19"/>
  <c r="BC296" i="19"/>
  <c r="AZ296" i="19"/>
  <c r="AZ299" i="19" s="1"/>
  <c r="AY296" i="19"/>
  <c r="AY299" i="19" s="1"/>
  <c r="AX296" i="19"/>
  <c r="AX299" i="19" s="1"/>
  <c r="AP296" i="19"/>
  <c r="AP299" i="19" s="1"/>
  <c r="AI296" i="19"/>
  <c r="AA296" i="19"/>
  <c r="AA299" i="19" s="1"/>
  <c r="V296" i="19"/>
  <c r="S296" i="19"/>
  <c r="S299" i="19" s="1"/>
  <c r="R296" i="19"/>
  <c r="R299" i="19" s="1"/>
  <c r="Q296" i="19"/>
  <c r="Q299" i="19" s="1"/>
  <c r="J296" i="19"/>
  <c r="J299" i="19" s="1"/>
  <c r="BC292" i="19"/>
  <c r="AZ292" i="19"/>
  <c r="AY292" i="19"/>
  <c r="AX292" i="19"/>
  <c r="AU292" i="19"/>
  <c r="AU296" i="19" s="1"/>
  <c r="AU299" i="19" s="1"/>
  <c r="AR292" i="19"/>
  <c r="AR296" i="19" s="1"/>
  <c r="AQ292" i="19"/>
  <c r="AQ296" i="19" s="1"/>
  <c r="AQ299" i="19" s="1"/>
  <c r="AP292" i="19"/>
  <c r="AL292" i="19"/>
  <c r="AL296" i="19" s="1"/>
  <c r="AL299" i="19" s="1"/>
  <c r="AK292" i="19"/>
  <c r="AK296" i="19" s="1"/>
  <c r="AK299" i="19" s="1"/>
  <c r="AJ292" i="19"/>
  <c r="AJ296" i="19" s="1"/>
  <c r="AJ299" i="19" s="1"/>
  <c r="AI292" i="19"/>
  <c r="AH292" i="19"/>
  <c r="AH296" i="19" s="1"/>
  <c r="AH299" i="19" s="1"/>
  <c r="AC292" i="19"/>
  <c r="AC296" i="19" s="1"/>
  <c r="AC299" i="19" s="1"/>
  <c r="AB292" i="19"/>
  <c r="AB296" i="19" s="1"/>
  <c r="AB299" i="19" s="1"/>
  <c r="AA292" i="19"/>
  <c r="Z292" i="19"/>
  <c r="Z296" i="19" s="1"/>
  <c r="Z299" i="19" s="1"/>
  <c r="V292" i="19"/>
  <c r="S292" i="19"/>
  <c r="R292" i="19"/>
  <c r="Q292" i="19"/>
  <c r="N292" i="19"/>
  <c r="N296" i="19" s="1"/>
  <c r="N299" i="19" s="1"/>
  <c r="L292" i="19"/>
  <c r="L296" i="19" s="1"/>
  <c r="K292" i="19"/>
  <c r="K296" i="19" s="1"/>
  <c r="K299" i="19" s="1"/>
  <c r="J292" i="19"/>
  <c r="F292" i="19"/>
  <c r="F296" i="19" s="1"/>
  <c r="F299" i="19" s="1"/>
  <c r="E292" i="19"/>
  <c r="E296" i="19" s="1"/>
  <c r="E299" i="19" s="1"/>
  <c r="BD289" i="19"/>
  <c r="BD292" i="19" s="1"/>
  <c r="BD296" i="19" s="1"/>
  <c r="BD299" i="19" s="1"/>
  <c r="BC289" i="19"/>
  <c r="BB289" i="19"/>
  <c r="BB292" i="19" s="1"/>
  <c r="BB296" i="19" s="1"/>
  <c r="BB299" i="19" s="1"/>
  <c r="BA289" i="19"/>
  <c r="BA292" i="19" s="1"/>
  <c r="BA296" i="19" s="1"/>
  <c r="BA299" i="19" s="1"/>
  <c r="AZ289" i="19"/>
  <c r="AY289" i="19"/>
  <c r="AX289" i="19"/>
  <c r="AW289" i="19"/>
  <c r="AW292" i="19" s="1"/>
  <c r="AW296" i="19" s="1"/>
  <c r="AW299" i="19" s="1"/>
  <c r="AV289" i="19"/>
  <c r="AV292" i="19" s="1"/>
  <c r="AV296" i="19" s="1"/>
  <c r="AV299" i="19" s="1"/>
  <c r="AU289" i="19"/>
  <c r="AS289" i="19"/>
  <c r="AS292" i="19" s="1"/>
  <c r="AS296" i="19" s="1"/>
  <c r="AS299" i="19" s="1"/>
  <c r="AR289" i="19"/>
  <c r="AQ289" i="19"/>
  <c r="AP289" i="19"/>
  <c r="AO289" i="19"/>
  <c r="AO292" i="19" s="1"/>
  <c r="AO296" i="19" s="1"/>
  <c r="AO299" i="19" s="1"/>
  <c r="AN289" i="19"/>
  <c r="AN292" i="19" s="1"/>
  <c r="AN296" i="19" s="1"/>
  <c r="AN299" i="19" s="1"/>
  <c r="AM289" i="19"/>
  <c r="AM292" i="19" s="1"/>
  <c r="AM296" i="19" s="1"/>
  <c r="AM299" i="19" s="1"/>
  <c r="AL289" i="19"/>
  <c r="AK289" i="19"/>
  <c r="AJ289" i="19"/>
  <c r="AI289" i="19"/>
  <c r="AH289" i="19"/>
  <c r="AG289" i="19"/>
  <c r="AG292" i="19" s="1"/>
  <c r="AG296" i="19" s="1"/>
  <c r="AG299" i="19" s="1"/>
  <c r="AF289" i="19"/>
  <c r="AF292" i="19" s="1"/>
  <c r="AF296" i="19" s="1"/>
  <c r="AF299" i="19" s="1"/>
  <c r="AE289" i="19"/>
  <c r="AE292" i="19" s="1"/>
  <c r="AE296" i="19" s="1"/>
  <c r="AE299" i="19" s="1"/>
  <c r="AD289" i="19"/>
  <c r="AD292" i="19" s="1"/>
  <c r="AD296" i="19" s="1"/>
  <c r="AD299" i="19" s="1"/>
  <c r="AC289" i="19"/>
  <c r="AB289" i="19"/>
  <c r="AA289" i="19"/>
  <c r="Z289" i="19"/>
  <c r="Y289" i="19"/>
  <c r="Y292" i="19" s="1"/>
  <c r="Y296" i="19" s="1"/>
  <c r="Y299" i="19" s="1"/>
  <c r="X289" i="19"/>
  <c r="X292" i="19" s="1"/>
  <c r="X296" i="19" s="1"/>
  <c r="X299" i="19" s="1"/>
  <c r="W289" i="19"/>
  <c r="W292" i="19" s="1"/>
  <c r="W296" i="19" s="1"/>
  <c r="W299" i="19" s="1"/>
  <c r="V289" i="19"/>
  <c r="U289" i="19"/>
  <c r="U292" i="19" s="1"/>
  <c r="U296" i="19" s="1"/>
  <c r="U299" i="19" s="1"/>
  <c r="T289" i="19"/>
  <c r="T292" i="19" s="1"/>
  <c r="T296" i="19" s="1"/>
  <c r="T299" i="19" s="1"/>
  <c r="S289" i="19"/>
  <c r="R289" i="19"/>
  <c r="Q289" i="19"/>
  <c r="P289" i="19"/>
  <c r="P292" i="19" s="1"/>
  <c r="P296" i="19" s="1"/>
  <c r="P299" i="19" s="1"/>
  <c r="O289" i="19"/>
  <c r="O292" i="19" s="1"/>
  <c r="O296" i="19" s="1"/>
  <c r="O299" i="19" s="1"/>
  <c r="N289" i="19"/>
  <c r="M289" i="19"/>
  <c r="M292" i="19" s="1"/>
  <c r="M296" i="19" s="1"/>
  <c r="M299" i="19" s="1"/>
  <c r="L289" i="19"/>
  <c r="K289" i="19"/>
  <c r="J289" i="19"/>
  <c r="I289" i="19"/>
  <c r="I292" i="19" s="1"/>
  <c r="I296" i="19" s="1"/>
  <c r="I299" i="19" s="1"/>
  <c r="H289" i="19"/>
  <c r="H292" i="19" s="1"/>
  <c r="H296" i="19" s="1"/>
  <c r="H299" i="19" s="1"/>
  <c r="G289" i="19"/>
  <c r="G292" i="19" s="1"/>
  <c r="G296" i="19" s="1"/>
  <c r="G299" i="19" s="1"/>
  <c r="F289" i="19"/>
  <c r="E289" i="19"/>
  <c r="BD284" i="19"/>
  <c r="BC284" i="19"/>
  <c r="BB284" i="19"/>
  <c r="BA284" i="19"/>
  <c r="AZ284" i="19"/>
  <c r="AY284" i="19"/>
  <c r="AX284" i="19"/>
  <c r="AW284" i="19"/>
  <c r="AV284" i="19"/>
  <c r="AU284" i="19"/>
  <c r="AS284" i="19"/>
  <c r="AR284" i="19"/>
  <c r="AQ284" i="19"/>
  <c r="AP284" i="19"/>
  <c r="AO284" i="19"/>
  <c r="AN284" i="19"/>
  <c r="AM284" i="19"/>
  <c r="AL284" i="19"/>
  <c r="AK284" i="19"/>
  <c r="AJ284" i="19"/>
  <c r="AI284" i="19"/>
  <c r="AH284" i="19"/>
  <c r="AG284" i="19"/>
  <c r="AF284" i="19"/>
  <c r="AE284" i="19"/>
  <c r="AD284" i="19"/>
  <c r="AC284" i="19"/>
  <c r="AB284" i="19"/>
  <c r="AA284" i="19"/>
  <c r="Z284" i="19"/>
  <c r="Y284" i="19"/>
  <c r="X284" i="19"/>
  <c r="W284" i="19"/>
  <c r="V284" i="19"/>
  <c r="U284" i="19"/>
  <c r="T284" i="19"/>
  <c r="S284" i="19"/>
  <c r="R284" i="19"/>
  <c r="Q284" i="19"/>
  <c r="P284" i="19"/>
  <c r="O284" i="19"/>
  <c r="N284" i="19"/>
  <c r="M284" i="19"/>
  <c r="L284" i="19"/>
  <c r="K284" i="19"/>
  <c r="J284" i="19"/>
  <c r="I284" i="19"/>
  <c r="H284" i="19"/>
  <c r="G284" i="19"/>
  <c r="F284" i="19"/>
  <c r="E284" i="19"/>
  <c r="AR269" i="19"/>
  <c r="AJ269" i="19"/>
  <c r="AF269" i="19"/>
  <c r="AB269" i="19"/>
  <c r="X269" i="19"/>
  <c r="T269" i="19"/>
  <c r="P269" i="19"/>
  <c r="L269" i="19"/>
  <c r="H269" i="19"/>
  <c r="AF233" i="19"/>
  <c r="AB233" i="19"/>
  <c r="AR231" i="19"/>
  <c r="AR233" i="19" s="1"/>
  <c r="AN231" i="19"/>
  <c r="AN233" i="19" s="1"/>
  <c r="AJ231" i="19"/>
  <c r="AJ233" i="19" s="1"/>
  <c r="AF231" i="19"/>
  <c r="AB231" i="19"/>
  <c r="X231" i="19"/>
  <c r="X233" i="19" s="1"/>
  <c r="T231" i="19"/>
  <c r="T233" i="19" s="1"/>
  <c r="P231" i="19"/>
  <c r="P233" i="19" s="1"/>
  <c r="L231" i="19"/>
  <c r="L233" i="19" s="1"/>
  <c r="H231" i="19"/>
  <c r="H233" i="19" s="1"/>
  <c r="BD222" i="19"/>
  <c r="BC222" i="19"/>
  <c r="BB222" i="19"/>
  <c r="AS222" i="19"/>
  <c r="AR222" i="19"/>
  <c r="AQ222" i="19"/>
  <c r="AP222" i="19"/>
  <c r="AO222" i="19"/>
  <c r="AN222" i="19"/>
  <c r="AM222" i="19"/>
  <c r="AL222" i="19"/>
  <c r="AK222" i="19"/>
  <c r="AJ222" i="19"/>
  <c r="AI222" i="19"/>
  <c r="AH212" i="19"/>
  <c r="AG212" i="19"/>
  <c r="AC212" i="19"/>
  <c r="AB212" i="19"/>
  <c r="AA212" i="19"/>
  <c r="Z212" i="19"/>
  <c r="Y212" i="19"/>
  <c r="X212" i="19"/>
  <c r="U212" i="19"/>
  <c r="T212" i="19"/>
  <c r="S212" i="19"/>
  <c r="R212" i="19"/>
  <c r="M212" i="19"/>
  <c r="L212" i="19"/>
  <c r="K212" i="19"/>
  <c r="J212" i="19"/>
  <c r="BA210" i="19"/>
  <c r="AZ210" i="19"/>
  <c r="AY210" i="19"/>
  <c r="AX210" i="19"/>
  <c r="AW210" i="19"/>
  <c r="AV210" i="19"/>
  <c r="AU210" i="19"/>
  <c r="AH210" i="19"/>
  <c r="AG210" i="19"/>
  <c r="AF210" i="19"/>
  <c r="AF212" i="19" s="1"/>
  <c r="AE210" i="19"/>
  <c r="AE212" i="19" s="1"/>
  <c r="AD210" i="19"/>
  <c r="AD212" i="19" s="1"/>
  <c r="AC210" i="19"/>
  <c r="AB210" i="19"/>
  <c r="AA210" i="19"/>
  <c r="Z210" i="19"/>
  <c r="Y210" i="19"/>
  <c r="X210" i="19"/>
  <c r="W210" i="19"/>
  <c r="W212" i="19" s="1"/>
  <c r="V210" i="19"/>
  <c r="V212" i="19" s="1"/>
  <c r="U210" i="19"/>
  <c r="T210" i="19"/>
  <c r="S210" i="19"/>
  <c r="R210" i="19"/>
  <c r="Q210" i="19"/>
  <c r="Q212" i="19" s="1"/>
  <c r="P210" i="19"/>
  <c r="P212" i="19" s="1"/>
  <c r="O210" i="19"/>
  <c r="O212" i="19" s="1"/>
  <c r="N210" i="19"/>
  <c r="N212" i="19" s="1"/>
  <c r="M210" i="19"/>
  <c r="L210" i="19"/>
  <c r="K210" i="19"/>
  <c r="J210" i="19"/>
  <c r="I210" i="19"/>
  <c r="I212" i="19" s="1"/>
  <c r="H210" i="19"/>
  <c r="H212" i="19" s="1"/>
  <c r="G210" i="19"/>
  <c r="G212" i="19" s="1"/>
  <c r="F210" i="19"/>
  <c r="F212" i="19" s="1"/>
  <c r="E210" i="19"/>
  <c r="E212" i="19" s="1"/>
  <c r="AR202" i="19"/>
  <c r="AN202" i="19"/>
  <c r="BB201" i="19"/>
  <c r="AR201" i="19"/>
  <c r="AN201" i="19"/>
  <c r="M200" i="19"/>
  <c r="I200" i="19"/>
  <c r="BB199" i="19"/>
  <c r="AR199" i="19"/>
  <c r="AN199" i="19"/>
  <c r="AM179" i="19"/>
  <c r="AI179" i="19"/>
  <c r="AA179" i="19"/>
  <c r="AD160" i="19"/>
  <c r="AE155" i="19"/>
  <c r="AD155" i="19"/>
  <c r="AE149" i="19"/>
  <c r="AD149" i="19"/>
  <c r="AF137" i="19"/>
  <c r="AQ119" i="19"/>
  <c r="AP113" i="19"/>
  <c r="AP111" i="19"/>
  <c r="AS109" i="19"/>
  <c r="AR109" i="19"/>
  <c r="AQ109" i="19"/>
  <c r="AO109" i="19"/>
  <c r="AN109" i="19"/>
  <c r="AM109" i="19"/>
  <c r="AL109" i="19"/>
  <c r="AK109" i="19"/>
  <c r="AJ109" i="19"/>
  <c r="AI109" i="19"/>
  <c r="AH109" i="19"/>
  <c r="AE109" i="19"/>
  <c r="AD109" i="19"/>
  <c r="AC109" i="19"/>
  <c r="AB109" i="19"/>
  <c r="AA109" i="19"/>
  <c r="W109" i="19"/>
  <c r="G125" i="1"/>
  <c r="H124" i="1" s="1"/>
  <c r="D15" i="1" l="1"/>
  <c r="F15" i="1"/>
  <c r="G13" i="1"/>
  <c r="H13" i="1" s="1"/>
  <c r="I13" i="1" s="1"/>
  <c r="J13" i="1" s="1"/>
  <c r="K13" i="1" s="1"/>
  <c r="L13" i="1" s="1"/>
  <c r="M13" i="1" s="1"/>
  <c r="N13" i="1" s="1"/>
  <c r="O13" i="1" s="1"/>
  <c r="G23" i="1"/>
  <c r="E15" i="1"/>
  <c r="H137" i="1"/>
  <c r="G138" i="1"/>
  <c r="D13" i="1"/>
  <c r="G15" i="1"/>
  <c r="F13" i="1"/>
  <c r="C13" i="1"/>
  <c r="E13" i="1"/>
  <c r="E134" i="1"/>
  <c r="E172" i="1"/>
  <c r="D134" i="1"/>
  <c r="D172" i="1"/>
  <c r="C134" i="1"/>
  <c r="C172" i="1"/>
  <c r="B134" i="1"/>
  <c r="B172" i="1"/>
  <c r="G134" i="1"/>
  <c r="H134" i="1" s="1"/>
  <c r="I134" i="1" s="1"/>
  <c r="G172" i="1"/>
  <c r="F134" i="1"/>
  <c r="F172" i="1"/>
  <c r="J150" i="1"/>
  <c r="G147" i="1"/>
  <c r="H147" i="1" s="1"/>
  <c r="F147" i="1"/>
  <c r="D147" i="1"/>
  <c r="E147" i="1"/>
  <c r="F96" i="1"/>
  <c r="F98" i="1"/>
  <c r="F100" i="1"/>
  <c r="E96" i="1"/>
  <c r="E98" i="1"/>
  <c r="E100" i="1"/>
  <c r="D96" i="1"/>
  <c r="D100" i="1"/>
  <c r="D98" i="1"/>
  <c r="C96" i="1"/>
  <c r="C98" i="1"/>
  <c r="C100" i="1"/>
  <c r="G98" i="1"/>
  <c r="G100" i="1"/>
  <c r="H100" i="1" s="1"/>
  <c r="B100" i="1"/>
  <c r="B98" i="1"/>
  <c r="G94" i="1"/>
  <c r="G96" i="1"/>
  <c r="B94" i="1"/>
  <c r="B96" i="1"/>
  <c r="F48" i="1"/>
  <c r="F94" i="1"/>
  <c r="E48" i="1"/>
  <c r="E94" i="1"/>
  <c r="D48" i="1"/>
  <c r="D94" i="1"/>
  <c r="C48" i="1"/>
  <c r="C94" i="1"/>
  <c r="B48" i="1"/>
  <c r="G44" i="1"/>
  <c r="G48" i="1"/>
  <c r="C39" i="1"/>
  <c r="D43" i="1"/>
  <c r="D44" i="1"/>
  <c r="C43" i="1"/>
  <c r="C44" i="1"/>
  <c r="B43" i="1"/>
  <c r="B44" i="1"/>
  <c r="F25" i="1"/>
  <c r="F26" i="1" s="1"/>
  <c r="F44" i="1"/>
  <c r="E43" i="1"/>
  <c r="E44" i="1"/>
  <c r="G38" i="1"/>
  <c r="D36" i="1"/>
  <c r="D37" i="1"/>
  <c r="D40" i="1"/>
  <c r="D38" i="1"/>
  <c r="G25" i="1"/>
  <c r="G26" i="1" s="1"/>
  <c r="G43" i="1"/>
  <c r="H43" i="1" s="1"/>
  <c r="B36" i="1"/>
  <c r="E36" i="1"/>
  <c r="E38" i="1"/>
  <c r="E40" i="1"/>
  <c r="E39" i="1"/>
  <c r="D39" i="1"/>
  <c r="F43" i="1"/>
  <c r="C40" i="1"/>
  <c r="C37" i="1"/>
  <c r="C36" i="1"/>
  <c r="B37" i="1"/>
  <c r="B40" i="1"/>
  <c r="F39" i="1"/>
  <c r="F40" i="1"/>
  <c r="F38" i="1"/>
  <c r="F37" i="1"/>
  <c r="G39" i="1"/>
  <c r="G37" i="1"/>
  <c r="G40" i="1"/>
  <c r="E37" i="1"/>
  <c r="B38" i="1"/>
  <c r="E25" i="1"/>
  <c r="E26" i="1" s="1"/>
  <c r="I25" i="1"/>
  <c r="F23" i="1"/>
  <c r="J21" i="1"/>
  <c r="C25" i="1"/>
  <c r="C26" i="1" s="1"/>
  <c r="E9" i="1"/>
  <c r="C9" i="1"/>
  <c r="B25" i="1"/>
  <c r="B26" i="1" s="1"/>
  <c r="D9" i="1"/>
  <c r="D25" i="1"/>
  <c r="D26" i="1" s="1"/>
  <c r="D21" i="1"/>
  <c r="D23" i="1" s="1"/>
  <c r="G9" i="1"/>
  <c r="H8" i="1"/>
  <c r="H19" i="1" s="1"/>
  <c r="H20" i="1" s="1"/>
  <c r="H2" i="1" s="1"/>
  <c r="F9" i="1"/>
  <c r="G10" i="1"/>
  <c r="F10" i="1"/>
  <c r="E10" i="1"/>
  <c r="D10" i="1"/>
  <c r="G142" i="1"/>
  <c r="G194" i="1" s="1"/>
  <c r="G91" i="1"/>
  <c r="G70" i="1"/>
  <c r="G85" i="1"/>
  <c r="G180" i="1"/>
  <c r="G72" i="1"/>
  <c r="G141" i="1"/>
  <c r="T351" i="19"/>
  <c r="AZ342" i="19"/>
  <c r="AB325" i="19"/>
  <c r="AZ325" i="19"/>
  <c r="AY351" i="19"/>
  <c r="AV325" i="19"/>
  <c r="BD342" i="19"/>
  <c r="L351" i="19"/>
  <c r="AZ351" i="19"/>
  <c r="J392" i="19"/>
  <c r="R392" i="19"/>
  <c r="Z392" i="19"/>
  <c r="AH392" i="19"/>
  <c r="AP392" i="19"/>
  <c r="AY392" i="19"/>
  <c r="AY512" i="19"/>
  <c r="BA512" i="19"/>
  <c r="BC654" i="19"/>
  <c r="X635" i="19"/>
  <c r="AW351" i="19"/>
  <c r="P351" i="19"/>
  <c r="AF351" i="19"/>
  <c r="BA351" i="19"/>
  <c r="K392" i="19"/>
  <c r="S392" i="19"/>
  <c r="AA392" i="19"/>
  <c r="AI392" i="19"/>
  <c r="AQ392" i="19"/>
  <c r="AZ392" i="19"/>
  <c r="AJ342" i="19"/>
  <c r="BB342" i="19"/>
  <c r="H351" i="19"/>
  <c r="AU351" i="19"/>
  <c r="L392" i="19"/>
  <c r="T392" i="19"/>
  <c r="AJ392" i="19"/>
  <c r="BA392" i="19"/>
  <c r="AU654" i="19"/>
  <c r="AN351" i="19"/>
  <c r="BC351" i="19"/>
  <c r="AX325" i="19"/>
  <c r="AV342" i="19"/>
  <c r="AB392" i="19"/>
  <c r="AR392" i="19"/>
  <c r="BB325" i="19"/>
  <c r="BB654" i="19"/>
  <c r="BD654" i="19"/>
  <c r="G92" i="1"/>
  <c r="F50" i="1" l="1"/>
  <c r="D50" i="1"/>
  <c r="E50" i="1"/>
  <c r="G50" i="1"/>
  <c r="I137" i="1"/>
  <c r="H138" i="1"/>
  <c r="H11" i="1"/>
  <c r="H12" i="1" s="1"/>
  <c r="G152" i="1"/>
  <c r="G181" i="1" s="1"/>
  <c r="H133" i="1"/>
  <c r="H171" i="1"/>
  <c r="H73" i="1" s="1"/>
  <c r="K150" i="1"/>
  <c r="J134" i="1"/>
  <c r="H146" i="1"/>
  <c r="I147" i="1"/>
  <c r="H47" i="1"/>
  <c r="H97" i="1"/>
  <c r="H95" i="1"/>
  <c r="H93" i="1"/>
  <c r="H99" i="1"/>
  <c r="I100" i="1"/>
  <c r="D27" i="1"/>
  <c r="C45" i="1"/>
  <c r="C52" i="1"/>
  <c r="B45" i="1"/>
  <c r="B52" i="1"/>
  <c r="E45" i="1"/>
  <c r="E52" i="1"/>
  <c r="D45" i="1"/>
  <c r="D52" i="1"/>
  <c r="G45" i="1"/>
  <c r="G52" i="1"/>
  <c r="F45" i="1"/>
  <c r="F52" i="1"/>
  <c r="F27" i="1"/>
  <c r="H42" i="1"/>
  <c r="H44" i="1" s="1"/>
  <c r="G27" i="1"/>
  <c r="H27" i="1"/>
  <c r="C27" i="1"/>
  <c r="E27" i="1"/>
  <c r="J25" i="1"/>
  <c r="K21" i="1"/>
  <c r="E23" i="1"/>
  <c r="H9" i="1"/>
  <c r="I8" i="1"/>
  <c r="H10" i="1"/>
  <c r="BB351" i="19"/>
  <c r="AJ351" i="19"/>
  <c r="H49" i="1" l="1"/>
  <c r="H50" i="1" s="1"/>
  <c r="J137" i="1"/>
  <c r="I138" i="1"/>
  <c r="H14" i="1"/>
  <c r="H15" i="1" s="1"/>
  <c r="I19" i="1"/>
  <c r="I20" i="1" s="1"/>
  <c r="I2" i="1" s="1"/>
  <c r="I99" i="1" s="1"/>
  <c r="I11" i="1"/>
  <c r="I12" i="1" s="1"/>
  <c r="H81" i="1"/>
  <c r="I133" i="1"/>
  <c r="I81" i="1" s="1"/>
  <c r="I171" i="1"/>
  <c r="I73" i="1" s="1"/>
  <c r="L150" i="1"/>
  <c r="G59" i="1"/>
  <c r="G63" i="1" s="1"/>
  <c r="G168" i="1"/>
  <c r="G169" i="1" s="1"/>
  <c r="E59" i="1"/>
  <c r="E62" i="1" s="1"/>
  <c r="E192" i="1" s="1"/>
  <c r="E168" i="1"/>
  <c r="C59" i="1"/>
  <c r="C63" i="1" s="1"/>
  <c r="C168" i="1"/>
  <c r="C169" i="1" s="1"/>
  <c r="H156" i="1"/>
  <c r="H80" i="1" s="1"/>
  <c r="D59" i="1"/>
  <c r="D63" i="1" s="1"/>
  <c r="D168" i="1"/>
  <c r="J147" i="1"/>
  <c r="I146" i="1"/>
  <c r="F59" i="1"/>
  <c r="F63" i="1" s="1"/>
  <c r="F168" i="1"/>
  <c r="B59" i="1"/>
  <c r="B62" i="1" s="1"/>
  <c r="B168" i="1"/>
  <c r="B169" i="1" s="1"/>
  <c r="K134" i="1"/>
  <c r="J100" i="1"/>
  <c r="H90" i="1"/>
  <c r="H45" i="1"/>
  <c r="H52" i="1"/>
  <c r="H192" i="1" s="1"/>
  <c r="E53" i="1"/>
  <c r="F53" i="1"/>
  <c r="B53" i="1"/>
  <c r="D53" i="1"/>
  <c r="G53" i="1"/>
  <c r="C53" i="1"/>
  <c r="L21" i="1"/>
  <c r="K25" i="1"/>
  <c r="I10" i="1"/>
  <c r="J8" i="1"/>
  <c r="J11" i="1" s="1"/>
  <c r="I9" i="1"/>
  <c r="G64" i="1" l="1"/>
  <c r="D65" i="1"/>
  <c r="D64" i="1"/>
  <c r="C65" i="1"/>
  <c r="C64" i="1"/>
  <c r="F65" i="1"/>
  <c r="F64" i="1"/>
  <c r="I42" i="1"/>
  <c r="I44" i="1" s="1"/>
  <c r="I45" i="1" s="1"/>
  <c r="I93" i="1"/>
  <c r="I95" i="1"/>
  <c r="J12" i="1"/>
  <c r="I47" i="1"/>
  <c r="K137" i="1"/>
  <c r="J138" i="1"/>
  <c r="I97" i="1"/>
  <c r="J19" i="1"/>
  <c r="J20" i="1" s="1"/>
  <c r="J2" i="1" s="1"/>
  <c r="J14" i="1" s="1"/>
  <c r="I14" i="1"/>
  <c r="I15" i="1" s="1"/>
  <c r="G68" i="1"/>
  <c r="G87" i="1" s="1"/>
  <c r="G88" i="1" s="1"/>
  <c r="G116" i="1"/>
  <c r="C116" i="1"/>
  <c r="F116" i="1"/>
  <c r="E63" i="1"/>
  <c r="D116" i="1"/>
  <c r="M150" i="1"/>
  <c r="B63" i="1"/>
  <c r="B64" i="1" s="1"/>
  <c r="C62" i="1"/>
  <c r="C192" i="1" s="1"/>
  <c r="G62" i="1"/>
  <c r="G192" i="1" s="1"/>
  <c r="L134" i="1"/>
  <c r="D62" i="1"/>
  <c r="D192" i="1" s="1"/>
  <c r="F62" i="1"/>
  <c r="F192" i="1" s="1"/>
  <c r="K147" i="1"/>
  <c r="J146" i="1"/>
  <c r="K100" i="1"/>
  <c r="H53" i="1"/>
  <c r="L25" i="1"/>
  <c r="M21" i="1"/>
  <c r="J9" i="1"/>
  <c r="K8" i="1"/>
  <c r="K11" i="1" s="1"/>
  <c r="K12" i="1" s="1"/>
  <c r="J10" i="1"/>
  <c r="I156" i="1" l="1"/>
  <c r="I80" i="1" s="1"/>
  <c r="I49" i="1"/>
  <c r="I50" i="1" s="1"/>
  <c r="E65" i="1"/>
  <c r="E64" i="1"/>
  <c r="I52" i="1"/>
  <c r="I90" i="1"/>
  <c r="L137" i="1"/>
  <c r="K138" i="1"/>
  <c r="J47" i="1"/>
  <c r="J49" i="1" s="1"/>
  <c r="J99" i="1"/>
  <c r="J42" i="1"/>
  <c r="J44" i="1" s="1"/>
  <c r="J45" i="1" s="1"/>
  <c r="J95" i="1"/>
  <c r="J93" i="1"/>
  <c r="J171" i="1"/>
  <c r="J73" i="1" s="1"/>
  <c r="J97" i="1"/>
  <c r="J133" i="1"/>
  <c r="J81" i="1" s="1"/>
  <c r="K19" i="1"/>
  <c r="K20" i="1" s="1"/>
  <c r="K2" i="1" s="1"/>
  <c r="K14" i="1" s="1"/>
  <c r="K15" i="1" s="1"/>
  <c r="J15" i="1"/>
  <c r="B116" i="1"/>
  <c r="B65" i="1"/>
  <c r="E116" i="1"/>
  <c r="N150" i="1"/>
  <c r="L147" i="1"/>
  <c r="K146" i="1"/>
  <c r="M134" i="1"/>
  <c r="L100" i="1"/>
  <c r="G127" i="1"/>
  <c r="G130" i="1" s="1"/>
  <c r="G123" i="1"/>
  <c r="I53" i="1"/>
  <c r="N21" i="1"/>
  <c r="M25" i="1"/>
  <c r="K9" i="1"/>
  <c r="K10" i="1"/>
  <c r="L8" i="1"/>
  <c r="I192" i="1" l="1"/>
  <c r="I54" i="1"/>
  <c r="J156" i="1"/>
  <c r="J80" i="1" s="1"/>
  <c r="J50" i="1"/>
  <c r="J90" i="1"/>
  <c r="M137" i="1"/>
  <c r="L138" i="1"/>
  <c r="K42" i="1"/>
  <c r="K44" i="1" s="1"/>
  <c r="K45" i="1" s="1"/>
  <c r="K97" i="1"/>
  <c r="K171" i="1"/>
  <c r="K73" i="1" s="1"/>
  <c r="K99" i="1"/>
  <c r="K47" i="1"/>
  <c r="K133" i="1"/>
  <c r="K81" i="1" s="1"/>
  <c r="J52" i="1"/>
  <c r="K95" i="1"/>
  <c r="K93" i="1"/>
  <c r="L19" i="1"/>
  <c r="L20" i="1" s="1"/>
  <c r="L2" i="1" s="1"/>
  <c r="L93" i="1" s="1"/>
  <c r="L11" i="1"/>
  <c r="L12" i="1" s="1"/>
  <c r="O150" i="1"/>
  <c r="N134" i="1"/>
  <c r="M147" i="1"/>
  <c r="L146" i="1"/>
  <c r="M100" i="1"/>
  <c r="G128" i="1"/>
  <c r="G129" i="1"/>
  <c r="O25" i="1"/>
  <c r="N25" i="1"/>
  <c r="O21" i="1"/>
  <c r="L9" i="1"/>
  <c r="M8" i="1"/>
  <c r="L10" i="1"/>
  <c r="J192" i="1" l="1"/>
  <c r="J54" i="1"/>
  <c r="K49" i="1"/>
  <c r="K50" i="1" s="1"/>
  <c r="L133" i="1"/>
  <c r="L81" i="1" s="1"/>
  <c r="L99" i="1"/>
  <c r="L42" i="1"/>
  <c r="L44" i="1" s="1"/>
  <c r="L45" i="1" s="1"/>
  <c r="L95" i="1"/>
  <c r="K90" i="1"/>
  <c r="L97" i="1"/>
  <c r="K156" i="1"/>
  <c r="K80" i="1" s="1"/>
  <c r="N137" i="1"/>
  <c r="M138" i="1"/>
  <c r="L47" i="1"/>
  <c r="L171" i="1"/>
  <c r="L73" i="1" s="1"/>
  <c r="J53" i="1"/>
  <c r="K52" i="1"/>
  <c r="M19" i="1"/>
  <c r="M20" i="1" s="1"/>
  <c r="M2" i="1" s="1"/>
  <c r="M99" i="1" s="1"/>
  <c r="M11" i="1"/>
  <c r="M12" i="1" s="1"/>
  <c r="L14" i="1"/>
  <c r="L15" i="1" s="1"/>
  <c r="O134" i="1"/>
  <c r="N147" i="1"/>
  <c r="M146" i="1"/>
  <c r="N100" i="1"/>
  <c r="M9" i="1"/>
  <c r="M10" i="1"/>
  <c r="N8" i="1"/>
  <c r="N11" i="1" s="1"/>
  <c r="H175" i="1"/>
  <c r="I175" i="1" s="1"/>
  <c r="J175" i="1" s="1"/>
  <c r="K175" i="1" s="1"/>
  <c r="L175" i="1" s="1"/>
  <c r="M175" i="1" s="1"/>
  <c r="N175" i="1" s="1"/>
  <c r="O175" i="1" s="1"/>
  <c r="K192" i="1" l="1"/>
  <c r="K54" i="1"/>
  <c r="L49" i="1"/>
  <c r="L50" i="1" s="1"/>
  <c r="L90" i="1"/>
  <c r="M47" i="1"/>
  <c r="M156" i="1" s="1"/>
  <c r="M97" i="1"/>
  <c r="M133" i="1"/>
  <c r="M81" i="1" s="1"/>
  <c r="K53" i="1"/>
  <c r="L52" i="1"/>
  <c r="O137" i="1"/>
  <c r="O138" i="1" s="1"/>
  <c r="N138" i="1"/>
  <c r="N12" i="1"/>
  <c r="L156" i="1"/>
  <c r="L80" i="1" s="1"/>
  <c r="M93" i="1"/>
  <c r="M95" i="1"/>
  <c r="M171" i="1"/>
  <c r="M73" i="1" s="1"/>
  <c r="M42" i="1"/>
  <c r="M44" i="1" s="1"/>
  <c r="N19" i="1"/>
  <c r="N20" i="1" s="1"/>
  <c r="N2" i="1" s="1"/>
  <c r="N14" i="1" s="1"/>
  <c r="M14" i="1"/>
  <c r="M15" i="1" s="1"/>
  <c r="O147" i="1"/>
  <c r="N146" i="1"/>
  <c r="O100" i="1"/>
  <c r="N9" i="1"/>
  <c r="O8" i="1"/>
  <c r="O19" i="1" s="1"/>
  <c r="O20" i="1" s="1"/>
  <c r="O2" i="1" s="1"/>
  <c r="N10" i="1"/>
  <c r="G166" i="1"/>
  <c r="E166" i="1"/>
  <c r="C166" i="1"/>
  <c r="D166" i="1"/>
  <c r="F166" i="1"/>
  <c r="H162" i="1"/>
  <c r="I162" i="1" s="1"/>
  <c r="J162" i="1" s="1"/>
  <c r="K162" i="1" s="1"/>
  <c r="L162" i="1" s="1"/>
  <c r="M162" i="1" s="1"/>
  <c r="N162" i="1" s="1"/>
  <c r="O162" i="1" s="1"/>
  <c r="F125" i="1"/>
  <c r="G124" i="1" s="1"/>
  <c r="L192" i="1" l="1"/>
  <c r="L54" i="1"/>
  <c r="M49" i="1"/>
  <c r="M50" i="1" s="1"/>
  <c r="M52" i="1"/>
  <c r="O11" i="1"/>
  <c r="M90" i="1"/>
  <c r="M45" i="1"/>
  <c r="L53" i="1"/>
  <c r="M80" i="1"/>
  <c r="N99" i="1"/>
  <c r="N93" i="1"/>
  <c r="N42" i="1"/>
  <c r="N44" i="1" s="1"/>
  <c r="N45" i="1" s="1"/>
  <c r="N97" i="1"/>
  <c r="N47" i="1"/>
  <c r="N171" i="1"/>
  <c r="N73" i="1" s="1"/>
  <c r="N133" i="1"/>
  <c r="N81" i="1" s="1"/>
  <c r="O14" i="1"/>
  <c r="O15" i="1" s="1"/>
  <c r="N95" i="1"/>
  <c r="N15" i="1"/>
  <c r="O133" i="1"/>
  <c r="O171" i="1"/>
  <c r="O146" i="1"/>
  <c r="O99" i="1"/>
  <c r="O47" i="1"/>
  <c r="O97" i="1"/>
  <c r="O95" i="1"/>
  <c r="O93" i="1"/>
  <c r="O42" i="1"/>
  <c r="O44" i="1" s="1"/>
  <c r="O9" i="1"/>
  <c r="O10" i="1"/>
  <c r="H161" i="1"/>
  <c r="D142" i="1"/>
  <c r="D194" i="1" s="1"/>
  <c r="F142" i="1"/>
  <c r="F194" i="1" s="1"/>
  <c r="C142" i="1"/>
  <c r="C194" i="1" s="1"/>
  <c r="B142" i="1"/>
  <c r="E142" i="1"/>
  <c r="E194" i="1" s="1"/>
  <c r="M192" i="1" l="1"/>
  <c r="M54" i="1"/>
  <c r="M53" i="1"/>
  <c r="O156" i="1"/>
  <c r="O49" i="1"/>
  <c r="N156" i="1"/>
  <c r="N80" i="1" s="1"/>
  <c r="N49" i="1"/>
  <c r="N50" i="1" s="1"/>
  <c r="O12" i="1"/>
  <c r="N52" i="1"/>
  <c r="N90" i="1"/>
  <c r="O73" i="1"/>
  <c r="O81" i="1"/>
  <c r="F152" i="1"/>
  <c r="C152" i="1"/>
  <c r="D152" i="1"/>
  <c r="E152" i="1"/>
  <c r="B152" i="1"/>
  <c r="O90" i="1"/>
  <c r="O45" i="1"/>
  <c r="O52" i="1"/>
  <c r="I161" i="1"/>
  <c r="N192" i="1" l="1"/>
  <c r="N54" i="1"/>
  <c r="O192" i="1"/>
  <c r="O54" i="1"/>
  <c r="O80" i="1"/>
  <c r="N53" i="1"/>
  <c r="O50" i="1"/>
  <c r="O53" i="1"/>
  <c r="J161" i="1"/>
  <c r="K161" i="1" l="1"/>
  <c r="H136" i="1" l="1"/>
  <c r="L161" i="1"/>
  <c r="I136" i="1"/>
  <c r="I77" i="1" l="1"/>
  <c r="H77" i="1"/>
  <c r="M161" i="1"/>
  <c r="J136" i="1"/>
  <c r="J77" i="1" s="1"/>
  <c r="N161" i="1" l="1"/>
  <c r="K136" i="1" l="1"/>
  <c r="O161" i="1"/>
  <c r="L136" i="1"/>
  <c r="L77" i="1" l="1"/>
  <c r="K77" i="1"/>
  <c r="M136" i="1"/>
  <c r="M77" i="1" s="1"/>
  <c r="D18" i="13"/>
  <c r="N136" i="1" l="1"/>
  <c r="N77" i="1" l="1"/>
  <c r="O136" i="1"/>
  <c r="O77" i="1" s="1"/>
  <c r="D141" i="1" l="1"/>
  <c r="B141" i="1"/>
  <c r="H174" i="1"/>
  <c r="F141" i="1"/>
  <c r="E141" i="1"/>
  <c r="C141" i="1"/>
  <c r="F70" i="1"/>
  <c r="C70" i="1"/>
  <c r="B70" i="1"/>
  <c r="E70" i="1"/>
  <c r="D70" i="1"/>
  <c r="I174" i="1" l="1"/>
  <c r="H173" i="1"/>
  <c r="H82" i="1" s="1"/>
  <c r="H141" i="1"/>
  <c r="B180" i="1"/>
  <c r="C180" i="1"/>
  <c r="D180" i="1"/>
  <c r="E180" i="1"/>
  <c r="F180" i="1"/>
  <c r="J174" i="1" l="1"/>
  <c r="I173" i="1"/>
  <c r="I82" i="1" s="1"/>
  <c r="I141" i="1"/>
  <c r="K174" i="1" l="1"/>
  <c r="J173" i="1"/>
  <c r="J82" i="1" s="1"/>
  <c r="J141" i="1"/>
  <c r="L174" i="1" l="1"/>
  <c r="K173" i="1"/>
  <c r="K82" i="1" s="1"/>
  <c r="K141" i="1"/>
  <c r="M174" i="1" l="1"/>
  <c r="L173" i="1"/>
  <c r="L82" i="1" s="1"/>
  <c r="L141" i="1"/>
  <c r="H140" i="1"/>
  <c r="H78" i="1" l="1"/>
  <c r="N174" i="1"/>
  <c r="M173" i="1"/>
  <c r="M82" i="1" s="1"/>
  <c r="D196" i="1"/>
  <c r="F196" i="1"/>
  <c r="B193" i="1"/>
  <c r="E169" i="1"/>
  <c r="F169" i="1"/>
  <c r="D169" i="1"/>
  <c r="I140" i="1"/>
  <c r="M141" i="1"/>
  <c r="I78" i="1" l="1"/>
  <c r="O174" i="1"/>
  <c r="O173" i="1" s="1"/>
  <c r="N173" i="1"/>
  <c r="N82" i="1" s="1"/>
  <c r="E196" i="1"/>
  <c r="D195" i="1"/>
  <c r="D193" i="1"/>
  <c r="F195" i="1"/>
  <c r="F193" i="1"/>
  <c r="E195" i="1"/>
  <c r="E193" i="1"/>
  <c r="C195" i="1"/>
  <c r="C193" i="1"/>
  <c r="J140" i="1"/>
  <c r="J78" i="1" s="1"/>
  <c r="N141" i="1"/>
  <c r="O82" i="1" l="1"/>
  <c r="K140" i="1"/>
  <c r="O141" i="1"/>
  <c r="K78" i="1" l="1"/>
  <c r="L140" i="1"/>
  <c r="L78" i="1" l="1"/>
  <c r="M140" i="1"/>
  <c r="M78" i="1" l="1"/>
  <c r="H155" i="1"/>
  <c r="N140" i="1"/>
  <c r="N78" i="1" l="1"/>
  <c r="I155" i="1"/>
  <c r="I154" i="1" s="1"/>
  <c r="H154" i="1"/>
  <c r="O140" i="1"/>
  <c r="O78" i="1" s="1"/>
  <c r="H163" i="1" l="1"/>
  <c r="H79" i="1"/>
  <c r="H84" i="1" s="1"/>
  <c r="I163" i="1"/>
  <c r="I79" i="1"/>
  <c r="I84" i="1" s="1"/>
  <c r="J155" i="1"/>
  <c r="J154" i="1" s="1"/>
  <c r="C91" i="1"/>
  <c r="D91" i="1"/>
  <c r="E91" i="1"/>
  <c r="F91" i="1"/>
  <c r="B91" i="1"/>
  <c r="J163" i="1" l="1"/>
  <c r="J79" i="1"/>
  <c r="J84" i="1" s="1"/>
  <c r="K155" i="1"/>
  <c r="K154" i="1" s="1"/>
  <c r="H70" i="1"/>
  <c r="K163" i="1" l="1"/>
  <c r="K79" i="1"/>
  <c r="K84" i="1" s="1"/>
  <c r="L155" i="1"/>
  <c r="L154" i="1"/>
  <c r="I70" i="1"/>
  <c r="L163" i="1" l="1"/>
  <c r="L79" i="1"/>
  <c r="L84" i="1" s="1"/>
  <c r="M155" i="1"/>
  <c r="M154" i="1" s="1"/>
  <c r="J70" i="1"/>
  <c r="M163" i="1" l="1"/>
  <c r="M79" i="1"/>
  <c r="M84" i="1" s="1"/>
  <c r="N155" i="1"/>
  <c r="N154" i="1" s="1"/>
  <c r="K70" i="1"/>
  <c r="N163" i="1" l="1"/>
  <c r="N79" i="1"/>
  <c r="N84" i="1" s="1"/>
  <c r="O155" i="1"/>
  <c r="O154" i="1" s="1"/>
  <c r="L70" i="1"/>
  <c r="O163" i="1" l="1"/>
  <c r="O79" i="1"/>
  <c r="O84" i="1" s="1"/>
  <c r="M70" i="1"/>
  <c r="N70" i="1" l="1"/>
  <c r="O70" i="1" l="1"/>
  <c r="H165" i="1" l="1"/>
  <c r="C4" i="13"/>
  <c r="H56" i="1" l="1"/>
  <c r="H59" i="1" s="1"/>
  <c r="H61" i="1" s="1"/>
  <c r="H63" i="1" s="1"/>
  <c r="H106" i="1"/>
  <c r="H176" i="1"/>
  <c r="I165" i="1"/>
  <c r="I56" i="1" s="1"/>
  <c r="I59" i="1" s="1"/>
  <c r="I61" i="1" s="1"/>
  <c r="I63" i="1" s="1"/>
  <c r="G3" i="1"/>
  <c r="G4" i="1"/>
  <c r="H115" i="1" l="1"/>
  <c r="H64" i="1"/>
  <c r="I115" i="1"/>
  <c r="I64" i="1"/>
  <c r="I106" i="1"/>
  <c r="I176" i="1"/>
  <c r="J165" i="1"/>
  <c r="J56" i="1" s="1"/>
  <c r="J59" i="1" s="1"/>
  <c r="J61" i="1" s="1"/>
  <c r="J63" i="1" s="1"/>
  <c r="H69" i="1"/>
  <c r="H144" i="1" s="1"/>
  <c r="H4" i="1"/>
  <c r="H3" i="1"/>
  <c r="J115" i="1" l="1"/>
  <c r="J64" i="1"/>
  <c r="J106" i="1"/>
  <c r="H168" i="1"/>
  <c r="H104" i="1"/>
  <c r="H91" i="1"/>
  <c r="J176" i="1"/>
  <c r="K165" i="1"/>
  <c r="K56" i="1" s="1"/>
  <c r="K59" i="1" s="1"/>
  <c r="K61" i="1" s="1"/>
  <c r="K63" i="1" s="1"/>
  <c r="I3" i="1"/>
  <c r="I69" i="1"/>
  <c r="I4" i="1"/>
  <c r="K115" i="1" l="1"/>
  <c r="K64" i="1"/>
  <c r="K106" i="1"/>
  <c r="I168" i="1"/>
  <c r="I144" i="1"/>
  <c r="I104" i="1"/>
  <c r="I91" i="1"/>
  <c r="K176" i="1"/>
  <c r="L165" i="1"/>
  <c r="J4" i="1"/>
  <c r="J69" i="1"/>
  <c r="J168" i="1" s="1"/>
  <c r="J3" i="1"/>
  <c r="L56" i="1" l="1"/>
  <c r="L59" i="1" s="1"/>
  <c r="L61" i="1" s="1"/>
  <c r="L63" i="1" s="1"/>
  <c r="L106" i="1"/>
  <c r="J144" i="1"/>
  <c r="J104" i="1"/>
  <c r="J91" i="1"/>
  <c r="L176" i="1"/>
  <c r="M165" i="1"/>
  <c r="K69" i="1"/>
  <c r="K168" i="1" s="1"/>
  <c r="K3" i="1"/>
  <c r="K4" i="1"/>
  <c r="L115" i="1" l="1"/>
  <c r="L64" i="1"/>
  <c r="M56" i="1"/>
  <c r="M59" i="1" s="1"/>
  <c r="M61" i="1" s="1"/>
  <c r="M63" i="1" s="1"/>
  <c r="M106" i="1"/>
  <c r="K144" i="1"/>
  <c r="M176" i="1"/>
  <c r="K104" i="1"/>
  <c r="K91" i="1"/>
  <c r="N165" i="1"/>
  <c r="L69" i="1"/>
  <c r="L168" i="1" s="1"/>
  <c r="L4" i="1"/>
  <c r="L3" i="1"/>
  <c r="M115" i="1" l="1"/>
  <c r="M64" i="1"/>
  <c r="N56" i="1"/>
  <c r="N59" i="1" s="1"/>
  <c r="N61" i="1" s="1"/>
  <c r="N63" i="1" s="1"/>
  <c r="N106" i="1"/>
  <c r="L144" i="1"/>
  <c r="N176" i="1"/>
  <c r="L104" i="1"/>
  <c r="L91" i="1"/>
  <c r="O165" i="1"/>
  <c r="O56" i="1" s="1"/>
  <c r="O59" i="1" s="1"/>
  <c r="O61" i="1" s="1"/>
  <c r="O63" i="1" s="1"/>
  <c r="M69" i="1"/>
  <c r="M168" i="1" s="1"/>
  <c r="M3" i="1"/>
  <c r="M4" i="1"/>
  <c r="N115" i="1" l="1"/>
  <c r="N64" i="1"/>
  <c r="O115" i="1"/>
  <c r="O64" i="1"/>
  <c r="O106" i="1"/>
  <c r="M144" i="1"/>
  <c r="M104" i="1"/>
  <c r="M91" i="1"/>
  <c r="O176" i="1"/>
  <c r="O69" i="1"/>
  <c r="O168" i="1" s="1"/>
  <c r="N69" i="1"/>
  <c r="N168" i="1" s="1"/>
  <c r="O4" i="1"/>
  <c r="O3" i="1"/>
  <c r="N3" i="1"/>
  <c r="N4" i="1"/>
  <c r="N144" i="1" l="1"/>
  <c r="O144" i="1" s="1"/>
  <c r="N104" i="1"/>
  <c r="N91" i="1"/>
  <c r="O104" i="1"/>
  <c r="O91" i="1"/>
  <c r="H149" i="1" l="1"/>
  <c r="I149" i="1" s="1"/>
  <c r="J149" i="1" s="1"/>
  <c r="K149" i="1" s="1"/>
  <c r="L149" i="1" s="1"/>
  <c r="M149" i="1" s="1"/>
  <c r="N149" i="1" s="1"/>
  <c r="O149" i="1" s="1"/>
  <c r="E68" i="1" l="1"/>
  <c r="E87" i="1" s="1"/>
  <c r="D68" i="1"/>
  <c r="D87" i="1" s="1"/>
  <c r="D127" i="1" l="1"/>
  <c r="D130" i="1" s="1"/>
  <c r="D123" i="1"/>
  <c r="E127" i="1"/>
  <c r="E130" i="1" s="1"/>
  <c r="E123" i="1"/>
  <c r="C68" i="1"/>
  <c r="C87" i="1" s="1"/>
  <c r="F68" i="1"/>
  <c r="F87" i="1" s="1"/>
  <c r="B68" i="1"/>
  <c r="B87" i="1" s="1"/>
  <c r="B127" i="1" s="1"/>
  <c r="B130" i="1" s="1"/>
  <c r="C92" i="1"/>
  <c r="D92" i="1"/>
  <c r="E92" i="1"/>
  <c r="F92" i="1"/>
  <c r="E128" i="1" l="1"/>
  <c r="E129" i="1"/>
  <c r="F127" i="1"/>
  <c r="F130" i="1" s="1"/>
  <c r="F123" i="1"/>
  <c r="B123" i="1"/>
  <c r="C127" i="1"/>
  <c r="C130" i="1" s="1"/>
  <c r="C123" i="1"/>
  <c r="D128" i="1"/>
  <c r="D129" i="1"/>
  <c r="B92" i="1"/>
  <c r="C129" i="1" l="1"/>
  <c r="C128" i="1"/>
  <c r="B129" i="1"/>
  <c r="B128" i="1"/>
  <c r="F128" i="1"/>
  <c r="F129" i="1"/>
  <c r="C3" i="13"/>
  <c r="C5" i="13" s="1"/>
  <c r="B72" i="1" l="1"/>
  <c r="F72" i="1"/>
  <c r="E72" i="1"/>
  <c r="D72" i="1"/>
  <c r="C72" i="1"/>
  <c r="C4" i="1"/>
  <c r="E4" i="1"/>
  <c r="D4" i="1"/>
  <c r="C3" i="1"/>
  <c r="F3" i="1"/>
  <c r="E3" i="1"/>
  <c r="D3" i="1"/>
  <c r="F4" i="1"/>
  <c r="H72" i="1" l="1"/>
  <c r="H92" i="1"/>
  <c r="H71" i="1" l="1"/>
  <c r="H117" i="1" s="1"/>
  <c r="I72" i="1"/>
  <c r="I92" i="1"/>
  <c r="D4" i="13"/>
  <c r="I71" i="1" l="1"/>
  <c r="I117" i="1" s="1"/>
  <c r="J72" i="1"/>
  <c r="E4" i="13"/>
  <c r="K92" i="1"/>
  <c r="J92" i="1"/>
  <c r="J71" i="1" l="1"/>
  <c r="J117" i="1" s="1"/>
  <c r="K72" i="1"/>
  <c r="L92" i="1"/>
  <c r="F4" i="13"/>
  <c r="K71" i="1" l="1"/>
  <c r="K117" i="1" s="1"/>
  <c r="L72" i="1"/>
  <c r="M92" i="1"/>
  <c r="G4" i="13"/>
  <c r="H4" i="13"/>
  <c r="L71" i="1" l="1"/>
  <c r="L117" i="1" s="1"/>
  <c r="M72" i="1"/>
  <c r="N92" i="1"/>
  <c r="I4" i="13"/>
  <c r="M71" i="1" l="1"/>
  <c r="M117" i="1" s="1"/>
  <c r="N72" i="1"/>
  <c r="J4" i="13"/>
  <c r="O92" i="1"/>
  <c r="O72" i="1" l="1"/>
  <c r="O71" i="1" s="1"/>
  <c r="O117" i="1" s="1"/>
  <c r="N71" i="1"/>
  <c r="N117" i="1" s="1"/>
  <c r="K4" i="13"/>
  <c r="L4" i="13" l="1"/>
  <c r="F85" i="1" l="1"/>
  <c r="B88" i="1" l="1"/>
  <c r="C88" i="1"/>
  <c r="D85" i="1" l="1"/>
  <c r="C85" i="1"/>
  <c r="E85" i="1"/>
  <c r="B85" i="1"/>
  <c r="C14" i="13" l="1"/>
  <c r="C6" i="13" s="1"/>
  <c r="F18" i="13" l="1"/>
  <c r="G18" i="13" s="1"/>
  <c r="H18" i="13" s="1"/>
  <c r="I18" i="13" s="1"/>
  <c r="J18" i="13" s="1"/>
  <c r="K18" i="13" s="1"/>
  <c r="L18" i="13" s="1"/>
  <c r="K190" i="1" l="1"/>
  <c r="L190" i="1"/>
  <c r="H190" i="1"/>
  <c r="M190" i="1" l="1"/>
  <c r="E181" i="1"/>
  <c r="I190" i="1"/>
  <c r="O190" i="1" l="1"/>
  <c r="N190" i="1"/>
  <c r="J190" i="1"/>
  <c r="D88" i="1" l="1"/>
  <c r="E88" i="1" l="1"/>
  <c r="F88" i="1" l="1"/>
  <c r="O6" i="13" l="1"/>
  <c r="O7" i="13" s="1"/>
  <c r="O8" i="13" s="1"/>
  <c r="O9" i="13" s="1"/>
  <c r="O10" i="13" s="1"/>
  <c r="O11" i="13" s="1"/>
  <c r="O12" i="13" s="1"/>
  <c r="O13" i="13" s="1"/>
  <c r="O14" i="13" s="1"/>
  <c r="O15" i="13" s="1"/>
  <c r="O16" i="13" s="1"/>
  <c r="O17" i="13" s="1"/>
  <c r="O18" i="13" s="1"/>
  <c r="O19" i="13" s="1"/>
  <c r="O20" i="13" s="1"/>
  <c r="O21" i="13" s="1"/>
  <c r="O22" i="13" s="1"/>
  <c r="O23" i="13" s="1"/>
  <c r="O24" i="13" s="1"/>
  <c r="O25" i="13" s="1"/>
  <c r="O26" i="13" s="1"/>
  <c r="O27" i="13" s="1"/>
  <c r="O28" i="13" s="1"/>
  <c r="O29" i="13" s="1"/>
  <c r="O30" i="13" s="1"/>
  <c r="O31" i="13" s="1"/>
  <c r="O32" i="13" s="1"/>
  <c r="O33" i="13" s="1"/>
  <c r="O34" i="13" s="1"/>
  <c r="O35" i="13" s="1"/>
  <c r="O36" i="13" s="1"/>
  <c r="O37" i="13" s="1"/>
  <c r="O38" i="13" s="1"/>
  <c r="O39" i="13" s="1"/>
  <c r="O40" i="13" s="1"/>
  <c r="B181" i="1" l="1"/>
  <c r="D181" i="1"/>
  <c r="C181" i="1"/>
  <c r="F181" i="1" l="1"/>
  <c r="G187" i="1" l="1"/>
  <c r="I187" i="1" l="1"/>
  <c r="J187" i="1" s="1"/>
  <c r="K187" i="1" s="1"/>
  <c r="L187" i="1" s="1"/>
  <c r="M187" i="1" s="1"/>
  <c r="N187" i="1" s="1"/>
  <c r="O187" i="1" s="1"/>
  <c r="H186" i="1"/>
  <c r="G193" i="1"/>
  <c r="H193" i="1" l="1"/>
  <c r="I193" i="1"/>
  <c r="J193" i="1"/>
  <c r="K193" i="1"/>
  <c r="L193" i="1"/>
  <c r="N193" i="1"/>
  <c r="J68" i="1" l="1"/>
  <c r="H68" i="1"/>
  <c r="I68" i="1"/>
  <c r="M68" i="1"/>
  <c r="L68" i="1"/>
  <c r="K68" i="1"/>
  <c r="O68" i="1"/>
  <c r="N68" i="1"/>
  <c r="O193" i="1"/>
  <c r="M193" i="1"/>
  <c r="O87" i="1" l="1"/>
  <c r="O127" i="1" s="1"/>
  <c r="L87" i="1"/>
  <c r="L127" i="1" s="1"/>
  <c r="H87" i="1"/>
  <c r="H127" i="1" s="1"/>
  <c r="N87" i="1"/>
  <c r="N127" i="1" s="1"/>
  <c r="K87" i="1"/>
  <c r="K127" i="1" s="1"/>
  <c r="M87" i="1"/>
  <c r="M127" i="1" s="1"/>
  <c r="I87" i="1"/>
  <c r="I127" i="1" s="1"/>
  <c r="J87" i="1"/>
  <c r="J127" i="1" s="1"/>
  <c r="M114" i="1" l="1"/>
  <c r="M188" i="1" s="1"/>
  <c r="I114" i="1"/>
  <c r="I188" i="1" s="1"/>
  <c r="K114" i="1"/>
  <c r="K188" i="1" s="1"/>
  <c r="N114" i="1"/>
  <c r="N188" i="1" s="1"/>
  <c r="J114" i="1"/>
  <c r="J188" i="1" s="1"/>
  <c r="L114" i="1"/>
  <c r="L188" i="1" s="1"/>
  <c r="O114" i="1"/>
  <c r="O188" i="1" s="1"/>
  <c r="H178" i="1"/>
  <c r="H188" i="1"/>
  <c r="N128" i="1"/>
  <c r="N129" i="1"/>
  <c r="H129" i="1"/>
  <c r="H128" i="1"/>
  <c r="L128" i="1"/>
  <c r="L129" i="1"/>
  <c r="K129" i="1"/>
  <c r="K128" i="1"/>
  <c r="O128" i="1"/>
  <c r="O129" i="1"/>
  <c r="J129" i="1"/>
  <c r="J128" i="1"/>
  <c r="I129" i="1"/>
  <c r="I128" i="1"/>
  <c r="M128" i="1"/>
  <c r="M129" i="1"/>
  <c r="D3" i="13"/>
  <c r="D5" i="13" s="1"/>
  <c r="G196" i="1"/>
  <c r="G195" i="1"/>
  <c r="I178" i="1" l="1"/>
  <c r="J178" i="1" s="1"/>
  <c r="K178" i="1" s="1"/>
  <c r="L178" i="1" s="1"/>
  <c r="M178" i="1" s="1"/>
  <c r="N178" i="1" s="1"/>
  <c r="O178" i="1" s="1"/>
  <c r="D14" i="13"/>
  <c r="D6" i="13" s="1"/>
  <c r="J85" i="1" l="1"/>
  <c r="I85" i="1"/>
  <c r="N85" i="1" l="1"/>
  <c r="F3" i="13"/>
  <c r="F5" i="13" s="1"/>
  <c r="O85" i="1"/>
  <c r="K85" i="1"/>
  <c r="L85" i="1"/>
  <c r="M85" i="1"/>
  <c r="H85" i="1"/>
  <c r="G3" i="13" l="1"/>
  <c r="G5" i="13" s="1"/>
  <c r="J88" i="1"/>
  <c r="I88" i="1"/>
  <c r="L3" i="13"/>
  <c r="L5" i="13" s="1"/>
  <c r="O88" i="1"/>
  <c r="N88" i="1"/>
  <c r="K3" i="13"/>
  <c r="K5" i="13" s="1"/>
  <c r="H3" i="13"/>
  <c r="H5" i="13" s="1"/>
  <c r="K88" i="1"/>
  <c r="J120" i="1"/>
  <c r="J3" i="13"/>
  <c r="J5" i="13" s="1"/>
  <c r="M88" i="1"/>
  <c r="I120" i="1"/>
  <c r="O120" i="1"/>
  <c r="I3" i="13"/>
  <c r="I5" i="13" s="1"/>
  <c r="L88" i="1"/>
  <c r="H88" i="1"/>
  <c r="E3" i="13"/>
  <c r="E5" i="13" s="1"/>
  <c r="O123" i="1" l="1"/>
  <c r="I123" i="1"/>
  <c r="J123" i="1"/>
  <c r="N120" i="1"/>
  <c r="I189" i="1"/>
  <c r="M120" i="1"/>
  <c r="L120" i="1"/>
  <c r="K120" i="1"/>
  <c r="O189" i="1"/>
  <c r="J189" i="1"/>
  <c r="H120" i="1"/>
  <c r="H123" i="1" l="1"/>
  <c r="H125" i="1" s="1"/>
  <c r="I124" i="1" s="1"/>
  <c r="I125" i="1" s="1"/>
  <c r="J124" i="1" s="1"/>
  <c r="J125" i="1" s="1"/>
  <c r="K124" i="1" s="1"/>
  <c r="K123" i="1"/>
  <c r="N123" i="1"/>
  <c r="L123" i="1"/>
  <c r="M123" i="1"/>
  <c r="N189" i="1"/>
  <c r="K189" i="1"/>
  <c r="H189" i="1"/>
  <c r="H185" i="1" s="1"/>
  <c r="H130" i="1" s="1"/>
  <c r="M189" i="1"/>
  <c r="L189" i="1"/>
  <c r="H65" i="1" l="1"/>
  <c r="H184" i="1"/>
  <c r="I186" i="1"/>
  <c r="I185" i="1" s="1"/>
  <c r="I130" i="1" s="1"/>
  <c r="K125" i="1"/>
  <c r="L124" i="1" s="1"/>
  <c r="L125" i="1" s="1"/>
  <c r="M124" i="1" s="1"/>
  <c r="M125" i="1" s="1"/>
  <c r="N124" i="1" s="1"/>
  <c r="N125" i="1" s="1"/>
  <c r="O124" i="1" s="1"/>
  <c r="O125" i="1" s="1"/>
  <c r="E14" i="13"/>
  <c r="E6" i="13" s="1"/>
  <c r="H180" i="1"/>
  <c r="H132" i="1"/>
  <c r="H167" i="1" s="1"/>
  <c r="F10" i="13" l="1"/>
  <c r="J186" i="1"/>
  <c r="J185" i="1" s="1"/>
  <c r="J130" i="1" s="1"/>
  <c r="I65" i="1"/>
  <c r="I184" i="1"/>
  <c r="I180" i="1"/>
  <c r="H142" i="1"/>
  <c r="H194" i="1" s="1"/>
  <c r="H169" i="1"/>
  <c r="I132" i="1"/>
  <c r="I167" i="1" s="1"/>
  <c r="F14" i="13"/>
  <c r="F6" i="13" s="1"/>
  <c r="G10" i="13" l="1"/>
  <c r="K186" i="1"/>
  <c r="K185" i="1" s="1"/>
  <c r="K130" i="1" s="1"/>
  <c r="J65" i="1"/>
  <c r="H195" i="1"/>
  <c r="H196" i="1"/>
  <c r="J184" i="1"/>
  <c r="H152" i="1"/>
  <c r="H181" i="1" s="1"/>
  <c r="H182" i="1" s="1"/>
  <c r="G14" i="13"/>
  <c r="G6" i="13" s="1"/>
  <c r="J132" i="1"/>
  <c r="J167" i="1" s="1"/>
  <c r="I142" i="1"/>
  <c r="I194" i="1" s="1"/>
  <c r="I169" i="1"/>
  <c r="J180" i="1"/>
  <c r="H10" i="13" l="1"/>
  <c r="H11" i="13" s="1"/>
  <c r="L186" i="1"/>
  <c r="L185" i="1" s="1"/>
  <c r="L130" i="1" s="1"/>
  <c r="K65" i="1"/>
  <c r="I152" i="1"/>
  <c r="I181" i="1" s="1"/>
  <c r="I182" i="1" s="1"/>
  <c r="K184" i="1"/>
  <c r="K132" i="1"/>
  <c r="K167" i="1" s="1"/>
  <c r="J142" i="1"/>
  <c r="J194" i="1" s="1"/>
  <c r="J169" i="1"/>
  <c r="K180" i="1"/>
  <c r="H14" i="13"/>
  <c r="H6" i="13" s="1"/>
  <c r="I10" i="13" l="1"/>
  <c r="I11" i="13" s="1"/>
  <c r="M186" i="1"/>
  <c r="M185" i="1" s="1"/>
  <c r="M130" i="1" s="1"/>
  <c r="L65" i="1"/>
  <c r="J152" i="1"/>
  <c r="J181" i="1" s="1"/>
  <c r="J182" i="1" s="1"/>
  <c r="J195" i="1"/>
  <c r="I196" i="1"/>
  <c r="I195" i="1"/>
  <c r="L184" i="1"/>
  <c r="L180" i="1"/>
  <c r="I14" i="13"/>
  <c r="I6" i="13" s="1"/>
  <c r="L132" i="1"/>
  <c r="L167" i="1" s="1"/>
  <c r="K142" i="1"/>
  <c r="K194" i="1" s="1"/>
  <c r="K169" i="1"/>
  <c r="J10" i="13" l="1"/>
  <c r="J11" i="13" s="1"/>
  <c r="N186" i="1"/>
  <c r="N185" i="1" s="1"/>
  <c r="N130" i="1" s="1"/>
  <c r="M65" i="1"/>
  <c r="K152" i="1"/>
  <c r="K181" i="1" s="1"/>
  <c r="K182" i="1" s="1"/>
  <c r="K195" i="1"/>
  <c r="J196" i="1"/>
  <c r="M184" i="1"/>
  <c r="J14" i="13"/>
  <c r="J6" i="13" s="1"/>
  <c r="M132" i="1"/>
  <c r="M167" i="1" s="1"/>
  <c r="M180" i="1"/>
  <c r="L142" i="1"/>
  <c r="L194" i="1" s="1"/>
  <c r="L169" i="1"/>
  <c r="K10" i="13" l="1"/>
  <c r="K11" i="13" s="1"/>
  <c r="O186" i="1"/>
  <c r="O185" i="1" s="1"/>
  <c r="O65" i="1" s="1"/>
  <c r="N65" i="1"/>
  <c r="L152" i="1"/>
  <c r="L181" i="1" s="1"/>
  <c r="L182" i="1" s="1"/>
  <c r="L195" i="1"/>
  <c r="K196" i="1"/>
  <c r="N184" i="1"/>
  <c r="M142" i="1"/>
  <c r="M194" i="1" s="1"/>
  <c r="M169" i="1"/>
  <c r="O132" i="1"/>
  <c r="O167" i="1" s="1"/>
  <c r="N132" i="1"/>
  <c r="N167" i="1" s="1"/>
  <c r="K14" i="13"/>
  <c r="K6" i="13" s="1"/>
  <c r="O180" i="1"/>
  <c r="N180" i="1"/>
  <c r="O130" i="1" l="1"/>
  <c r="L10" i="13"/>
  <c r="M152" i="1"/>
  <c r="M181" i="1" s="1"/>
  <c r="M182" i="1" s="1"/>
  <c r="M195" i="1"/>
  <c r="L196" i="1"/>
  <c r="L14" i="13"/>
  <c r="L6" i="13" s="1"/>
  <c r="L8" i="13" s="1"/>
  <c r="O184" i="1"/>
  <c r="N142" i="1"/>
  <c r="N194" i="1" s="1"/>
  <c r="N169" i="1"/>
  <c r="O169" i="1"/>
  <c r="O142" i="1"/>
  <c r="O194" i="1" s="1"/>
  <c r="M8" i="13" l="1"/>
  <c r="O152" i="1"/>
  <c r="O181" i="1" s="1"/>
  <c r="M196" i="1"/>
  <c r="N152" i="1"/>
  <c r="N181" i="1" s="1"/>
  <c r="N182" i="1" s="1"/>
  <c r="O182" i="1" l="1"/>
  <c r="O195" i="1"/>
  <c r="N196" i="1"/>
  <c r="N195" i="1"/>
  <c r="O19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tc={2530CCD3-7F3A-4635-B9D3-1E871C201DA7}</author>
  </authors>
  <commentList>
    <comment ref="H114" authorId="0" shapeId="0" xr:uid="{2530CCD3-7F3A-4635-B9D3-1E871C201DA7}">
      <text>
        <t>[Threaded comment]
Your version of Excel allows you to read this threaded comment; however, any edits to it will get removed if the file is opened in a newer version of Excel. Learn more: https://go.microsoft.com/fwlink/?linkid=870924
Comment:
    Management decided to pause buyback in 2023</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tc={CF27B14E-C130-487E-8B1B-B9C2ACE9749A}</author>
  </authors>
  <commentList>
    <comment ref="F18" authorId="0" shapeId="0" xr:uid="{CF27B14E-C130-487E-8B1B-B9C2ACE9749A}">
      <text>
        <t>[Threaded comment]
Your version of Excel allows you to read this threaded comment; however, any edits to it will get removed if the file is opened in a newer version of Excel. Learn more: https://go.microsoft.com/fwlink/?linkid=870924
Comment:
    If you change IRR, make sure to multiply the number at your IRR estimates to keep things consistent.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None</author>
    <author>Raghav Wadhawan</author>
  </authors>
  <commentList>
    <comment ref="F199" authorId="0" shapeId="0" xr:uid="{F418E1EB-D155-44CC-84E4-0ACA17266E62}">
      <text>
        <r>
          <rPr>
            <sz val="11"/>
            <color theme="1"/>
            <rFont val="Calibri"/>
            <family val="2"/>
            <scheme val="minor"/>
          </rPr>
          <t>quarterized number</t>
        </r>
      </text>
    </comment>
    <comment ref="G199" authorId="0" shapeId="0" xr:uid="{29125E7E-468B-436C-91F7-9296F0F9266D}">
      <text>
        <r>
          <rPr>
            <sz val="11"/>
            <color theme="1"/>
            <rFont val="Calibri"/>
            <family val="2"/>
            <scheme val="minor"/>
          </rPr>
          <t>quarterized number</t>
        </r>
      </text>
    </comment>
    <comment ref="H199" authorId="0" shapeId="0" xr:uid="{31C56090-D030-4154-A585-BFC32AC41A5F}">
      <text>
        <r>
          <rPr>
            <sz val="11"/>
            <color theme="1"/>
            <rFont val="Calibri"/>
            <family val="2"/>
            <scheme val="minor"/>
          </rPr>
          <t>quarterized number</t>
        </r>
      </text>
    </comment>
    <comment ref="J199" authorId="0" shapeId="0" xr:uid="{5E5AB9E9-4369-49A1-BD88-98491BA282BF}">
      <text>
        <r>
          <rPr>
            <sz val="11"/>
            <color theme="1"/>
            <rFont val="Calibri"/>
            <family val="2"/>
            <scheme val="minor"/>
          </rPr>
          <t>quarterized number</t>
        </r>
      </text>
    </comment>
    <comment ref="K199" authorId="0" shapeId="0" xr:uid="{5BD6FE98-1496-49BF-9399-2C7C47A750DE}">
      <text>
        <r>
          <rPr>
            <sz val="11"/>
            <color theme="1"/>
            <rFont val="Calibri"/>
            <family val="2"/>
            <scheme val="minor"/>
          </rPr>
          <t>quarterized number</t>
        </r>
      </text>
    </comment>
    <comment ref="L199" authorId="0" shapeId="0" xr:uid="{6162CCB4-95C1-4466-8B1F-C8E989227558}">
      <text>
        <r>
          <rPr>
            <sz val="11"/>
            <color theme="1"/>
            <rFont val="Calibri"/>
            <family val="2"/>
            <scheme val="minor"/>
          </rPr>
          <t>quarterized number</t>
        </r>
      </text>
    </comment>
    <comment ref="N199" authorId="0" shapeId="0" xr:uid="{43B09FC4-EDB0-4486-A2D3-67E3CC71B911}">
      <text>
        <r>
          <rPr>
            <sz val="11"/>
            <color theme="1"/>
            <rFont val="Calibri"/>
            <family val="2"/>
            <scheme val="minor"/>
          </rPr>
          <t>quarterized number</t>
        </r>
      </text>
    </comment>
    <comment ref="O199" authorId="0" shapeId="0" xr:uid="{7A524C7B-520E-4DAA-BEFA-BFB6A7DDF6FB}">
      <text>
        <r>
          <rPr>
            <sz val="11"/>
            <color theme="1"/>
            <rFont val="Calibri"/>
            <family val="2"/>
            <scheme val="minor"/>
          </rPr>
          <t>quarterized number</t>
        </r>
      </text>
    </comment>
    <comment ref="P199" authorId="0" shapeId="0" xr:uid="{9CCA313C-F0D5-4647-BD15-75EE75543E04}">
      <text>
        <r>
          <rPr>
            <sz val="11"/>
            <color theme="1"/>
            <rFont val="Calibri"/>
            <family val="2"/>
            <scheme val="minor"/>
          </rPr>
          <t>quarterized number</t>
        </r>
      </text>
    </comment>
    <comment ref="R199" authorId="0" shapeId="0" xr:uid="{2266D56E-DFA1-40CC-A5CE-DCA59BC5D7A3}">
      <text>
        <r>
          <rPr>
            <sz val="11"/>
            <color theme="1"/>
            <rFont val="Calibri"/>
            <family val="2"/>
            <scheme val="minor"/>
          </rPr>
          <t>quarterized number</t>
        </r>
      </text>
    </comment>
    <comment ref="S199" authorId="0" shapeId="0" xr:uid="{3C32BCF5-B0D5-443F-94A8-AE31209ED74C}">
      <text>
        <r>
          <rPr>
            <sz val="11"/>
            <color theme="1"/>
            <rFont val="Calibri"/>
            <family val="2"/>
            <scheme val="minor"/>
          </rPr>
          <t>quarterized number</t>
        </r>
      </text>
    </comment>
    <comment ref="T199" authorId="0" shapeId="0" xr:uid="{F877B286-5798-4DAC-9B54-653E6F05B64F}">
      <text>
        <r>
          <rPr>
            <sz val="11"/>
            <color theme="1"/>
            <rFont val="Calibri"/>
            <family val="2"/>
            <scheme val="minor"/>
          </rPr>
          <t>quarterized number</t>
        </r>
      </text>
    </comment>
    <comment ref="V199" authorId="0" shapeId="0" xr:uid="{4889BBAF-4627-4DA6-8450-4E7AA285BB9E}">
      <text>
        <r>
          <rPr>
            <sz val="11"/>
            <color theme="1"/>
            <rFont val="Calibri"/>
            <family val="2"/>
            <scheme val="minor"/>
          </rPr>
          <t>quarterized number</t>
        </r>
      </text>
    </comment>
    <comment ref="W199" authorId="0" shapeId="0" xr:uid="{676865FE-F98E-4DD9-B3CF-0715AB6C1F7C}">
      <text>
        <r>
          <rPr>
            <sz val="11"/>
            <color theme="1"/>
            <rFont val="Calibri"/>
            <family val="2"/>
            <scheme val="minor"/>
          </rPr>
          <t>quarterized number</t>
        </r>
      </text>
    </comment>
    <comment ref="X199" authorId="0" shapeId="0" xr:uid="{E8761799-E4EB-4A89-8EB5-2F351E79FBA9}">
      <text>
        <r>
          <rPr>
            <sz val="11"/>
            <color theme="1"/>
            <rFont val="Calibri"/>
            <family val="2"/>
            <scheme val="minor"/>
          </rPr>
          <t>quarterized number</t>
        </r>
      </text>
    </comment>
    <comment ref="Z199" authorId="0" shapeId="0" xr:uid="{4EA33581-F047-4F1A-B76A-0D990F63DC36}">
      <text>
        <r>
          <rPr>
            <sz val="11"/>
            <color theme="1"/>
            <rFont val="Calibri"/>
            <family val="2"/>
            <scheme val="minor"/>
          </rPr>
          <t>quarterized number</t>
        </r>
      </text>
    </comment>
    <comment ref="AA199" authorId="0" shapeId="0" xr:uid="{005FE967-C852-4B52-BB42-F2348C3C24BF}">
      <text>
        <r>
          <rPr>
            <sz val="11"/>
            <color theme="1"/>
            <rFont val="Calibri"/>
            <family val="2"/>
            <scheme val="minor"/>
          </rPr>
          <t>quarterized number</t>
        </r>
      </text>
    </comment>
    <comment ref="AB199" authorId="0" shapeId="0" xr:uid="{FDA23C47-E566-4C66-9B19-8951A297EAEB}">
      <text>
        <r>
          <rPr>
            <sz val="11"/>
            <color theme="1"/>
            <rFont val="Calibri"/>
            <family val="2"/>
            <scheme val="minor"/>
          </rPr>
          <t>quarterized number</t>
        </r>
      </text>
    </comment>
    <comment ref="AD199" authorId="0" shapeId="0" xr:uid="{7F9E193F-249A-47A5-8293-AC656E111ADB}">
      <text>
        <r>
          <rPr>
            <sz val="11"/>
            <color theme="1"/>
            <rFont val="Calibri"/>
            <family val="2"/>
            <scheme val="minor"/>
          </rPr>
          <t>quarterized number</t>
        </r>
      </text>
    </comment>
    <comment ref="AE199" authorId="0" shapeId="0" xr:uid="{0C818F8A-B97D-42B7-98F1-0DCA582247F0}">
      <text>
        <r>
          <rPr>
            <sz val="11"/>
            <color theme="1"/>
            <rFont val="Calibri"/>
            <family val="2"/>
            <scheme val="minor"/>
          </rPr>
          <t>quarterized number</t>
        </r>
      </text>
    </comment>
    <comment ref="AF199" authorId="0" shapeId="0" xr:uid="{7078420A-96EE-4636-AEFD-8C983519DB18}">
      <text>
        <r>
          <rPr>
            <sz val="11"/>
            <color theme="1"/>
            <rFont val="Calibri"/>
            <family val="2"/>
            <scheme val="minor"/>
          </rPr>
          <t>quarterized number</t>
        </r>
      </text>
    </comment>
    <comment ref="AH199" authorId="0" shapeId="0" xr:uid="{B232CF2D-0871-4A1D-A441-17526D3C71CD}">
      <text>
        <r>
          <rPr>
            <sz val="11"/>
            <color theme="1"/>
            <rFont val="Calibri"/>
            <family val="2"/>
            <scheme val="minor"/>
          </rPr>
          <t>quarterized number</t>
        </r>
      </text>
    </comment>
    <comment ref="AI199" authorId="0" shapeId="0" xr:uid="{6F25AB46-9586-4F26-BE08-280EF61C4C66}">
      <text>
        <r>
          <rPr>
            <sz val="11"/>
            <color theme="1"/>
            <rFont val="Calibri"/>
            <family val="2"/>
            <scheme val="minor"/>
          </rPr>
          <t>quarterized number</t>
        </r>
      </text>
    </comment>
    <comment ref="AJ199" authorId="0" shapeId="0" xr:uid="{BF9A704E-C236-4878-88E4-2F02CD9D5522}">
      <text>
        <r>
          <rPr>
            <sz val="11"/>
            <color theme="1"/>
            <rFont val="Calibri"/>
            <family val="2"/>
            <scheme val="minor"/>
          </rPr>
          <t>quarterized number</t>
        </r>
      </text>
    </comment>
    <comment ref="F200" authorId="0" shapeId="0" xr:uid="{31D3436F-2B28-457A-8147-AA81CD9C5D6E}">
      <text>
        <r>
          <rPr>
            <sz val="11"/>
            <color theme="1"/>
            <rFont val="Calibri"/>
            <family val="2"/>
            <scheme val="minor"/>
          </rPr>
          <t>quarterized number</t>
        </r>
      </text>
    </comment>
    <comment ref="G200" authorId="0" shapeId="0" xr:uid="{9D969871-8250-4AAD-8482-6B13212DD5BB}">
      <text>
        <r>
          <rPr>
            <sz val="11"/>
            <color theme="1"/>
            <rFont val="Calibri"/>
            <family val="2"/>
            <scheme val="minor"/>
          </rPr>
          <t>quarterized number</t>
        </r>
      </text>
    </comment>
    <comment ref="H200" authorId="0" shapeId="0" xr:uid="{93F49B05-A4D8-457D-82AD-7D5C9D4E8798}">
      <text>
        <r>
          <rPr>
            <sz val="11"/>
            <color theme="1"/>
            <rFont val="Calibri"/>
            <family val="2"/>
            <scheme val="minor"/>
          </rPr>
          <t>quarterized number</t>
        </r>
      </text>
    </comment>
    <comment ref="J200" authorId="0" shapeId="0" xr:uid="{39E4B34B-B852-456C-9A20-02B420CEAFCF}">
      <text>
        <r>
          <rPr>
            <sz val="11"/>
            <color theme="1"/>
            <rFont val="Calibri"/>
            <family val="2"/>
            <scheme val="minor"/>
          </rPr>
          <t>year to date number</t>
        </r>
      </text>
    </comment>
    <comment ref="K200" authorId="0" shapeId="0" xr:uid="{1F87D6D5-039B-476C-A2B6-8D075F53429B}">
      <text>
        <r>
          <rPr>
            <sz val="11"/>
            <color theme="1"/>
            <rFont val="Calibri"/>
            <family val="2"/>
            <scheme val="minor"/>
          </rPr>
          <t>quarterized number</t>
        </r>
      </text>
    </comment>
    <comment ref="L200" authorId="0" shapeId="0" xr:uid="{F2565581-F662-49E2-B76D-B12F66B01656}">
      <text>
        <r>
          <rPr>
            <sz val="11"/>
            <color theme="1"/>
            <rFont val="Calibri"/>
            <family val="2"/>
            <scheme val="minor"/>
          </rPr>
          <t>quarterized number</t>
        </r>
      </text>
    </comment>
    <comment ref="N200" authorId="0" shapeId="0" xr:uid="{5EA8FC00-3444-41BA-9A0B-660D0FCC1981}">
      <text>
        <r>
          <rPr>
            <sz val="11"/>
            <color theme="1"/>
            <rFont val="Calibri"/>
            <family val="2"/>
            <scheme val="minor"/>
          </rPr>
          <t>year to date number</t>
        </r>
      </text>
    </comment>
    <comment ref="O200" authorId="0" shapeId="0" xr:uid="{D35611D8-3727-4F93-B046-8B0E20C6BC9A}">
      <text>
        <r>
          <rPr>
            <sz val="11"/>
            <color theme="1"/>
            <rFont val="Calibri"/>
            <family val="2"/>
            <scheme val="minor"/>
          </rPr>
          <t>quarterized number</t>
        </r>
      </text>
    </comment>
    <comment ref="P200" authorId="0" shapeId="0" xr:uid="{99FBB5B4-8CD0-4CDB-B0F2-A63365A99DD5}">
      <text>
        <r>
          <rPr>
            <sz val="11"/>
            <color theme="1"/>
            <rFont val="Calibri"/>
            <family val="2"/>
            <scheme val="minor"/>
          </rPr>
          <t>quarterized number</t>
        </r>
      </text>
    </comment>
    <comment ref="R200" authorId="0" shapeId="0" xr:uid="{2AEDD3CE-F85C-498B-B744-9915DFB5455B}">
      <text>
        <r>
          <rPr>
            <sz val="11"/>
            <color theme="1"/>
            <rFont val="Calibri"/>
            <family val="2"/>
            <scheme val="minor"/>
          </rPr>
          <t>quarterized number</t>
        </r>
      </text>
    </comment>
    <comment ref="S200" authorId="0" shapeId="0" xr:uid="{D5FD2DBC-D55B-4571-9448-BCFD2497C248}">
      <text>
        <r>
          <rPr>
            <sz val="11"/>
            <color theme="1"/>
            <rFont val="Calibri"/>
            <family val="2"/>
            <scheme val="minor"/>
          </rPr>
          <t>quarterized number</t>
        </r>
      </text>
    </comment>
    <comment ref="T200" authorId="0" shapeId="0" xr:uid="{2846D066-0BA9-4321-A25B-0436E41FEEF5}">
      <text>
        <r>
          <rPr>
            <sz val="11"/>
            <color theme="1"/>
            <rFont val="Calibri"/>
            <family val="2"/>
            <scheme val="minor"/>
          </rPr>
          <t>quarterized number</t>
        </r>
      </text>
    </comment>
    <comment ref="V200" authorId="0" shapeId="0" xr:uid="{3DB5DF73-E68C-48C7-A71B-677EA5286BCA}">
      <text>
        <r>
          <rPr>
            <sz val="11"/>
            <color theme="1"/>
            <rFont val="Calibri"/>
            <family val="2"/>
            <scheme val="minor"/>
          </rPr>
          <t>quarterized number</t>
        </r>
      </text>
    </comment>
    <comment ref="W200" authorId="0" shapeId="0" xr:uid="{675F23AB-1ABD-4BEA-967F-ECF209C60677}">
      <text>
        <r>
          <rPr>
            <sz val="11"/>
            <color theme="1"/>
            <rFont val="Calibri"/>
            <family val="2"/>
            <scheme val="minor"/>
          </rPr>
          <t>quarterized number</t>
        </r>
      </text>
    </comment>
    <comment ref="X200" authorId="0" shapeId="0" xr:uid="{A2F58E4B-D24E-425F-8841-BF4C13654C6E}">
      <text>
        <r>
          <rPr>
            <sz val="11"/>
            <color theme="1"/>
            <rFont val="Calibri"/>
            <family val="2"/>
            <scheme val="minor"/>
          </rPr>
          <t>quarterized number</t>
        </r>
      </text>
    </comment>
    <comment ref="Z201" authorId="0" shapeId="0" xr:uid="{0A450787-85A5-49FB-ACF1-5FF89A4764A2}">
      <text>
        <r>
          <rPr>
            <sz val="11"/>
            <color theme="1"/>
            <rFont val="Calibri"/>
            <family val="2"/>
            <scheme val="minor"/>
          </rPr>
          <t>quarterized number</t>
        </r>
      </text>
    </comment>
    <comment ref="AA201" authorId="0" shapeId="0" xr:uid="{454AA9E7-1B86-401B-9874-EF50126F69BB}">
      <text>
        <r>
          <rPr>
            <sz val="11"/>
            <color theme="1"/>
            <rFont val="Calibri"/>
            <family val="2"/>
            <scheme val="minor"/>
          </rPr>
          <t>quarterized number</t>
        </r>
      </text>
    </comment>
    <comment ref="AB201" authorId="0" shapeId="0" xr:uid="{F9C3795F-36BB-4ABB-9261-F7F9019D7249}">
      <text>
        <r>
          <rPr>
            <sz val="11"/>
            <color theme="1"/>
            <rFont val="Calibri"/>
            <family val="2"/>
            <scheme val="minor"/>
          </rPr>
          <t>quarterized number</t>
        </r>
      </text>
    </comment>
    <comment ref="AD201" authorId="0" shapeId="0" xr:uid="{7BFFE578-B36A-4515-AABD-465D2801D564}">
      <text>
        <r>
          <rPr>
            <sz val="11"/>
            <color theme="1"/>
            <rFont val="Calibri"/>
            <family val="2"/>
            <scheme val="minor"/>
          </rPr>
          <t>quarterized number</t>
        </r>
      </text>
    </comment>
    <comment ref="AE201" authorId="0" shapeId="0" xr:uid="{07005AFE-2F78-46B1-A4C9-CF02D01E3196}">
      <text>
        <r>
          <rPr>
            <sz val="11"/>
            <color theme="1"/>
            <rFont val="Calibri"/>
            <family val="2"/>
            <scheme val="minor"/>
          </rPr>
          <t>quarterized number</t>
        </r>
      </text>
    </comment>
    <comment ref="AF201" authorId="0" shapeId="0" xr:uid="{94389FA3-29EE-4381-8034-D9F43805EAEA}">
      <text>
        <r>
          <rPr>
            <sz val="11"/>
            <color theme="1"/>
            <rFont val="Calibri"/>
            <family val="2"/>
            <scheme val="minor"/>
          </rPr>
          <t>quarterized number</t>
        </r>
      </text>
    </comment>
    <comment ref="AH201" authorId="0" shapeId="0" xr:uid="{F6FD03A6-623E-417D-BC41-E3C6D2E44283}">
      <text>
        <r>
          <rPr>
            <sz val="11"/>
            <color theme="1"/>
            <rFont val="Calibri"/>
            <family val="2"/>
            <scheme val="minor"/>
          </rPr>
          <t>quarterized number</t>
        </r>
      </text>
    </comment>
    <comment ref="AI201" authorId="0" shapeId="0" xr:uid="{1312FB92-2F38-4C60-B1C9-EE894F55246E}">
      <text>
        <r>
          <rPr>
            <sz val="11"/>
            <color theme="1"/>
            <rFont val="Calibri"/>
            <family val="2"/>
            <scheme val="minor"/>
          </rPr>
          <t>quarterized number</t>
        </r>
      </text>
    </comment>
    <comment ref="AJ201" authorId="0" shapeId="0" xr:uid="{395741B6-7AD9-4F29-9E17-DD1241396244}">
      <text>
        <r>
          <rPr>
            <sz val="11"/>
            <color theme="1"/>
            <rFont val="Calibri"/>
            <family val="2"/>
            <scheme val="minor"/>
          </rPr>
          <t>quarterized number</t>
        </r>
      </text>
    </comment>
    <comment ref="Z202" authorId="0" shapeId="0" xr:uid="{0C6D7FB4-1CC2-4963-9613-A72CD72C708B}">
      <text>
        <r>
          <rPr>
            <sz val="11"/>
            <color theme="1"/>
            <rFont val="Calibri"/>
            <family val="2"/>
            <scheme val="minor"/>
          </rPr>
          <t>quarterized number</t>
        </r>
      </text>
    </comment>
    <comment ref="AA202" authorId="0" shapeId="0" xr:uid="{C76344EA-1E21-4097-9C68-639C80E223F5}">
      <text>
        <r>
          <rPr>
            <sz val="11"/>
            <color theme="1"/>
            <rFont val="Calibri"/>
            <family val="2"/>
            <scheme val="minor"/>
          </rPr>
          <t>quarterized number</t>
        </r>
      </text>
    </comment>
    <comment ref="AB202" authorId="0" shapeId="0" xr:uid="{5C02A860-A300-45BD-B598-6FE468FFA89F}">
      <text>
        <r>
          <rPr>
            <sz val="11"/>
            <color theme="1"/>
            <rFont val="Calibri"/>
            <family val="2"/>
            <scheme val="minor"/>
          </rPr>
          <t>quarterized number</t>
        </r>
      </text>
    </comment>
    <comment ref="AD202" authorId="0" shapeId="0" xr:uid="{152B910C-C212-4ADE-93C2-A042CD2257A1}">
      <text>
        <r>
          <rPr>
            <sz val="11"/>
            <color theme="1"/>
            <rFont val="Calibri"/>
            <family val="2"/>
            <scheme val="minor"/>
          </rPr>
          <t>quarterized number</t>
        </r>
      </text>
    </comment>
    <comment ref="AE202" authorId="0" shapeId="0" xr:uid="{54802A39-EEE2-4032-9AD9-B2EDC08FE285}">
      <text>
        <r>
          <rPr>
            <sz val="11"/>
            <color theme="1"/>
            <rFont val="Calibri"/>
            <family val="2"/>
            <scheme val="minor"/>
          </rPr>
          <t>quarterized number</t>
        </r>
      </text>
    </comment>
    <comment ref="AF202" authorId="0" shapeId="0" xr:uid="{99537142-21C8-4107-903D-A21C51818659}">
      <text>
        <r>
          <rPr>
            <sz val="11"/>
            <color theme="1"/>
            <rFont val="Calibri"/>
            <family val="2"/>
            <scheme val="minor"/>
          </rPr>
          <t>quarterized number</t>
        </r>
      </text>
    </comment>
    <comment ref="AH202" authorId="0" shapeId="0" xr:uid="{5A07C1B7-AD6A-4D00-8798-6358DA5A11CB}">
      <text>
        <r>
          <rPr>
            <sz val="11"/>
            <color theme="1"/>
            <rFont val="Calibri"/>
            <family val="2"/>
            <scheme val="minor"/>
          </rPr>
          <t>quarterized number</t>
        </r>
      </text>
    </comment>
    <comment ref="AI202" authorId="0" shapeId="0" xr:uid="{C1A517E6-6CB1-4981-980E-DD6DFB8106C8}">
      <text>
        <r>
          <rPr>
            <sz val="11"/>
            <color theme="1"/>
            <rFont val="Calibri"/>
            <family val="2"/>
            <scheme val="minor"/>
          </rPr>
          <t>quarterized number</t>
        </r>
      </text>
    </comment>
    <comment ref="AJ202" authorId="0" shapeId="0" xr:uid="{DAFDAB18-5EFD-4965-83F0-B31AC9100F37}">
      <text>
        <r>
          <rPr>
            <sz val="11"/>
            <color theme="1"/>
            <rFont val="Calibri"/>
            <family val="2"/>
            <scheme val="minor"/>
          </rPr>
          <t>quarterized number</t>
        </r>
      </text>
    </comment>
    <comment ref="J203" authorId="0" shapeId="0" xr:uid="{F23A9DF4-CDCD-4E4B-AAA5-FC19A3FED07B}">
      <text>
        <r>
          <rPr>
            <sz val="11"/>
            <color theme="1"/>
            <rFont val="Calibri"/>
            <family val="2"/>
            <scheme val="minor"/>
          </rPr>
          <t>year to date number</t>
        </r>
      </text>
    </comment>
    <comment ref="K203" authorId="0" shapeId="0" xr:uid="{1479960E-1FBB-4FF4-85AC-C99F13D1B705}">
      <text>
        <r>
          <rPr>
            <sz val="11"/>
            <color theme="1"/>
            <rFont val="Calibri"/>
            <family val="2"/>
            <scheme val="minor"/>
          </rPr>
          <t>quarterized number</t>
        </r>
      </text>
    </comment>
    <comment ref="F208" authorId="0" shapeId="0" xr:uid="{E5866A0D-9824-4138-B49D-5EF24B24422D}">
      <text>
        <r>
          <rPr>
            <sz val="11"/>
            <color theme="1"/>
            <rFont val="Calibri"/>
            <family val="2"/>
            <scheme val="minor"/>
          </rPr>
          <t>quarterized number</t>
        </r>
      </text>
    </comment>
    <comment ref="G208" authorId="0" shapeId="0" xr:uid="{D1EEDFB1-6B9C-45B1-9B8F-AEB066E3BFEE}">
      <text>
        <r>
          <rPr>
            <sz val="11"/>
            <color theme="1"/>
            <rFont val="Calibri"/>
            <family val="2"/>
            <scheme val="minor"/>
          </rPr>
          <t>quarterized number</t>
        </r>
      </text>
    </comment>
    <comment ref="H208" authorId="0" shapeId="0" xr:uid="{471D35B9-C827-44F5-9BC4-47AFB7ED983C}">
      <text>
        <r>
          <rPr>
            <sz val="11"/>
            <color theme="1"/>
            <rFont val="Calibri"/>
            <family val="2"/>
            <scheme val="minor"/>
          </rPr>
          <t>quarterized number</t>
        </r>
      </text>
    </comment>
    <comment ref="J208" authorId="0" shapeId="0" xr:uid="{C433B949-A210-409B-96EC-55CC8D533FAF}">
      <text>
        <r>
          <rPr>
            <sz val="11"/>
            <color theme="1"/>
            <rFont val="Calibri"/>
            <family val="2"/>
            <scheme val="minor"/>
          </rPr>
          <t>quarterized number</t>
        </r>
      </text>
    </comment>
    <comment ref="K208" authorId="0" shapeId="0" xr:uid="{F3F98A27-E6A0-4AAB-9263-606B2306D546}">
      <text>
        <r>
          <rPr>
            <sz val="11"/>
            <color theme="1"/>
            <rFont val="Calibri"/>
            <family val="2"/>
            <scheme val="minor"/>
          </rPr>
          <t>quarterized number</t>
        </r>
      </text>
    </comment>
    <comment ref="L208" authorId="0" shapeId="0" xr:uid="{135CF45F-CAA7-44C5-A43F-018A99656211}">
      <text>
        <r>
          <rPr>
            <sz val="11"/>
            <color theme="1"/>
            <rFont val="Calibri"/>
            <family val="2"/>
            <scheme val="minor"/>
          </rPr>
          <t>quarterized number</t>
        </r>
      </text>
    </comment>
    <comment ref="N208" authorId="0" shapeId="0" xr:uid="{3FDACC96-01E6-4C7F-BA21-1AD85A7FB2E9}">
      <text>
        <r>
          <rPr>
            <sz val="11"/>
            <color theme="1"/>
            <rFont val="Calibri"/>
            <family val="2"/>
            <scheme val="minor"/>
          </rPr>
          <t>quarterized number</t>
        </r>
      </text>
    </comment>
    <comment ref="O208" authorId="0" shapeId="0" xr:uid="{D26A34E3-319F-4322-82AE-B6FAEF5F2BC9}">
      <text>
        <r>
          <rPr>
            <sz val="11"/>
            <color theme="1"/>
            <rFont val="Calibri"/>
            <family val="2"/>
            <scheme val="minor"/>
          </rPr>
          <t>quarterized number</t>
        </r>
      </text>
    </comment>
    <comment ref="P208" authorId="0" shapeId="0" xr:uid="{1B1AEAD2-993D-4A39-8133-964535F42C7B}">
      <text>
        <r>
          <rPr>
            <sz val="11"/>
            <color theme="1"/>
            <rFont val="Calibri"/>
            <family val="2"/>
            <scheme val="minor"/>
          </rPr>
          <t>quarterized number</t>
        </r>
      </text>
    </comment>
    <comment ref="R208" authorId="0" shapeId="0" xr:uid="{711041D6-0189-4C11-B176-8F69C3B84203}">
      <text>
        <r>
          <rPr>
            <sz val="11"/>
            <color theme="1"/>
            <rFont val="Calibri"/>
            <family val="2"/>
            <scheme val="minor"/>
          </rPr>
          <t>quarterized number</t>
        </r>
      </text>
    </comment>
    <comment ref="S208" authorId="0" shapeId="0" xr:uid="{FCB5F03F-3F2F-4EAF-8138-207B7E37D08D}">
      <text>
        <r>
          <rPr>
            <sz val="11"/>
            <color theme="1"/>
            <rFont val="Calibri"/>
            <family val="2"/>
            <scheme val="minor"/>
          </rPr>
          <t>quarterized number</t>
        </r>
      </text>
    </comment>
    <comment ref="T208" authorId="0" shapeId="0" xr:uid="{30E623B9-4DE8-43EC-8A77-40AA66B9EC53}">
      <text>
        <r>
          <rPr>
            <sz val="11"/>
            <color theme="1"/>
            <rFont val="Calibri"/>
            <family val="2"/>
            <scheme val="minor"/>
          </rPr>
          <t>quarterized number</t>
        </r>
      </text>
    </comment>
    <comment ref="V208" authorId="0" shapeId="0" xr:uid="{2F31CC27-BBDE-40A7-B342-C7D7FE4FF246}">
      <text>
        <r>
          <rPr>
            <sz val="11"/>
            <color theme="1"/>
            <rFont val="Calibri"/>
            <family val="2"/>
            <scheme val="minor"/>
          </rPr>
          <t>quarterized number</t>
        </r>
      </text>
    </comment>
    <comment ref="W208" authorId="0" shapeId="0" xr:uid="{9455078C-5343-4F85-A2D8-F9BF8B30994C}">
      <text>
        <r>
          <rPr>
            <sz val="11"/>
            <color theme="1"/>
            <rFont val="Calibri"/>
            <family val="2"/>
            <scheme val="minor"/>
          </rPr>
          <t>quarterized number</t>
        </r>
      </text>
    </comment>
    <comment ref="X208" authorId="0" shapeId="0" xr:uid="{56F1C614-9D87-466E-B7BE-20FDF6217471}">
      <text>
        <r>
          <rPr>
            <sz val="11"/>
            <color theme="1"/>
            <rFont val="Calibri"/>
            <family val="2"/>
            <scheme val="minor"/>
          </rPr>
          <t>quarterized number</t>
        </r>
      </text>
    </comment>
    <comment ref="Z208" authorId="0" shapeId="0" xr:uid="{95902FD9-FD32-4947-9AAA-18CAC3F1401C}">
      <text>
        <r>
          <rPr>
            <sz val="11"/>
            <color theme="1"/>
            <rFont val="Calibri"/>
            <family val="2"/>
            <scheme val="minor"/>
          </rPr>
          <t>quarterized number</t>
        </r>
      </text>
    </comment>
    <comment ref="AA208" authorId="0" shapeId="0" xr:uid="{BD3E5656-3B30-45C9-BD72-0648CD68FA4B}">
      <text>
        <r>
          <rPr>
            <sz val="11"/>
            <color theme="1"/>
            <rFont val="Calibri"/>
            <family val="2"/>
            <scheme val="minor"/>
          </rPr>
          <t>quarterized number</t>
        </r>
      </text>
    </comment>
    <comment ref="AB208" authorId="0" shapeId="0" xr:uid="{9E127B1C-B18A-497A-9653-8FCCCC63E6E7}">
      <text>
        <r>
          <rPr>
            <sz val="11"/>
            <color theme="1"/>
            <rFont val="Calibri"/>
            <family val="2"/>
            <scheme val="minor"/>
          </rPr>
          <t>quarterized number</t>
        </r>
      </text>
    </comment>
    <comment ref="AD208" authorId="0" shapeId="0" xr:uid="{3AE0220C-C5AB-487E-84E4-2A4A40BA3C67}">
      <text>
        <r>
          <rPr>
            <sz val="11"/>
            <color theme="1"/>
            <rFont val="Calibri"/>
            <family val="2"/>
            <scheme val="minor"/>
          </rPr>
          <t>quarterized number</t>
        </r>
      </text>
    </comment>
    <comment ref="AE208" authorId="0" shapeId="0" xr:uid="{089591B3-CDEB-4E78-A238-3E6A8746535C}">
      <text>
        <r>
          <rPr>
            <sz val="11"/>
            <color theme="1"/>
            <rFont val="Calibri"/>
            <family val="2"/>
            <scheme val="minor"/>
          </rPr>
          <t>quarterized number</t>
        </r>
      </text>
    </comment>
    <comment ref="AF208" authorId="0" shapeId="0" xr:uid="{28E6DE59-FFC9-4381-8EEB-0E37FAC73BC3}">
      <text>
        <r>
          <rPr>
            <sz val="11"/>
            <color theme="1"/>
            <rFont val="Calibri"/>
            <family val="2"/>
            <scheme val="minor"/>
          </rPr>
          <t>quarterized number</t>
        </r>
      </text>
    </comment>
    <comment ref="AH208" authorId="0" shapeId="0" xr:uid="{75EE0DE3-AD81-4E5F-B167-B805AC0AF5EE}">
      <text>
        <r>
          <rPr>
            <sz val="11"/>
            <color theme="1"/>
            <rFont val="Calibri"/>
            <family val="2"/>
            <scheme val="minor"/>
          </rPr>
          <t>quarterized number</t>
        </r>
      </text>
    </comment>
    <comment ref="F209" authorId="0" shapeId="0" xr:uid="{3DA589F8-5D59-4A6E-B7B1-6CEE1831D1AA}">
      <text>
        <r>
          <rPr>
            <sz val="11"/>
            <color theme="1"/>
            <rFont val="Calibri"/>
            <family val="2"/>
            <scheme val="minor"/>
          </rPr>
          <t>quarterized number</t>
        </r>
      </text>
    </comment>
    <comment ref="G209" authorId="0" shapeId="0" xr:uid="{E59BE0B8-6C27-4AB0-BE4D-E43102964873}">
      <text>
        <r>
          <rPr>
            <sz val="11"/>
            <color theme="1"/>
            <rFont val="Calibri"/>
            <family val="2"/>
            <scheme val="minor"/>
          </rPr>
          <t>quarterized number</t>
        </r>
      </text>
    </comment>
    <comment ref="H209" authorId="0" shapeId="0" xr:uid="{95CD5E8C-125B-4556-951D-B1E8A9A848D6}">
      <text>
        <r>
          <rPr>
            <sz val="11"/>
            <color theme="1"/>
            <rFont val="Calibri"/>
            <family val="2"/>
            <scheme val="minor"/>
          </rPr>
          <t>quarterized number</t>
        </r>
      </text>
    </comment>
    <comment ref="J209" authorId="0" shapeId="0" xr:uid="{83A1A76A-A41B-4925-8114-C34ECB7E3869}">
      <text>
        <r>
          <rPr>
            <sz val="11"/>
            <color theme="1"/>
            <rFont val="Calibri"/>
            <family val="2"/>
            <scheme val="minor"/>
          </rPr>
          <t>quarterized number</t>
        </r>
      </text>
    </comment>
    <comment ref="K209" authorId="0" shapeId="0" xr:uid="{BD5CB96C-66CD-4CA8-AA6F-455DB38FDD19}">
      <text>
        <r>
          <rPr>
            <sz val="11"/>
            <color theme="1"/>
            <rFont val="Calibri"/>
            <family val="2"/>
            <scheme val="minor"/>
          </rPr>
          <t>quarterized number</t>
        </r>
      </text>
    </comment>
    <comment ref="L209" authorId="0" shapeId="0" xr:uid="{139086CA-45D1-4344-B44F-62B59FCC2871}">
      <text>
        <r>
          <rPr>
            <sz val="11"/>
            <color theme="1"/>
            <rFont val="Calibri"/>
            <family val="2"/>
            <scheme val="minor"/>
          </rPr>
          <t>quarterized number</t>
        </r>
      </text>
    </comment>
    <comment ref="N209" authorId="0" shapeId="0" xr:uid="{8E9157AB-6A48-4677-B5ED-C7CA80E80CAC}">
      <text>
        <r>
          <rPr>
            <sz val="11"/>
            <color theme="1"/>
            <rFont val="Calibri"/>
            <family val="2"/>
            <scheme val="minor"/>
          </rPr>
          <t>quarterized number</t>
        </r>
      </text>
    </comment>
    <comment ref="O209" authorId="0" shapeId="0" xr:uid="{813765C6-0C62-4E0E-BC8B-F0259E69BE9A}">
      <text>
        <r>
          <rPr>
            <sz val="11"/>
            <color theme="1"/>
            <rFont val="Calibri"/>
            <family val="2"/>
            <scheme val="minor"/>
          </rPr>
          <t>quarterized number</t>
        </r>
      </text>
    </comment>
    <comment ref="P209" authorId="0" shapeId="0" xr:uid="{7B6A47CE-31AE-44B6-A0A1-069014965339}">
      <text>
        <r>
          <rPr>
            <sz val="11"/>
            <color theme="1"/>
            <rFont val="Calibri"/>
            <family val="2"/>
            <scheme val="minor"/>
          </rPr>
          <t>quarterized number</t>
        </r>
      </text>
    </comment>
    <comment ref="R209" authorId="0" shapeId="0" xr:uid="{CE290438-4C9A-4401-AF2B-9502F27208A2}">
      <text>
        <r>
          <rPr>
            <sz val="11"/>
            <color theme="1"/>
            <rFont val="Calibri"/>
            <family val="2"/>
            <scheme val="minor"/>
          </rPr>
          <t>quarterized number</t>
        </r>
      </text>
    </comment>
    <comment ref="S209" authorId="0" shapeId="0" xr:uid="{13F4D56E-56F0-427E-B2BF-478020E99502}">
      <text>
        <r>
          <rPr>
            <sz val="11"/>
            <color theme="1"/>
            <rFont val="Calibri"/>
            <family val="2"/>
            <scheme val="minor"/>
          </rPr>
          <t>quarterized number</t>
        </r>
      </text>
    </comment>
    <comment ref="T209" authorId="0" shapeId="0" xr:uid="{8FD3186E-A0B4-4CCF-92C8-400D3F599FF9}">
      <text>
        <r>
          <rPr>
            <sz val="11"/>
            <color theme="1"/>
            <rFont val="Calibri"/>
            <family val="2"/>
            <scheme val="minor"/>
          </rPr>
          <t>quarterized number</t>
        </r>
      </text>
    </comment>
    <comment ref="V209" authorId="0" shapeId="0" xr:uid="{577F782F-C95C-41DD-BD76-509DC1F0CA37}">
      <text>
        <r>
          <rPr>
            <sz val="11"/>
            <color theme="1"/>
            <rFont val="Calibri"/>
            <family val="2"/>
            <scheme val="minor"/>
          </rPr>
          <t>quarterized number</t>
        </r>
      </text>
    </comment>
    <comment ref="W209" authorId="0" shapeId="0" xr:uid="{D1F3D95B-6B1A-4009-8B4A-63DA9CECF255}">
      <text>
        <r>
          <rPr>
            <sz val="11"/>
            <color theme="1"/>
            <rFont val="Calibri"/>
            <family val="2"/>
            <scheme val="minor"/>
          </rPr>
          <t>quarterized number</t>
        </r>
      </text>
    </comment>
    <comment ref="X209" authorId="0" shapeId="0" xr:uid="{D9A99900-4F23-47A9-A0FC-94FA9D4A3019}">
      <text>
        <r>
          <rPr>
            <sz val="11"/>
            <color theme="1"/>
            <rFont val="Calibri"/>
            <family val="2"/>
            <scheme val="minor"/>
          </rPr>
          <t>quarterized number</t>
        </r>
      </text>
    </comment>
    <comment ref="Z209" authorId="0" shapeId="0" xr:uid="{932AE79C-4181-4297-9C11-6756F0A1DFB2}">
      <text>
        <r>
          <rPr>
            <sz val="11"/>
            <color theme="1"/>
            <rFont val="Calibri"/>
            <family val="2"/>
            <scheme val="minor"/>
          </rPr>
          <t>quarterized number</t>
        </r>
      </text>
    </comment>
    <comment ref="AA209" authorId="0" shapeId="0" xr:uid="{E964F22D-A2A6-4E76-ABA6-D3BA1EC2E1FD}">
      <text>
        <r>
          <rPr>
            <sz val="11"/>
            <color theme="1"/>
            <rFont val="Calibri"/>
            <family val="2"/>
            <scheme val="minor"/>
          </rPr>
          <t>quarterized number</t>
        </r>
      </text>
    </comment>
    <comment ref="AB209" authorId="0" shapeId="0" xr:uid="{1C744236-4732-444D-8240-1A480ACE9A80}">
      <text>
        <r>
          <rPr>
            <sz val="11"/>
            <color theme="1"/>
            <rFont val="Calibri"/>
            <family val="2"/>
            <scheme val="minor"/>
          </rPr>
          <t>quarterized number</t>
        </r>
      </text>
    </comment>
    <comment ref="AD209" authorId="0" shapeId="0" xr:uid="{0EA2158A-2BA4-44E6-A1C6-86E1F7B24ABA}">
      <text>
        <r>
          <rPr>
            <sz val="11"/>
            <color theme="1"/>
            <rFont val="Calibri"/>
            <family val="2"/>
            <scheme val="minor"/>
          </rPr>
          <t>quarterized number</t>
        </r>
      </text>
    </comment>
    <comment ref="AE209" authorId="0" shapeId="0" xr:uid="{1568CB35-0807-46E8-8B21-866755EF632B}">
      <text>
        <r>
          <rPr>
            <sz val="11"/>
            <color theme="1"/>
            <rFont val="Calibri"/>
            <family val="2"/>
            <scheme val="minor"/>
          </rPr>
          <t>quarterized number</t>
        </r>
      </text>
    </comment>
    <comment ref="AF209" authorId="0" shapeId="0" xr:uid="{8C64C4CE-BE22-427B-A650-8DAFFE582477}">
      <text>
        <r>
          <rPr>
            <sz val="11"/>
            <color theme="1"/>
            <rFont val="Calibri"/>
            <family val="2"/>
            <scheme val="minor"/>
          </rPr>
          <t>quarterized number</t>
        </r>
      </text>
    </comment>
    <comment ref="AH209" authorId="0" shapeId="0" xr:uid="{FD244578-5026-4ED2-8B60-5CF514B8DAB3}">
      <text>
        <r>
          <rPr>
            <sz val="11"/>
            <color theme="1"/>
            <rFont val="Calibri"/>
            <family val="2"/>
            <scheme val="minor"/>
          </rPr>
          <t>quarterized number</t>
        </r>
      </text>
    </comment>
    <comment ref="F210" authorId="0" shapeId="0" xr:uid="{64E9D5D4-7951-44B2-AD15-67897D310D1D}">
      <text>
        <r>
          <rPr>
            <sz val="11"/>
            <color theme="1"/>
            <rFont val="Calibri"/>
            <family val="2"/>
            <scheme val="minor"/>
          </rPr>
          <t>quarterized number</t>
        </r>
      </text>
    </comment>
    <comment ref="G210" authorId="0" shapeId="0" xr:uid="{8D736FB2-9379-48E7-9B89-C20827E9C018}">
      <text>
        <r>
          <rPr>
            <sz val="11"/>
            <color theme="1"/>
            <rFont val="Calibri"/>
            <family val="2"/>
            <scheme val="minor"/>
          </rPr>
          <t>quarterized number</t>
        </r>
      </text>
    </comment>
    <comment ref="H210" authorId="0" shapeId="0" xr:uid="{D3A34D2B-204E-4B88-B2F9-713B77CBAA4E}">
      <text>
        <r>
          <rPr>
            <sz val="11"/>
            <color theme="1"/>
            <rFont val="Calibri"/>
            <family val="2"/>
            <scheme val="minor"/>
          </rPr>
          <t>quarterized number</t>
        </r>
      </text>
    </comment>
    <comment ref="J210" authorId="0" shapeId="0" xr:uid="{44244D76-8FDA-4F78-895C-C25E5A884A20}">
      <text>
        <r>
          <rPr>
            <sz val="11"/>
            <color theme="1"/>
            <rFont val="Calibri"/>
            <family val="2"/>
            <scheme val="minor"/>
          </rPr>
          <t>quarterized number</t>
        </r>
      </text>
    </comment>
    <comment ref="K210" authorId="0" shapeId="0" xr:uid="{9E0149EE-890E-4BCE-B76C-575CF42E43C7}">
      <text>
        <r>
          <rPr>
            <sz val="11"/>
            <color theme="1"/>
            <rFont val="Calibri"/>
            <family val="2"/>
            <scheme val="minor"/>
          </rPr>
          <t>quarterized number</t>
        </r>
      </text>
    </comment>
    <comment ref="L210" authorId="0" shapeId="0" xr:uid="{82F04994-5721-48CA-BD18-2001067ED5FB}">
      <text>
        <r>
          <rPr>
            <sz val="11"/>
            <color theme="1"/>
            <rFont val="Calibri"/>
            <family val="2"/>
            <scheme val="minor"/>
          </rPr>
          <t>quarterized number</t>
        </r>
      </text>
    </comment>
    <comment ref="N210" authorId="0" shapeId="0" xr:uid="{E4B32FB2-DEA4-4DD0-93EB-631A84A9B3B9}">
      <text>
        <r>
          <rPr>
            <sz val="11"/>
            <color theme="1"/>
            <rFont val="Calibri"/>
            <family val="2"/>
            <scheme val="minor"/>
          </rPr>
          <t>quarterized number</t>
        </r>
      </text>
    </comment>
    <comment ref="O210" authorId="0" shapeId="0" xr:uid="{7A81CDCD-A53A-4A7F-83D7-9928F0601471}">
      <text>
        <r>
          <rPr>
            <sz val="11"/>
            <color theme="1"/>
            <rFont val="Calibri"/>
            <family val="2"/>
            <scheme val="minor"/>
          </rPr>
          <t>quarterized number</t>
        </r>
      </text>
    </comment>
    <comment ref="P210" authorId="0" shapeId="0" xr:uid="{8A15CD14-0AA0-41D1-A593-1ABC0BE54498}">
      <text>
        <r>
          <rPr>
            <sz val="11"/>
            <color theme="1"/>
            <rFont val="Calibri"/>
            <family val="2"/>
            <scheme val="minor"/>
          </rPr>
          <t>quarterized number</t>
        </r>
      </text>
    </comment>
    <comment ref="R210" authorId="0" shapeId="0" xr:uid="{68E38956-7759-438F-AE9D-170D5F39AD07}">
      <text>
        <r>
          <rPr>
            <sz val="11"/>
            <color theme="1"/>
            <rFont val="Calibri"/>
            <family val="2"/>
            <scheme val="minor"/>
          </rPr>
          <t>quarterized number</t>
        </r>
      </text>
    </comment>
    <comment ref="S210" authorId="0" shapeId="0" xr:uid="{74F12B1F-A4E6-4356-9D12-D079257A9AEF}">
      <text>
        <r>
          <rPr>
            <sz val="11"/>
            <color theme="1"/>
            <rFont val="Calibri"/>
            <family val="2"/>
            <scheme val="minor"/>
          </rPr>
          <t>quarterized number</t>
        </r>
      </text>
    </comment>
    <comment ref="T210" authorId="0" shapeId="0" xr:uid="{C3A90963-505A-4C5F-A2C3-4DEE7F069546}">
      <text>
        <r>
          <rPr>
            <sz val="11"/>
            <color theme="1"/>
            <rFont val="Calibri"/>
            <family val="2"/>
            <scheme val="minor"/>
          </rPr>
          <t>quarterized number</t>
        </r>
      </text>
    </comment>
    <comment ref="V210" authorId="0" shapeId="0" xr:uid="{29AD3B11-564C-434C-8C7A-B039359BB3E2}">
      <text>
        <r>
          <rPr>
            <sz val="11"/>
            <color theme="1"/>
            <rFont val="Calibri"/>
            <family val="2"/>
            <scheme val="minor"/>
          </rPr>
          <t>quarterized number</t>
        </r>
      </text>
    </comment>
    <comment ref="W210" authorId="0" shapeId="0" xr:uid="{BD90C132-8EA7-4CB9-ACD6-88DA90E1BC05}">
      <text>
        <r>
          <rPr>
            <sz val="11"/>
            <color theme="1"/>
            <rFont val="Calibri"/>
            <family val="2"/>
            <scheme val="minor"/>
          </rPr>
          <t>quarterized number</t>
        </r>
      </text>
    </comment>
    <comment ref="X210" authorId="0" shapeId="0" xr:uid="{67C7D7D9-BC5B-40D4-8B62-4993BC216979}">
      <text>
        <r>
          <rPr>
            <sz val="11"/>
            <color theme="1"/>
            <rFont val="Calibri"/>
            <family val="2"/>
            <scheme val="minor"/>
          </rPr>
          <t>quarterized number</t>
        </r>
      </text>
    </comment>
    <comment ref="Z210" authorId="0" shapeId="0" xr:uid="{3FF274EA-A652-4A74-9BEE-5B051C52D9C2}">
      <text>
        <r>
          <rPr>
            <sz val="11"/>
            <color theme="1"/>
            <rFont val="Calibri"/>
            <family val="2"/>
            <scheme val="minor"/>
          </rPr>
          <t>quarterized number</t>
        </r>
      </text>
    </comment>
    <comment ref="AA210" authorId="0" shapeId="0" xr:uid="{529EB9A9-CA93-4839-8686-FD98300AA133}">
      <text>
        <r>
          <rPr>
            <sz val="11"/>
            <color theme="1"/>
            <rFont val="Calibri"/>
            <family val="2"/>
            <scheme val="minor"/>
          </rPr>
          <t>quarterized number</t>
        </r>
      </text>
    </comment>
    <comment ref="AB210" authorId="0" shapeId="0" xr:uid="{E292D7AC-ADEB-4F86-B1EA-AC917C321BD2}">
      <text>
        <r>
          <rPr>
            <sz val="11"/>
            <color theme="1"/>
            <rFont val="Calibri"/>
            <family val="2"/>
            <scheme val="minor"/>
          </rPr>
          <t>quarterized number</t>
        </r>
      </text>
    </comment>
    <comment ref="AD210" authorId="0" shapeId="0" xr:uid="{E128B418-B4A3-4079-8418-B98C33B2B5DC}">
      <text>
        <r>
          <rPr>
            <sz val="11"/>
            <color theme="1"/>
            <rFont val="Calibri"/>
            <family val="2"/>
            <scheme val="minor"/>
          </rPr>
          <t>quarterized number</t>
        </r>
      </text>
    </comment>
    <comment ref="AE210" authorId="0" shapeId="0" xr:uid="{B22F987B-FDA2-49FC-BEE6-4F306C1D9A10}">
      <text>
        <r>
          <rPr>
            <sz val="11"/>
            <color theme="1"/>
            <rFont val="Calibri"/>
            <family val="2"/>
            <scheme val="minor"/>
          </rPr>
          <t>quarterized number</t>
        </r>
      </text>
    </comment>
    <comment ref="AF210" authorId="0" shapeId="0" xr:uid="{F18EB9E7-E7ED-464E-A436-63ACA206A9CB}">
      <text>
        <r>
          <rPr>
            <sz val="11"/>
            <color theme="1"/>
            <rFont val="Calibri"/>
            <family val="2"/>
            <scheme val="minor"/>
          </rPr>
          <t>quarterized number</t>
        </r>
      </text>
    </comment>
    <comment ref="AH210" authorId="0" shapeId="0" xr:uid="{55C9C40C-0B9F-49DD-B72B-4A58614192F9}">
      <text>
        <r>
          <rPr>
            <sz val="11"/>
            <color theme="1"/>
            <rFont val="Calibri"/>
            <family val="2"/>
            <scheme val="minor"/>
          </rPr>
          <t>quarterized number</t>
        </r>
      </text>
    </comment>
    <comment ref="AI220" authorId="0" shapeId="0" xr:uid="{32602F45-F518-4AF6-85E2-C6CE96C7923A}">
      <text>
        <r>
          <rPr>
            <sz val="11"/>
            <color theme="1"/>
            <rFont val="Calibri"/>
            <family val="2"/>
            <scheme val="minor"/>
          </rPr>
          <t>year to date number</t>
        </r>
      </text>
    </comment>
    <comment ref="AJ220" authorId="0" shapeId="0" xr:uid="{8AF373D7-356E-49EF-8AE1-F999ADFAB500}">
      <text>
        <r>
          <rPr>
            <sz val="11"/>
            <color theme="1"/>
            <rFont val="Calibri"/>
            <family val="2"/>
            <scheme val="minor"/>
          </rPr>
          <t>quarterized number</t>
        </r>
      </text>
    </comment>
    <comment ref="AL220" authorId="0" shapeId="0" xr:uid="{B5EF614B-5EAF-4DB7-82D3-7AB7A85B87EF}">
      <text>
        <r>
          <rPr>
            <sz val="11"/>
            <color theme="1"/>
            <rFont val="Calibri"/>
            <family val="2"/>
            <scheme val="minor"/>
          </rPr>
          <t>quarterized number</t>
        </r>
      </text>
    </comment>
    <comment ref="AM220" authorId="0" shapeId="0" xr:uid="{3A939439-F396-4479-A0E7-C0916119276A}">
      <text>
        <r>
          <rPr>
            <sz val="11"/>
            <color theme="1"/>
            <rFont val="Calibri"/>
            <family val="2"/>
            <scheme val="minor"/>
          </rPr>
          <t>quarterized number</t>
        </r>
      </text>
    </comment>
    <comment ref="AN220" authorId="0" shapeId="0" xr:uid="{713912A1-04EF-4EFB-AF04-BB9812ECF03D}">
      <text>
        <r>
          <rPr>
            <sz val="11"/>
            <color theme="1"/>
            <rFont val="Calibri"/>
            <family val="2"/>
            <scheme val="minor"/>
          </rPr>
          <t>quarterized number</t>
        </r>
      </text>
    </comment>
    <comment ref="AP220" authorId="0" shapeId="0" xr:uid="{88714EEC-81CD-4E86-A4FB-3E6EACFD200A}">
      <text>
        <r>
          <rPr>
            <sz val="11"/>
            <color theme="1"/>
            <rFont val="Calibri"/>
            <family val="2"/>
            <scheme val="minor"/>
          </rPr>
          <t>quarterized number</t>
        </r>
      </text>
    </comment>
    <comment ref="AQ220" authorId="0" shapeId="0" xr:uid="{8B6F9072-3CF7-4B52-9ACD-99C2B8277803}">
      <text>
        <r>
          <rPr>
            <sz val="11"/>
            <color theme="1"/>
            <rFont val="Calibri"/>
            <family val="2"/>
            <scheme val="minor"/>
          </rPr>
          <t>quarterized number</t>
        </r>
      </text>
    </comment>
    <comment ref="AR220" authorId="0" shapeId="0" xr:uid="{93766D41-A6B6-43DB-B458-184EA363C2B5}">
      <text>
        <r>
          <rPr>
            <sz val="11"/>
            <color theme="1"/>
            <rFont val="Calibri"/>
            <family val="2"/>
            <scheme val="minor"/>
          </rPr>
          <t>quarterized number</t>
        </r>
      </text>
    </comment>
    <comment ref="AI221" authorId="0" shapeId="0" xr:uid="{FBE4AD72-3007-4F3E-94DA-D73DDC5360EB}">
      <text>
        <r>
          <rPr>
            <sz val="11"/>
            <color theme="1"/>
            <rFont val="Calibri"/>
            <family val="2"/>
            <scheme val="minor"/>
          </rPr>
          <t>year to date number</t>
        </r>
      </text>
    </comment>
    <comment ref="AJ221" authorId="0" shapeId="0" xr:uid="{1FFFEE5E-F17E-48C8-9EAC-D90E9EC06E53}">
      <text>
        <r>
          <rPr>
            <sz val="11"/>
            <color theme="1"/>
            <rFont val="Calibri"/>
            <family val="2"/>
            <scheme val="minor"/>
          </rPr>
          <t>quarterized number</t>
        </r>
      </text>
    </comment>
    <comment ref="AL221" authorId="0" shapeId="0" xr:uid="{73F37C4A-0858-4C4D-97FF-BD6470D7E55A}">
      <text>
        <r>
          <rPr>
            <sz val="11"/>
            <color theme="1"/>
            <rFont val="Calibri"/>
            <family val="2"/>
            <scheme val="minor"/>
          </rPr>
          <t>quarterized number</t>
        </r>
      </text>
    </comment>
    <comment ref="AM221" authorId="0" shapeId="0" xr:uid="{E11468A4-FFEB-4019-AE41-22F9243355E8}">
      <text>
        <r>
          <rPr>
            <sz val="11"/>
            <color theme="1"/>
            <rFont val="Calibri"/>
            <family val="2"/>
            <scheme val="minor"/>
          </rPr>
          <t>quarterized number</t>
        </r>
      </text>
    </comment>
    <comment ref="AN221" authorId="0" shapeId="0" xr:uid="{962E69A3-5332-4F71-BBF2-7A6E4E0B2B03}">
      <text>
        <r>
          <rPr>
            <sz val="11"/>
            <color theme="1"/>
            <rFont val="Calibri"/>
            <family val="2"/>
            <scheme val="minor"/>
          </rPr>
          <t>quarterized number</t>
        </r>
      </text>
    </comment>
    <comment ref="AP221" authorId="0" shapeId="0" xr:uid="{C1E4154E-F017-465C-B4D8-3FEA0CA98D37}">
      <text>
        <r>
          <rPr>
            <sz val="11"/>
            <color theme="1"/>
            <rFont val="Calibri"/>
            <family val="2"/>
            <scheme val="minor"/>
          </rPr>
          <t>quarterized number</t>
        </r>
      </text>
    </comment>
    <comment ref="AQ221" authorId="0" shapeId="0" xr:uid="{E3F6D18B-D3E8-4EA4-8C65-2188EEF23DB0}">
      <text>
        <r>
          <rPr>
            <sz val="11"/>
            <color theme="1"/>
            <rFont val="Calibri"/>
            <family val="2"/>
            <scheme val="minor"/>
          </rPr>
          <t>quarterized number</t>
        </r>
      </text>
    </comment>
    <comment ref="AR221" authorId="0" shapeId="0" xr:uid="{5001C37D-4F8F-4539-A48B-67A693742051}">
      <text>
        <r>
          <rPr>
            <sz val="11"/>
            <color theme="1"/>
            <rFont val="Calibri"/>
            <family val="2"/>
            <scheme val="minor"/>
          </rPr>
          <t>quarterized number</t>
        </r>
      </text>
    </comment>
    <comment ref="AI222" authorId="0" shapeId="0" xr:uid="{71D696ED-4D64-49AA-9D64-BEB410DE9067}">
      <text>
        <r>
          <rPr>
            <sz val="11"/>
            <color theme="1"/>
            <rFont val="Calibri"/>
            <family val="2"/>
            <scheme val="minor"/>
          </rPr>
          <t>year to date number</t>
        </r>
      </text>
    </comment>
    <comment ref="AJ222" authorId="0" shapeId="0" xr:uid="{7A1FB2C0-D6BA-42C2-B8AD-08405B5F81D6}">
      <text>
        <r>
          <rPr>
            <sz val="11"/>
            <color theme="1"/>
            <rFont val="Calibri"/>
            <family val="2"/>
            <scheme val="minor"/>
          </rPr>
          <t>quarterized number</t>
        </r>
      </text>
    </comment>
    <comment ref="AL222" authorId="0" shapeId="0" xr:uid="{7377706D-A2B9-4858-8F20-7D6B664DBF19}">
      <text>
        <r>
          <rPr>
            <sz val="11"/>
            <color theme="1"/>
            <rFont val="Calibri"/>
            <family val="2"/>
            <scheme val="minor"/>
          </rPr>
          <t>quarterized number</t>
        </r>
      </text>
    </comment>
    <comment ref="AM222" authorId="0" shapeId="0" xr:uid="{27E56E1F-65A1-4677-BF5B-0C86D08E4DC8}">
      <text>
        <r>
          <rPr>
            <sz val="11"/>
            <color theme="1"/>
            <rFont val="Calibri"/>
            <family val="2"/>
            <scheme val="minor"/>
          </rPr>
          <t>quarterized number</t>
        </r>
      </text>
    </comment>
    <comment ref="AN222" authorId="0" shapeId="0" xr:uid="{7C24D4BF-D967-4862-BD96-F4D58E270DAF}">
      <text>
        <r>
          <rPr>
            <sz val="11"/>
            <color theme="1"/>
            <rFont val="Calibri"/>
            <family val="2"/>
            <scheme val="minor"/>
          </rPr>
          <t>quarterized number</t>
        </r>
      </text>
    </comment>
    <comment ref="AP222" authorId="0" shapeId="0" xr:uid="{6CCC579F-E2AE-4A05-ACAA-C843B2FC48A3}">
      <text>
        <r>
          <rPr>
            <sz val="11"/>
            <color theme="1"/>
            <rFont val="Calibri"/>
            <family val="2"/>
            <scheme val="minor"/>
          </rPr>
          <t>quarterized number</t>
        </r>
      </text>
    </comment>
    <comment ref="AQ222" authorId="0" shapeId="0" xr:uid="{FC575172-7E3F-4DBC-888B-D690F673F060}">
      <text>
        <r>
          <rPr>
            <sz val="11"/>
            <color theme="1"/>
            <rFont val="Calibri"/>
            <family val="2"/>
            <scheme val="minor"/>
          </rPr>
          <t>quarterized number</t>
        </r>
      </text>
    </comment>
    <comment ref="AR222" authorId="0" shapeId="0" xr:uid="{2F55BAEF-58A6-4AA0-A1B6-712A2F5176FB}">
      <text>
        <r>
          <rPr>
            <sz val="11"/>
            <color theme="1"/>
            <rFont val="Calibri"/>
            <family val="2"/>
            <scheme val="minor"/>
          </rPr>
          <t>quarterized number</t>
        </r>
      </text>
    </comment>
    <comment ref="H229" authorId="0" shapeId="0" xr:uid="{CBEA54CA-E0A7-4477-82AC-5779BE27EB80}">
      <text>
        <r>
          <rPr>
            <sz val="11"/>
            <color theme="1"/>
            <rFont val="Calibri"/>
            <family val="2"/>
            <scheme val="minor"/>
          </rPr>
          <t>annual number</t>
        </r>
      </text>
    </comment>
    <comment ref="L229" authorId="0" shapeId="0" xr:uid="{732A885E-C3C7-4A05-A079-3086C7C1E676}">
      <text>
        <r>
          <rPr>
            <sz val="11"/>
            <color theme="1"/>
            <rFont val="Calibri"/>
            <family val="2"/>
            <scheme val="minor"/>
          </rPr>
          <t>annual number</t>
        </r>
      </text>
    </comment>
    <comment ref="P229" authorId="0" shapeId="0" xr:uid="{712A9F85-FCDC-4657-ADE2-3941F8A2451E}">
      <text>
        <r>
          <rPr>
            <sz val="11"/>
            <color theme="1"/>
            <rFont val="Calibri"/>
            <family val="2"/>
            <scheme val="minor"/>
          </rPr>
          <t>annual number</t>
        </r>
      </text>
    </comment>
    <comment ref="T229" authorId="0" shapeId="0" xr:uid="{FA7AB26D-3016-43B1-A887-3F989C91A6BB}">
      <text>
        <r>
          <rPr>
            <sz val="11"/>
            <color theme="1"/>
            <rFont val="Calibri"/>
            <family val="2"/>
            <scheme val="minor"/>
          </rPr>
          <t>annual number</t>
        </r>
      </text>
    </comment>
    <comment ref="X229" authorId="0" shapeId="0" xr:uid="{6D8C8FCC-6CCA-4364-87F1-4DDEB4324809}">
      <text>
        <r>
          <rPr>
            <sz val="11"/>
            <color theme="1"/>
            <rFont val="Calibri"/>
            <family val="2"/>
            <scheme val="minor"/>
          </rPr>
          <t>annual number</t>
        </r>
      </text>
    </comment>
    <comment ref="AB229" authorId="0" shapeId="0" xr:uid="{4A3EBB3D-E0BA-402D-BC2B-3DFF5810943E}">
      <text>
        <r>
          <rPr>
            <sz val="11"/>
            <color theme="1"/>
            <rFont val="Calibri"/>
            <family val="2"/>
            <scheme val="minor"/>
          </rPr>
          <t>annual number</t>
        </r>
      </text>
    </comment>
    <comment ref="AF229" authorId="0" shapeId="0" xr:uid="{835B5A56-9FF2-4CC3-AC94-0C61E2473C9B}">
      <text>
        <r>
          <rPr>
            <sz val="11"/>
            <color theme="1"/>
            <rFont val="Calibri"/>
            <family val="2"/>
            <scheme val="minor"/>
          </rPr>
          <t>annual number</t>
        </r>
      </text>
    </comment>
    <comment ref="AJ229" authorId="0" shapeId="0" xr:uid="{52B1E0FB-57BF-49E9-A1D7-17A930A954F9}">
      <text>
        <r>
          <rPr>
            <sz val="11"/>
            <color theme="1"/>
            <rFont val="Calibri"/>
            <family val="2"/>
            <scheme val="minor"/>
          </rPr>
          <t>annual number</t>
        </r>
      </text>
    </comment>
    <comment ref="AN229" authorId="0" shapeId="0" xr:uid="{BD18BC63-971F-48E7-ADDA-BCEF9638AEC3}">
      <text>
        <r>
          <rPr>
            <sz val="11"/>
            <color theme="1"/>
            <rFont val="Calibri"/>
            <family val="2"/>
            <scheme val="minor"/>
          </rPr>
          <t>annual number</t>
        </r>
      </text>
    </comment>
    <comment ref="AR229" authorId="0" shapeId="0" xr:uid="{AA825D6A-79A8-49EB-A24C-58F98B2FAEA9}">
      <text>
        <r>
          <rPr>
            <sz val="11"/>
            <color theme="1"/>
            <rFont val="Calibri"/>
            <family val="2"/>
            <scheme val="minor"/>
          </rPr>
          <t>annual number</t>
        </r>
      </text>
    </comment>
    <comment ref="H230" authorId="0" shapeId="0" xr:uid="{73B4CB21-C39E-4312-8E67-3FCC7908F2C1}">
      <text>
        <r>
          <rPr>
            <sz val="11"/>
            <color theme="1"/>
            <rFont val="Calibri"/>
            <family val="2"/>
            <scheme val="minor"/>
          </rPr>
          <t>annual number</t>
        </r>
      </text>
    </comment>
    <comment ref="L230" authorId="0" shapeId="0" xr:uid="{979E6C40-B6C7-4084-92D6-EF78699009DA}">
      <text>
        <r>
          <rPr>
            <sz val="11"/>
            <color theme="1"/>
            <rFont val="Calibri"/>
            <family val="2"/>
            <scheme val="minor"/>
          </rPr>
          <t>annual number</t>
        </r>
      </text>
    </comment>
    <comment ref="P230" authorId="0" shapeId="0" xr:uid="{C098DCE8-9DEE-4C0D-93BA-4C378BB0771F}">
      <text>
        <r>
          <rPr>
            <sz val="11"/>
            <color theme="1"/>
            <rFont val="Calibri"/>
            <family val="2"/>
            <scheme val="minor"/>
          </rPr>
          <t>annual number</t>
        </r>
      </text>
    </comment>
    <comment ref="T230" authorId="0" shapeId="0" xr:uid="{97E19B31-B6C0-4994-9B46-78C26CC7E5AB}">
      <text>
        <r>
          <rPr>
            <sz val="11"/>
            <color theme="1"/>
            <rFont val="Calibri"/>
            <family val="2"/>
            <scheme val="minor"/>
          </rPr>
          <t>annual number</t>
        </r>
      </text>
    </comment>
    <comment ref="X230" authorId="0" shapeId="0" xr:uid="{7BA84081-5A14-4685-BB11-2A4D67E3C68E}">
      <text>
        <r>
          <rPr>
            <sz val="11"/>
            <color theme="1"/>
            <rFont val="Calibri"/>
            <family val="2"/>
            <scheme val="minor"/>
          </rPr>
          <t>annual number</t>
        </r>
      </text>
    </comment>
    <comment ref="AB230" authorId="0" shapeId="0" xr:uid="{0285F8AC-FD4E-4794-B727-A9EF24A5DFDB}">
      <text>
        <r>
          <rPr>
            <sz val="11"/>
            <color theme="1"/>
            <rFont val="Calibri"/>
            <family val="2"/>
            <scheme val="minor"/>
          </rPr>
          <t>annual number</t>
        </r>
      </text>
    </comment>
    <comment ref="AF230" authorId="0" shapeId="0" xr:uid="{A822A1D4-4E47-48AF-B599-4C2034DEB8F1}">
      <text>
        <r>
          <rPr>
            <sz val="11"/>
            <color theme="1"/>
            <rFont val="Calibri"/>
            <family val="2"/>
            <scheme val="minor"/>
          </rPr>
          <t>annual number</t>
        </r>
      </text>
    </comment>
    <comment ref="AJ230" authorId="0" shapeId="0" xr:uid="{5D7DE6D2-EE4C-4398-AE1B-0034FD59A1EC}">
      <text>
        <r>
          <rPr>
            <sz val="11"/>
            <color theme="1"/>
            <rFont val="Calibri"/>
            <family val="2"/>
            <scheme val="minor"/>
          </rPr>
          <t>annual number</t>
        </r>
      </text>
    </comment>
    <comment ref="AN230" authorId="0" shapeId="0" xr:uid="{BEC7A177-3F42-43A7-B4BE-C9E62F0CA936}">
      <text>
        <r>
          <rPr>
            <sz val="11"/>
            <color theme="1"/>
            <rFont val="Calibri"/>
            <family val="2"/>
            <scheme val="minor"/>
          </rPr>
          <t>annual number</t>
        </r>
      </text>
    </comment>
    <comment ref="AR230" authorId="0" shapeId="0" xr:uid="{A2F9C88A-3520-4744-BF6C-70A48C78F9E0}">
      <text>
        <r>
          <rPr>
            <sz val="11"/>
            <color theme="1"/>
            <rFont val="Calibri"/>
            <family val="2"/>
            <scheme val="minor"/>
          </rPr>
          <t>annual number</t>
        </r>
      </text>
    </comment>
    <comment ref="H231" authorId="0" shapeId="0" xr:uid="{87D519D9-E42A-468B-ADC5-FED05ABAD115}">
      <text>
        <r>
          <rPr>
            <sz val="11"/>
            <color theme="1"/>
            <rFont val="Calibri"/>
            <family val="2"/>
            <scheme val="minor"/>
          </rPr>
          <t>annual number</t>
        </r>
      </text>
    </comment>
    <comment ref="L231" authorId="0" shapeId="0" xr:uid="{470F0AB7-F6AD-4E11-B0EC-2D675FFD1226}">
      <text>
        <r>
          <rPr>
            <sz val="11"/>
            <color theme="1"/>
            <rFont val="Calibri"/>
            <family val="2"/>
            <scheme val="minor"/>
          </rPr>
          <t>annual number</t>
        </r>
      </text>
    </comment>
    <comment ref="P231" authorId="0" shapeId="0" xr:uid="{9DA4102D-0EBD-456A-B197-A4A36284543B}">
      <text>
        <r>
          <rPr>
            <sz val="11"/>
            <color theme="1"/>
            <rFont val="Calibri"/>
            <family val="2"/>
            <scheme val="minor"/>
          </rPr>
          <t>annual number</t>
        </r>
      </text>
    </comment>
    <comment ref="T231" authorId="0" shapeId="0" xr:uid="{19A7F830-C98D-4E34-9E0F-A495E7FE5568}">
      <text>
        <r>
          <rPr>
            <sz val="11"/>
            <color theme="1"/>
            <rFont val="Calibri"/>
            <family val="2"/>
            <scheme val="minor"/>
          </rPr>
          <t>annual number</t>
        </r>
      </text>
    </comment>
    <comment ref="X231" authorId="0" shapeId="0" xr:uid="{0ACEE69B-C68D-4AEC-9DBF-98EAF0F54F6B}">
      <text>
        <r>
          <rPr>
            <sz val="11"/>
            <color theme="1"/>
            <rFont val="Calibri"/>
            <family val="2"/>
            <scheme val="minor"/>
          </rPr>
          <t>annual number</t>
        </r>
      </text>
    </comment>
    <comment ref="AB231" authorId="0" shapeId="0" xr:uid="{0BA4F559-EB8A-485D-BB83-80287AAFE41D}">
      <text>
        <r>
          <rPr>
            <sz val="11"/>
            <color theme="1"/>
            <rFont val="Calibri"/>
            <family val="2"/>
            <scheme val="minor"/>
          </rPr>
          <t>annual number</t>
        </r>
      </text>
    </comment>
    <comment ref="AF231" authorId="0" shapeId="0" xr:uid="{FB083E4C-3448-44BD-B632-61D4A29C998E}">
      <text>
        <r>
          <rPr>
            <sz val="11"/>
            <color theme="1"/>
            <rFont val="Calibri"/>
            <family val="2"/>
            <scheme val="minor"/>
          </rPr>
          <t>annual number</t>
        </r>
      </text>
    </comment>
    <comment ref="AJ231" authorId="0" shapeId="0" xr:uid="{D20D2CC1-9427-436E-B0B5-A504E1B6E4CE}">
      <text>
        <r>
          <rPr>
            <sz val="11"/>
            <color theme="1"/>
            <rFont val="Calibri"/>
            <family val="2"/>
            <scheme val="minor"/>
          </rPr>
          <t>annual number</t>
        </r>
      </text>
    </comment>
    <comment ref="AN231" authorId="0" shapeId="0" xr:uid="{313E8FA7-6A52-4D72-B3A1-6A83D7CE6E8B}">
      <text>
        <r>
          <rPr>
            <sz val="11"/>
            <color theme="1"/>
            <rFont val="Calibri"/>
            <family val="2"/>
            <scheme val="minor"/>
          </rPr>
          <t>annual number</t>
        </r>
      </text>
    </comment>
    <comment ref="AR231" authorId="0" shapeId="0" xr:uid="{B854C39E-B526-4E02-9B5A-FF08019BA2B5}">
      <text>
        <r>
          <rPr>
            <sz val="11"/>
            <color theme="1"/>
            <rFont val="Calibri"/>
            <family val="2"/>
            <scheme val="minor"/>
          </rPr>
          <t>annual number</t>
        </r>
      </text>
    </comment>
    <comment ref="N259" authorId="0" shapeId="0" xr:uid="{C0DCE500-5B2E-4353-90AE-0DF96FADB0D3}">
      <text>
        <r>
          <rPr>
            <sz val="11"/>
            <color theme="1"/>
            <rFont val="Calibri"/>
            <family val="2"/>
            <scheme val="minor"/>
          </rPr>
          <t>quarterized number</t>
        </r>
      </text>
    </comment>
    <comment ref="O259" authorId="0" shapeId="0" xr:uid="{60E00214-A8ED-4931-966E-014A80CB1781}">
      <text>
        <r>
          <rPr>
            <sz val="11"/>
            <color theme="1"/>
            <rFont val="Calibri"/>
            <family val="2"/>
            <scheme val="minor"/>
          </rPr>
          <t>quarterized number</t>
        </r>
      </text>
    </comment>
    <comment ref="R259" authorId="0" shapeId="0" xr:uid="{63185296-7A08-45D4-AD5E-78B9C129633E}">
      <text>
        <r>
          <rPr>
            <sz val="11"/>
            <color theme="1"/>
            <rFont val="Calibri"/>
            <family val="2"/>
            <scheme val="minor"/>
          </rPr>
          <t>quarterized number</t>
        </r>
      </text>
    </comment>
    <comment ref="S259" authorId="0" shapeId="0" xr:uid="{CCE35E9F-678B-4426-92A6-4269FBCF054A}">
      <text>
        <r>
          <rPr>
            <sz val="11"/>
            <color theme="1"/>
            <rFont val="Calibri"/>
            <family val="2"/>
            <scheme val="minor"/>
          </rPr>
          <t>quarterized number</t>
        </r>
      </text>
    </comment>
    <comment ref="V259" authorId="0" shapeId="0" xr:uid="{E907E754-DC3F-4EFE-BDDD-8F4B09AFBDC8}">
      <text>
        <r>
          <rPr>
            <sz val="11"/>
            <color theme="1"/>
            <rFont val="Calibri"/>
            <family val="2"/>
            <scheme val="minor"/>
          </rPr>
          <t>quarterized number</t>
        </r>
      </text>
    </comment>
    <comment ref="W259" authorId="0" shapeId="0" xr:uid="{161B4389-6887-4572-B9D5-107C8CD0EFD8}">
      <text>
        <r>
          <rPr>
            <sz val="11"/>
            <color theme="1"/>
            <rFont val="Calibri"/>
            <family val="2"/>
            <scheme val="minor"/>
          </rPr>
          <t>quarterized number</t>
        </r>
      </text>
    </comment>
    <comment ref="X259" authorId="0" shapeId="0" xr:uid="{AE221018-FD5D-42B6-B03A-2A4A94D46775}">
      <text>
        <r>
          <rPr>
            <sz val="11"/>
            <color theme="1"/>
            <rFont val="Calibri"/>
            <family val="2"/>
            <scheme val="minor"/>
          </rPr>
          <t>quarterized number</t>
        </r>
      </text>
    </comment>
    <comment ref="Z259" authorId="0" shapeId="0" xr:uid="{E67EE4F3-E9D1-4259-927C-67F0EDDA37FC}">
      <text>
        <r>
          <rPr>
            <sz val="11"/>
            <color theme="1"/>
            <rFont val="Calibri"/>
            <family val="2"/>
            <scheme val="minor"/>
          </rPr>
          <t>quarterized number</t>
        </r>
      </text>
    </comment>
    <comment ref="AA259" authorId="0" shapeId="0" xr:uid="{5E8616B0-1E73-4101-95DF-C7A0370ED796}">
      <text>
        <r>
          <rPr>
            <sz val="11"/>
            <color theme="1"/>
            <rFont val="Calibri"/>
            <family val="2"/>
            <scheme val="minor"/>
          </rPr>
          <t>quarterized number</t>
        </r>
      </text>
    </comment>
    <comment ref="AB259" authorId="0" shapeId="0" xr:uid="{C7A2FE97-4237-4C20-8CFF-D7143FB966F1}">
      <text>
        <r>
          <rPr>
            <sz val="11"/>
            <color theme="1"/>
            <rFont val="Calibri"/>
            <family val="2"/>
            <scheme val="minor"/>
          </rPr>
          <t>quarterized number</t>
        </r>
      </text>
    </comment>
    <comment ref="AD259" authorId="0" shapeId="0" xr:uid="{51123C8D-9A5B-459E-8F1F-2519CB2024B8}">
      <text>
        <r>
          <rPr>
            <sz val="11"/>
            <color theme="1"/>
            <rFont val="Calibri"/>
            <family val="2"/>
            <scheme val="minor"/>
          </rPr>
          <t>quarterized number</t>
        </r>
      </text>
    </comment>
    <comment ref="AE259" authorId="0" shapeId="0" xr:uid="{E0D0EE52-4945-4A34-9AA1-7986C4DF3B73}">
      <text>
        <r>
          <rPr>
            <sz val="11"/>
            <color theme="1"/>
            <rFont val="Calibri"/>
            <family val="2"/>
            <scheme val="minor"/>
          </rPr>
          <t>quarterized number</t>
        </r>
      </text>
    </comment>
    <comment ref="AF259" authorId="0" shapeId="0" xr:uid="{61D613DC-258C-4D5C-9B53-92C5D50E3972}">
      <text>
        <r>
          <rPr>
            <sz val="11"/>
            <color theme="1"/>
            <rFont val="Calibri"/>
            <family val="2"/>
            <scheme val="minor"/>
          </rPr>
          <t>quarterized number</t>
        </r>
      </text>
    </comment>
    <comment ref="AH259" authorId="0" shapeId="0" xr:uid="{E451BEB0-008A-4137-A960-145191DA1F91}">
      <text>
        <r>
          <rPr>
            <sz val="11"/>
            <color theme="1"/>
            <rFont val="Calibri"/>
            <family val="2"/>
            <scheme val="minor"/>
          </rPr>
          <t>year to date number</t>
        </r>
      </text>
    </comment>
    <comment ref="AI259" authorId="0" shapeId="0" xr:uid="{FB246FFD-BE2B-4E56-979E-3EAC81A7F665}">
      <text>
        <r>
          <rPr>
            <sz val="11"/>
            <color theme="1"/>
            <rFont val="Calibri"/>
            <family val="2"/>
            <scheme val="minor"/>
          </rPr>
          <t>quarterized number</t>
        </r>
      </text>
    </comment>
    <comment ref="F272" authorId="0" shapeId="0" xr:uid="{638A45B6-10EE-4962-889B-05509534735E}">
      <text>
        <r>
          <rPr>
            <sz val="11"/>
            <color theme="1"/>
            <rFont val="Calibri"/>
            <family val="2"/>
            <scheme val="minor"/>
          </rPr>
          <t>quarterized number</t>
        </r>
      </text>
    </comment>
    <comment ref="G272" authorId="0" shapeId="0" xr:uid="{A974F9B0-1B25-443D-989C-36D32447F2AD}">
      <text>
        <r>
          <rPr>
            <sz val="11"/>
            <color theme="1"/>
            <rFont val="Calibri"/>
            <family val="2"/>
            <scheme val="minor"/>
          </rPr>
          <t>quarterized number</t>
        </r>
      </text>
    </comment>
    <comment ref="H272" authorId="0" shapeId="0" xr:uid="{FD6A349D-00B5-4A50-98BA-7425B54187D9}">
      <text>
        <r>
          <rPr>
            <sz val="11"/>
            <color theme="1"/>
            <rFont val="Calibri"/>
            <family val="2"/>
            <scheme val="minor"/>
          </rPr>
          <t>quarterized number</t>
        </r>
      </text>
    </comment>
    <comment ref="J272" authorId="0" shapeId="0" xr:uid="{85B2DE5E-9A90-4689-B76A-829F9EEED471}">
      <text>
        <r>
          <rPr>
            <sz val="11"/>
            <color theme="1"/>
            <rFont val="Calibri"/>
            <family val="2"/>
            <scheme val="minor"/>
          </rPr>
          <t>quarterized number</t>
        </r>
      </text>
    </comment>
    <comment ref="K272" authorId="0" shapeId="0" xr:uid="{179C0BBB-8EF9-4571-B6E6-54C8411B8BBF}">
      <text>
        <r>
          <rPr>
            <sz val="11"/>
            <color theme="1"/>
            <rFont val="Calibri"/>
            <family val="2"/>
            <scheme val="minor"/>
          </rPr>
          <t>quarterized number</t>
        </r>
      </text>
    </comment>
    <comment ref="L272" authorId="0" shapeId="0" xr:uid="{25B822E3-7625-4980-A254-09A0BB65CF4A}">
      <text>
        <r>
          <rPr>
            <sz val="11"/>
            <color theme="1"/>
            <rFont val="Calibri"/>
            <family val="2"/>
            <scheme val="minor"/>
          </rPr>
          <t>quarterized number</t>
        </r>
      </text>
    </comment>
    <comment ref="N272" authorId="0" shapeId="0" xr:uid="{B47F532B-E329-48F1-95DA-6720D7B5AD50}">
      <text>
        <r>
          <rPr>
            <sz val="11"/>
            <color theme="1"/>
            <rFont val="Calibri"/>
            <family val="2"/>
            <scheme val="minor"/>
          </rPr>
          <t>quarterized number</t>
        </r>
      </text>
    </comment>
    <comment ref="O272" authorId="0" shapeId="0" xr:uid="{424CB3B4-C2D9-40E4-86B9-45C5AE0E95A6}">
      <text>
        <r>
          <rPr>
            <sz val="11"/>
            <color theme="1"/>
            <rFont val="Calibri"/>
            <family val="2"/>
            <scheme val="minor"/>
          </rPr>
          <t>quarterized number</t>
        </r>
      </text>
    </comment>
    <comment ref="P272" authorId="0" shapeId="0" xr:uid="{5DDE466E-6E12-45F2-8FB5-5173934D4BF9}">
      <text>
        <r>
          <rPr>
            <sz val="11"/>
            <color theme="1"/>
            <rFont val="Calibri"/>
            <family val="2"/>
            <scheme val="minor"/>
          </rPr>
          <t>quarterized number</t>
        </r>
      </text>
    </comment>
    <comment ref="R272" authorId="0" shapeId="0" xr:uid="{1678B0D1-9362-4BD3-AC81-DD2C0BACE2B4}">
      <text>
        <r>
          <rPr>
            <sz val="11"/>
            <color theme="1"/>
            <rFont val="Calibri"/>
            <family val="2"/>
            <scheme val="minor"/>
          </rPr>
          <t>quarterized number</t>
        </r>
      </text>
    </comment>
    <comment ref="S272" authorId="0" shapeId="0" xr:uid="{BE3DCA6D-0C37-4D29-B3B2-616ADD99D2B8}">
      <text>
        <r>
          <rPr>
            <sz val="11"/>
            <color theme="1"/>
            <rFont val="Calibri"/>
            <family val="2"/>
            <scheme val="minor"/>
          </rPr>
          <t>quarterized number</t>
        </r>
      </text>
    </comment>
    <comment ref="T272" authorId="0" shapeId="0" xr:uid="{08D93163-880A-4147-B977-4EA65294599E}">
      <text>
        <r>
          <rPr>
            <sz val="11"/>
            <color theme="1"/>
            <rFont val="Calibri"/>
            <family val="2"/>
            <scheme val="minor"/>
          </rPr>
          <t>quarterized number</t>
        </r>
      </text>
    </comment>
    <comment ref="V272" authorId="0" shapeId="0" xr:uid="{56856918-519C-4D90-8312-9F30187FD02B}">
      <text>
        <r>
          <rPr>
            <sz val="11"/>
            <color theme="1"/>
            <rFont val="Calibri"/>
            <family val="2"/>
            <scheme val="minor"/>
          </rPr>
          <t>quarterized number</t>
        </r>
      </text>
    </comment>
    <comment ref="W272" authorId="0" shapeId="0" xr:uid="{8397629C-531E-455B-8F2F-FAA0EDDE5E64}">
      <text>
        <r>
          <rPr>
            <sz val="11"/>
            <color theme="1"/>
            <rFont val="Calibri"/>
            <family val="2"/>
            <scheme val="minor"/>
          </rPr>
          <t>quarterized number</t>
        </r>
      </text>
    </comment>
    <comment ref="X272" authorId="0" shapeId="0" xr:uid="{025A3F51-5253-4217-B354-15D9AA29457E}">
      <text>
        <r>
          <rPr>
            <sz val="11"/>
            <color theme="1"/>
            <rFont val="Calibri"/>
            <family val="2"/>
            <scheme val="minor"/>
          </rPr>
          <t>quarterized number</t>
        </r>
      </text>
    </comment>
    <comment ref="Z272" authorId="0" shapeId="0" xr:uid="{16B96C2B-560C-4106-B459-11381BAB575B}">
      <text>
        <r>
          <rPr>
            <sz val="11"/>
            <color theme="1"/>
            <rFont val="Calibri"/>
            <family val="2"/>
            <scheme val="minor"/>
          </rPr>
          <t>quarterized number</t>
        </r>
      </text>
    </comment>
    <comment ref="AA272" authorId="0" shapeId="0" xr:uid="{749996F0-0DAA-4E35-936D-2C9677C0C315}">
      <text>
        <r>
          <rPr>
            <sz val="11"/>
            <color theme="1"/>
            <rFont val="Calibri"/>
            <family val="2"/>
            <scheme val="minor"/>
          </rPr>
          <t>quarterized number</t>
        </r>
      </text>
    </comment>
    <comment ref="AB272" authorId="0" shapeId="0" xr:uid="{CA9153C2-2EB2-439D-B962-9ADDBFCDCAD5}">
      <text>
        <r>
          <rPr>
            <sz val="11"/>
            <color theme="1"/>
            <rFont val="Calibri"/>
            <family val="2"/>
            <scheme val="minor"/>
          </rPr>
          <t>quarterized number</t>
        </r>
      </text>
    </comment>
    <comment ref="AD272" authorId="0" shapeId="0" xr:uid="{FA72EA25-53EE-424A-8C37-3D400C5F94C5}">
      <text>
        <r>
          <rPr>
            <sz val="11"/>
            <color theme="1"/>
            <rFont val="Calibri"/>
            <family val="2"/>
            <scheme val="minor"/>
          </rPr>
          <t>quarterized number</t>
        </r>
      </text>
    </comment>
    <comment ref="AE272" authorId="0" shapeId="0" xr:uid="{B98E949E-5049-4C24-A955-E73D152E5140}">
      <text>
        <r>
          <rPr>
            <sz val="11"/>
            <color theme="1"/>
            <rFont val="Calibri"/>
            <family val="2"/>
            <scheme val="minor"/>
          </rPr>
          <t>quarterized number</t>
        </r>
      </text>
    </comment>
    <comment ref="AF272" authorId="0" shapeId="0" xr:uid="{7D88F2B5-04F4-4A10-9067-4E4E41C8B3D3}">
      <text>
        <r>
          <rPr>
            <sz val="11"/>
            <color theme="1"/>
            <rFont val="Calibri"/>
            <family val="2"/>
            <scheme val="minor"/>
          </rPr>
          <t>quarterized number</t>
        </r>
      </text>
    </comment>
    <comment ref="AH272" authorId="0" shapeId="0" xr:uid="{3FBFE8BA-A4D0-4C64-9A1D-377816E51B6E}">
      <text>
        <r>
          <rPr>
            <sz val="11"/>
            <color theme="1"/>
            <rFont val="Calibri"/>
            <family val="2"/>
            <scheme val="minor"/>
          </rPr>
          <t>quarterized number</t>
        </r>
      </text>
    </comment>
    <comment ref="AI272" authorId="0" shapeId="0" xr:uid="{152408B9-9AED-4959-81BA-061DAFAC721D}">
      <text>
        <r>
          <rPr>
            <sz val="11"/>
            <color theme="1"/>
            <rFont val="Calibri"/>
            <family val="2"/>
            <scheme val="minor"/>
          </rPr>
          <t>quarterized number</t>
        </r>
      </text>
    </comment>
    <comment ref="AJ272" authorId="0" shapeId="0" xr:uid="{F113164D-FE72-48C9-9A34-815D8C2AF1DB}">
      <text>
        <r>
          <rPr>
            <sz val="11"/>
            <color theme="1"/>
            <rFont val="Calibri"/>
            <family val="2"/>
            <scheme val="minor"/>
          </rPr>
          <t>quarterized number</t>
        </r>
      </text>
    </comment>
    <comment ref="AL272" authorId="0" shapeId="0" xr:uid="{0586E7C1-4713-4947-903E-8DBC2C6FB99A}">
      <text>
        <r>
          <rPr>
            <sz val="11"/>
            <color theme="1"/>
            <rFont val="Calibri"/>
            <family val="2"/>
            <scheme val="minor"/>
          </rPr>
          <t>quarterized number</t>
        </r>
      </text>
    </comment>
    <comment ref="AM272" authorId="0" shapeId="0" xr:uid="{9D28D7ED-7668-4105-999F-659BE699B73D}">
      <text>
        <r>
          <rPr>
            <sz val="11"/>
            <color theme="1"/>
            <rFont val="Calibri"/>
            <family val="2"/>
            <scheme val="minor"/>
          </rPr>
          <t>quarterized number</t>
        </r>
      </text>
    </comment>
    <comment ref="AN272" authorId="0" shapeId="0" xr:uid="{2DCE0BE3-D964-45A0-B159-36260C7456A5}">
      <text>
        <r>
          <rPr>
            <sz val="11"/>
            <color theme="1"/>
            <rFont val="Calibri"/>
            <family val="2"/>
            <scheme val="minor"/>
          </rPr>
          <t>quarterized number</t>
        </r>
      </text>
    </comment>
    <comment ref="AP272" authorId="0" shapeId="0" xr:uid="{278615C2-2932-409D-8FC6-9D3261D0CEA4}">
      <text>
        <r>
          <rPr>
            <sz val="11"/>
            <color theme="1"/>
            <rFont val="Calibri"/>
            <family val="2"/>
            <scheme val="minor"/>
          </rPr>
          <t>quarterized number</t>
        </r>
      </text>
    </comment>
    <comment ref="AQ272" authorId="0" shapeId="0" xr:uid="{C240FFEC-0677-4A0B-8CB5-694A9087B5BD}">
      <text>
        <r>
          <rPr>
            <sz val="11"/>
            <color theme="1"/>
            <rFont val="Calibri"/>
            <family val="2"/>
            <scheme val="minor"/>
          </rPr>
          <t>quarterized number</t>
        </r>
      </text>
    </comment>
    <comment ref="AR272" authorId="0" shapeId="0" xr:uid="{9D041AE4-3ADF-473C-AB2B-6BF17E81199F}">
      <text>
        <r>
          <rPr>
            <sz val="11"/>
            <color theme="1"/>
            <rFont val="Calibri"/>
            <family val="2"/>
            <scheme val="minor"/>
          </rPr>
          <t>quarterized number</t>
        </r>
      </text>
    </comment>
    <comment ref="F273" authorId="0" shapeId="0" xr:uid="{D3E92653-D085-4CC4-BDFA-0B658F91A8EB}">
      <text>
        <r>
          <rPr>
            <sz val="11"/>
            <color theme="1"/>
            <rFont val="Calibri"/>
            <family val="2"/>
            <scheme val="minor"/>
          </rPr>
          <t>quarterized number</t>
        </r>
      </text>
    </comment>
    <comment ref="G273" authorId="0" shapeId="0" xr:uid="{7A300EA0-20AF-42A8-BE74-5186D1B59898}">
      <text>
        <r>
          <rPr>
            <sz val="11"/>
            <color theme="1"/>
            <rFont val="Calibri"/>
            <family val="2"/>
            <scheme val="minor"/>
          </rPr>
          <t>quarterized number</t>
        </r>
      </text>
    </comment>
    <comment ref="H273" authorId="0" shapeId="0" xr:uid="{BD319F45-DFD2-4DE8-BBF0-E9D77E29562D}">
      <text>
        <r>
          <rPr>
            <sz val="11"/>
            <color theme="1"/>
            <rFont val="Calibri"/>
            <family val="2"/>
            <scheme val="minor"/>
          </rPr>
          <t>quarterized number</t>
        </r>
      </text>
    </comment>
    <comment ref="J273" authorId="0" shapeId="0" xr:uid="{E0CCE62B-8146-4911-A029-6F9BA50B45C1}">
      <text>
        <r>
          <rPr>
            <sz val="11"/>
            <color theme="1"/>
            <rFont val="Calibri"/>
            <family val="2"/>
            <scheme val="minor"/>
          </rPr>
          <t>quarterized number</t>
        </r>
      </text>
    </comment>
    <comment ref="K273" authorId="0" shapeId="0" xr:uid="{155BBAAB-889B-4FAB-9926-E94BE757C590}">
      <text>
        <r>
          <rPr>
            <sz val="11"/>
            <color theme="1"/>
            <rFont val="Calibri"/>
            <family val="2"/>
            <scheme val="minor"/>
          </rPr>
          <t>quarterized number</t>
        </r>
      </text>
    </comment>
    <comment ref="L273" authorId="0" shapeId="0" xr:uid="{FB8709E5-6423-407F-B480-D74C430A7CD3}">
      <text>
        <r>
          <rPr>
            <sz val="11"/>
            <color theme="1"/>
            <rFont val="Calibri"/>
            <family val="2"/>
            <scheme val="minor"/>
          </rPr>
          <t>quarterized number</t>
        </r>
      </text>
    </comment>
    <comment ref="N273" authorId="0" shapeId="0" xr:uid="{7BF2A548-DA9A-4000-B13B-43F7F2C9EB2B}">
      <text>
        <r>
          <rPr>
            <sz val="11"/>
            <color theme="1"/>
            <rFont val="Calibri"/>
            <family val="2"/>
            <scheme val="minor"/>
          </rPr>
          <t>quarterized number</t>
        </r>
      </text>
    </comment>
    <comment ref="O273" authorId="0" shapeId="0" xr:uid="{3E65F45D-E20E-4CC3-9F69-06DB883BA003}">
      <text>
        <r>
          <rPr>
            <sz val="11"/>
            <color theme="1"/>
            <rFont val="Calibri"/>
            <family val="2"/>
            <scheme val="minor"/>
          </rPr>
          <t>quarterized number</t>
        </r>
      </text>
    </comment>
    <comment ref="P273" authorId="0" shapeId="0" xr:uid="{BA76089C-E5C7-4E3A-8FFF-ECD5B3EBE6DE}">
      <text>
        <r>
          <rPr>
            <sz val="11"/>
            <color theme="1"/>
            <rFont val="Calibri"/>
            <family val="2"/>
            <scheme val="minor"/>
          </rPr>
          <t>quarterized number</t>
        </r>
      </text>
    </comment>
    <comment ref="R273" authorId="0" shapeId="0" xr:uid="{F775E2DE-EBBB-43B7-956A-C2EA0E1C93C5}">
      <text>
        <r>
          <rPr>
            <sz val="11"/>
            <color theme="1"/>
            <rFont val="Calibri"/>
            <family val="2"/>
            <scheme val="minor"/>
          </rPr>
          <t>quarterized number</t>
        </r>
      </text>
    </comment>
    <comment ref="S273" authorId="0" shapeId="0" xr:uid="{8C15109C-B266-467A-B8CE-90C28D92D840}">
      <text>
        <r>
          <rPr>
            <sz val="11"/>
            <color theme="1"/>
            <rFont val="Calibri"/>
            <family val="2"/>
            <scheme val="minor"/>
          </rPr>
          <t>quarterized number</t>
        </r>
      </text>
    </comment>
    <comment ref="T273" authorId="0" shapeId="0" xr:uid="{052B1217-EA59-4B38-A633-AFB183DA27EE}">
      <text>
        <r>
          <rPr>
            <sz val="11"/>
            <color theme="1"/>
            <rFont val="Calibri"/>
            <family val="2"/>
            <scheme val="minor"/>
          </rPr>
          <t>quarterized number</t>
        </r>
      </text>
    </comment>
    <comment ref="V273" authorId="0" shapeId="0" xr:uid="{53871088-89C9-415F-B26F-E0BF33C28644}">
      <text>
        <r>
          <rPr>
            <sz val="11"/>
            <color theme="1"/>
            <rFont val="Calibri"/>
            <family val="2"/>
            <scheme val="minor"/>
          </rPr>
          <t>quarterized number</t>
        </r>
      </text>
    </comment>
    <comment ref="W273" authorId="0" shapeId="0" xr:uid="{EF676F0D-4351-4B03-AA01-EE942C786D5B}">
      <text>
        <r>
          <rPr>
            <sz val="11"/>
            <color theme="1"/>
            <rFont val="Calibri"/>
            <family val="2"/>
            <scheme val="minor"/>
          </rPr>
          <t>quarterized number</t>
        </r>
      </text>
    </comment>
    <comment ref="X273" authorId="0" shapeId="0" xr:uid="{ED371CB2-8875-4B16-BB01-6C125BF8D9CA}">
      <text>
        <r>
          <rPr>
            <sz val="11"/>
            <color theme="1"/>
            <rFont val="Calibri"/>
            <family val="2"/>
            <scheme val="minor"/>
          </rPr>
          <t>quarterized number</t>
        </r>
      </text>
    </comment>
    <comment ref="Z273" authorId="0" shapeId="0" xr:uid="{80FA537D-7784-4A4F-87A1-CDD78FF989BF}">
      <text>
        <r>
          <rPr>
            <sz val="11"/>
            <color theme="1"/>
            <rFont val="Calibri"/>
            <family val="2"/>
            <scheme val="minor"/>
          </rPr>
          <t>quarterized number</t>
        </r>
      </text>
    </comment>
    <comment ref="AA273" authorId="0" shapeId="0" xr:uid="{D29195C5-A722-409B-BC75-285A672A3B48}">
      <text>
        <r>
          <rPr>
            <sz val="11"/>
            <color theme="1"/>
            <rFont val="Calibri"/>
            <family val="2"/>
            <scheme val="minor"/>
          </rPr>
          <t>quarterized number</t>
        </r>
      </text>
    </comment>
    <comment ref="AB273" authorId="0" shapeId="0" xr:uid="{0810A5DF-7D59-433B-9D9A-CB692E18AF67}">
      <text>
        <r>
          <rPr>
            <sz val="11"/>
            <color theme="1"/>
            <rFont val="Calibri"/>
            <family val="2"/>
            <scheme val="minor"/>
          </rPr>
          <t>quarterized number</t>
        </r>
      </text>
    </comment>
    <comment ref="AD273" authorId="0" shapeId="0" xr:uid="{83F3A0FC-2989-41A6-8ED8-2AA9AA4BA2F9}">
      <text>
        <r>
          <rPr>
            <sz val="11"/>
            <color theme="1"/>
            <rFont val="Calibri"/>
            <family val="2"/>
            <scheme val="minor"/>
          </rPr>
          <t>quarterized number</t>
        </r>
      </text>
    </comment>
    <comment ref="AE273" authorId="0" shapeId="0" xr:uid="{E39F4839-1DD5-47BF-8086-B818EC701B9A}">
      <text>
        <r>
          <rPr>
            <sz val="11"/>
            <color theme="1"/>
            <rFont val="Calibri"/>
            <family val="2"/>
            <scheme val="minor"/>
          </rPr>
          <t>quarterized number</t>
        </r>
      </text>
    </comment>
    <comment ref="AF273" authorId="0" shapeId="0" xr:uid="{B0837326-C712-4B19-8591-A04690603D14}">
      <text>
        <r>
          <rPr>
            <sz val="11"/>
            <color theme="1"/>
            <rFont val="Calibri"/>
            <family val="2"/>
            <scheme val="minor"/>
          </rPr>
          <t>quarterized number</t>
        </r>
      </text>
    </comment>
    <comment ref="AH273" authorId="0" shapeId="0" xr:uid="{CB174CBA-A9FE-44C8-9388-ABEC5D614135}">
      <text>
        <r>
          <rPr>
            <sz val="11"/>
            <color theme="1"/>
            <rFont val="Calibri"/>
            <family val="2"/>
            <scheme val="minor"/>
          </rPr>
          <t>quarterized number</t>
        </r>
      </text>
    </comment>
    <comment ref="AI273" authorId="0" shapeId="0" xr:uid="{8607F966-8C94-419D-88BA-1293DE175797}">
      <text>
        <r>
          <rPr>
            <sz val="11"/>
            <color theme="1"/>
            <rFont val="Calibri"/>
            <family val="2"/>
            <scheme val="minor"/>
          </rPr>
          <t>quarterized number</t>
        </r>
      </text>
    </comment>
    <comment ref="AJ273" authorId="0" shapeId="0" xr:uid="{F046A20D-1049-46D4-84C9-AFD0D291D4F4}">
      <text>
        <r>
          <rPr>
            <sz val="11"/>
            <color theme="1"/>
            <rFont val="Calibri"/>
            <family val="2"/>
            <scheme val="minor"/>
          </rPr>
          <t>quarterized number</t>
        </r>
      </text>
    </comment>
    <comment ref="AL273" authorId="0" shapeId="0" xr:uid="{ABA49EC8-BC4F-48E2-AD46-6C2B87979C05}">
      <text>
        <r>
          <rPr>
            <sz val="11"/>
            <color theme="1"/>
            <rFont val="Calibri"/>
            <family val="2"/>
            <scheme val="minor"/>
          </rPr>
          <t>quarterized number</t>
        </r>
      </text>
    </comment>
    <comment ref="AM273" authorId="0" shapeId="0" xr:uid="{A4D98173-C474-46E9-92F2-67ADDFE72715}">
      <text>
        <r>
          <rPr>
            <sz val="11"/>
            <color theme="1"/>
            <rFont val="Calibri"/>
            <family val="2"/>
            <scheme val="minor"/>
          </rPr>
          <t>quarterized number</t>
        </r>
      </text>
    </comment>
    <comment ref="AN273" authorId="0" shapeId="0" xr:uid="{F6558EE1-3BBC-40FF-82A5-E06FB497F617}">
      <text>
        <r>
          <rPr>
            <sz val="11"/>
            <color theme="1"/>
            <rFont val="Calibri"/>
            <family val="2"/>
            <scheme val="minor"/>
          </rPr>
          <t>quarterized number</t>
        </r>
      </text>
    </comment>
    <comment ref="AP273" authorId="0" shapeId="0" xr:uid="{C730C452-C572-46E4-8784-A3575FF362D6}">
      <text>
        <r>
          <rPr>
            <sz val="11"/>
            <color theme="1"/>
            <rFont val="Calibri"/>
            <family val="2"/>
            <scheme val="minor"/>
          </rPr>
          <t>quarterized number</t>
        </r>
      </text>
    </comment>
    <comment ref="AQ273" authorId="0" shapeId="0" xr:uid="{8352F91D-493D-444A-90CD-C583C7FCCB34}">
      <text>
        <r>
          <rPr>
            <sz val="11"/>
            <color theme="1"/>
            <rFont val="Calibri"/>
            <family val="2"/>
            <scheme val="minor"/>
          </rPr>
          <t>quarterized number</t>
        </r>
      </text>
    </comment>
    <comment ref="AR273" authorId="0" shapeId="0" xr:uid="{11F877C9-9103-4B3A-BA29-457F5AAEAF4D}">
      <text>
        <r>
          <rPr>
            <sz val="11"/>
            <color theme="1"/>
            <rFont val="Calibri"/>
            <family val="2"/>
            <scheme val="minor"/>
          </rPr>
          <t>quarterized number</t>
        </r>
      </text>
    </comment>
    <comment ref="F274" authorId="0" shapeId="0" xr:uid="{F26CAC54-BD55-478C-A28B-A36FA2A2C4A7}">
      <text>
        <r>
          <rPr>
            <sz val="11"/>
            <color theme="1"/>
            <rFont val="Calibri"/>
            <family val="2"/>
            <scheme val="minor"/>
          </rPr>
          <t>quarterized number</t>
        </r>
      </text>
    </comment>
    <comment ref="G274" authorId="0" shapeId="0" xr:uid="{4D910D4A-B851-402A-B20E-3C6D3DB6F3D7}">
      <text>
        <r>
          <rPr>
            <sz val="11"/>
            <color theme="1"/>
            <rFont val="Calibri"/>
            <family val="2"/>
            <scheme val="minor"/>
          </rPr>
          <t>quarterized number</t>
        </r>
      </text>
    </comment>
    <comment ref="H274" authorId="0" shapeId="0" xr:uid="{1820B4CE-E934-47EA-BD5A-368752612244}">
      <text>
        <r>
          <rPr>
            <sz val="11"/>
            <color theme="1"/>
            <rFont val="Calibri"/>
            <family val="2"/>
            <scheme val="minor"/>
          </rPr>
          <t>quarterized number</t>
        </r>
      </text>
    </comment>
    <comment ref="J274" authorId="0" shapeId="0" xr:uid="{6EF89FC5-8402-4B28-8318-C7BD9DC85F9C}">
      <text>
        <r>
          <rPr>
            <sz val="11"/>
            <color theme="1"/>
            <rFont val="Calibri"/>
            <family val="2"/>
            <scheme val="minor"/>
          </rPr>
          <t>quarterized number</t>
        </r>
      </text>
    </comment>
    <comment ref="K274" authorId="0" shapeId="0" xr:uid="{A428B6DC-E1F8-4FD5-B7AC-3711C24B45D0}">
      <text>
        <r>
          <rPr>
            <sz val="11"/>
            <color theme="1"/>
            <rFont val="Calibri"/>
            <family val="2"/>
            <scheme val="minor"/>
          </rPr>
          <t>quarterized number</t>
        </r>
      </text>
    </comment>
    <comment ref="L274" authorId="0" shapeId="0" xr:uid="{9EA610E1-C45B-4FB3-ACB4-8CD06FC4B400}">
      <text>
        <r>
          <rPr>
            <sz val="11"/>
            <color theme="1"/>
            <rFont val="Calibri"/>
            <family val="2"/>
            <scheme val="minor"/>
          </rPr>
          <t>quarterized number</t>
        </r>
      </text>
    </comment>
    <comment ref="N274" authorId="0" shapeId="0" xr:uid="{E024F362-A249-4D82-966A-FDD08F3FF151}">
      <text>
        <r>
          <rPr>
            <sz val="11"/>
            <color theme="1"/>
            <rFont val="Calibri"/>
            <family val="2"/>
            <scheme val="minor"/>
          </rPr>
          <t>quarterized number</t>
        </r>
      </text>
    </comment>
    <comment ref="O274" authorId="0" shapeId="0" xr:uid="{37F181BF-EBBA-4D58-BE6D-6CA04DA74834}">
      <text>
        <r>
          <rPr>
            <sz val="11"/>
            <color theme="1"/>
            <rFont val="Calibri"/>
            <family val="2"/>
            <scheme val="minor"/>
          </rPr>
          <t>quarterized number</t>
        </r>
      </text>
    </comment>
    <comment ref="P274" authorId="0" shapeId="0" xr:uid="{A77B3ACA-B059-4DAD-96A2-A95A1D5E096B}">
      <text>
        <r>
          <rPr>
            <sz val="11"/>
            <color theme="1"/>
            <rFont val="Calibri"/>
            <family val="2"/>
            <scheme val="minor"/>
          </rPr>
          <t>quarterized number</t>
        </r>
      </text>
    </comment>
    <comment ref="R274" authorId="0" shapeId="0" xr:uid="{1DA31172-51BE-4B65-B50F-8A3BC385969C}">
      <text>
        <r>
          <rPr>
            <sz val="11"/>
            <color theme="1"/>
            <rFont val="Calibri"/>
            <family val="2"/>
            <scheme val="minor"/>
          </rPr>
          <t>quarterized number</t>
        </r>
      </text>
    </comment>
    <comment ref="S274" authorId="0" shapeId="0" xr:uid="{7563AED4-2871-43DC-AA29-250AD2A67451}">
      <text>
        <r>
          <rPr>
            <sz val="11"/>
            <color theme="1"/>
            <rFont val="Calibri"/>
            <family val="2"/>
            <scheme val="minor"/>
          </rPr>
          <t>quarterized number</t>
        </r>
      </text>
    </comment>
    <comment ref="T274" authorId="0" shapeId="0" xr:uid="{4E153F14-6AF4-48AB-8B97-FF3E60DF4508}">
      <text>
        <r>
          <rPr>
            <sz val="11"/>
            <color theme="1"/>
            <rFont val="Calibri"/>
            <family val="2"/>
            <scheme val="minor"/>
          </rPr>
          <t>quarterized number</t>
        </r>
      </text>
    </comment>
    <comment ref="V274" authorId="0" shapeId="0" xr:uid="{EE91183C-AF12-4E1E-9642-6B6807600099}">
      <text>
        <r>
          <rPr>
            <sz val="11"/>
            <color theme="1"/>
            <rFont val="Calibri"/>
            <family val="2"/>
            <scheme val="minor"/>
          </rPr>
          <t>year to date number</t>
        </r>
      </text>
    </comment>
    <comment ref="W274" authorId="0" shapeId="0" xr:uid="{C2F10233-0E2A-4264-A264-69ED666245E9}">
      <text>
        <r>
          <rPr>
            <sz val="11"/>
            <color theme="1"/>
            <rFont val="Calibri"/>
            <family val="2"/>
            <scheme val="minor"/>
          </rPr>
          <t>quarterized number</t>
        </r>
      </text>
    </comment>
    <comment ref="X274" authorId="0" shapeId="0" xr:uid="{70700B06-4C33-46AB-A28C-D9600ED0C18F}">
      <text>
        <r>
          <rPr>
            <sz val="11"/>
            <color theme="1"/>
            <rFont val="Calibri"/>
            <family val="2"/>
            <scheme val="minor"/>
          </rPr>
          <t>quarterized number</t>
        </r>
      </text>
    </comment>
    <comment ref="Z274" authorId="0" shapeId="0" xr:uid="{1A29F5F3-2BE8-4EB8-AA68-06A44486DEE7}">
      <text>
        <r>
          <rPr>
            <sz val="11"/>
            <color theme="1"/>
            <rFont val="Calibri"/>
            <family val="2"/>
            <scheme val="minor"/>
          </rPr>
          <t>quarterized number</t>
        </r>
      </text>
    </comment>
    <comment ref="AA274" authorId="0" shapeId="0" xr:uid="{87A0C703-6303-4A5D-AF1F-60ED1D3EDD56}">
      <text>
        <r>
          <rPr>
            <sz val="11"/>
            <color theme="1"/>
            <rFont val="Calibri"/>
            <family val="2"/>
            <scheme val="minor"/>
          </rPr>
          <t>quarterized number</t>
        </r>
      </text>
    </comment>
    <comment ref="AB274" authorId="0" shapeId="0" xr:uid="{EEED05DF-3B5F-45F5-A190-25F5DC71AD40}">
      <text>
        <r>
          <rPr>
            <sz val="11"/>
            <color theme="1"/>
            <rFont val="Calibri"/>
            <family val="2"/>
            <scheme val="minor"/>
          </rPr>
          <t>quarterized number</t>
        </r>
      </text>
    </comment>
    <comment ref="AD274" authorId="0" shapeId="0" xr:uid="{AF193B44-73F7-46D0-B412-4811025CA3D7}">
      <text>
        <r>
          <rPr>
            <sz val="11"/>
            <color theme="1"/>
            <rFont val="Calibri"/>
            <family val="2"/>
            <scheme val="minor"/>
          </rPr>
          <t>quarterized number</t>
        </r>
      </text>
    </comment>
    <comment ref="AE274" authorId="0" shapeId="0" xr:uid="{6F3C5EB2-10E9-4D30-AB88-85CCEF76C0BC}">
      <text>
        <r>
          <rPr>
            <sz val="11"/>
            <color theme="1"/>
            <rFont val="Calibri"/>
            <family val="2"/>
            <scheme val="minor"/>
          </rPr>
          <t>quarterized number</t>
        </r>
      </text>
    </comment>
    <comment ref="AF274" authorId="0" shapeId="0" xr:uid="{63B8E599-3E75-4A69-ABAD-FBFE114BE148}">
      <text>
        <r>
          <rPr>
            <sz val="11"/>
            <color theme="1"/>
            <rFont val="Calibri"/>
            <family val="2"/>
            <scheme val="minor"/>
          </rPr>
          <t>quarterized number</t>
        </r>
      </text>
    </comment>
    <comment ref="AH274" authorId="0" shapeId="0" xr:uid="{180608ED-FCE1-4228-8AA3-C90BCB088090}">
      <text>
        <r>
          <rPr>
            <sz val="11"/>
            <color theme="1"/>
            <rFont val="Calibri"/>
            <family val="2"/>
            <scheme val="minor"/>
          </rPr>
          <t>quarterized number</t>
        </r>
      </text>
    </comment>
    <comment ref="AI274" authorId="0" shapeId="0" xr:uid="{4094630A-1017-4FC1-AD3D-6CF20AC89158}">
      <text>
        <r>
          <rPr>
            <sz val="11"/>
            <color theme="1"/>
            <rFont val="Calibri"/>
            <family val="2"/>
            <scheme val="minor"/>
          </rPr>
          <t>quarterized number</t>
        </r>
      </text>
    </comment>
    <comment ref="AJ274" authorId="0" shapeId="0" xr:uid="{9416C0BB-35AD-4A12-8BAE-BE156EE70511}">
      <text>
        <r>
          <rPr>
            <sz val="11"/>
            <color theme="1"/>
            <rFont val="Calibri"/>
            <family val="2"/>
            <scheme val="minor"/>
          </rPr>
          <t>quarterized number</t>
        </r>
      </text>
    </comment>
    <comment ref="AL274" authorId="0" shapeId="0" xr:uid="{E0BF3F89-5A1C-47AC-9A8F-84E09A0CB1FA}">
      <text>
        <r>
          <rPr>
            <sz val="11"/>
            <color theme="1"/>
            <rFont val="Calibri"/>
            <family val="2"/>
            <scheme val="minor"/>
          </rPr>
          <t>quarterized number</t>
        </r>
      </text>
    </comment>
    <comment ref="AM274" authorId="0" shapeId="0" xr:uid="{55DD534C-26C2-4097-9E79-E6B95FEF59B5}">
      <text>
        <r>
          <rPr>
            <sz val="11"/>
            <color theme="1"/>
            <rFont val="Calibri"/>
            <family val="2"/>
            <scheme val="minor"/>
          </rPr>
          <t>quarterized number</t>
        </r>
      </text>
    </comment>
    <comment ref="AN274" authorId="0" shapeId="0" xr:uid="{5E609EE6-C219-42A4-92BD-7844A473AEBA}">
      <text>
        <r>
          <rPr>
            <sz val="11"/>
            <color theme="1"/>
            <rFont val="Calibri"/>
            <family val="2"/>
            <scheme val="minor"/>
          </rPr>
          <t>quarterized number</t>
        </r>
      </text>
    </comment>
    <comment ref="AP274" authorId="0" shapeId="0" xr:uid="{B058B24D-5816-45A9-97DA-53D5909ED1AC}">
      <text>
        <r>
          <rPr>
            <sz val="11"/>
            <color theme="1"/>
            <rFont val="Calibri"/>
            <family val="2"/>
            <scheme val="minor"/>
          </rPr>
          <t>quarterized number</t>
        </r>
      </text>
    </comment>
    <comment ref="AQ274" authorId="0" shapeId="0" xr:uid="{8882B6AB-C4A6-4328-BC0F-98DA727B1923}">
      <text>
        <r>
          <rPr>
            <sz val="11"/>
            <color theme="1"/>
            <rFont val="Calibri"/>
            <family val="2"/>
            <scheme val="minor"/>
          </rPr>
          <t>quarterized number</t>
        </r>
      </text>
    </comment>
    <comment ref="AR274" authorId="0" shapeId="0" xr:uid="{84DF41E7-60BA-402B-B76A-02478C9D444E}">
      <text>
        <r>
          <rPr>
            <sz val="11"/>
            <color theme="1"/>
            <rFont val="Calibri"/>
            <family val="2"/>
            <scheme val="minor"/>
          </rPr>
          <t>quarterized number</t>
        </r>
      </text>
    </comment>
    <comment ref="F275" authorId="0" shapeId="0" xr:uid="{5ACA90CB-7023-4198-B54D-01BFA99B1FF4}">
      <text>
        <r>
          <rPr>
            <sz val="11"/>
            <color theme="1"/>
            <rFont val="Calibri"/>
            <family val="2"/>
            <scheme val="minor"/>
          </rPr>
          <t>quarterized number</t>
        </r>
      </text>
    </comment>
    <comment ref="G275" authorId="0" shapeId="0" xr:uid="{EEA62CB2-F18D-4526-B688-94CF73F78EBF}">
      <text>
        <r>
          <rPr>
            <sz val="11"/>
            <color theme="1"/>
            <rFont val="Calibri"/>
            <family val="2"/>
            <scheme val="minor"/>
          </rPr>
          <t>quarterized number</t>
        </r>
      </text>
    </comment>
    <comment ref="H275" authorId="0" shapeId="0" xr:uid="{864F308B-1003-46FF-8E0C-A814788FF49C}">
      <text>
        <r>
          <rPr>
            <sz val="11"/>
            <color theme="1"/>
            <rFont val="Calibri"/>
            <family val="2"/>
            <scheme val="minor"/>
          </rPr>
          <t>quarterized number</t>
        </r>
      </text>
    </comment>
    <comment ref="J275" authorId="0" shapeId="0" xr:uid="{6EFBF15D-7C8F-46A4-B1EA-89A9B1A3378A}">
      <text>
        <r>
          <rPr>
            <sz val="11"/>
            <color theme="1"/>
            <rFont val="Calibri"/>
            <family val="2"/>
            <scheme val="minor"/>
          </rPr>
          <t>quarterized number</t>
        </r>
      </text>
    </comment>
    <comment ref="K275" authorId="0" shapeId="0" xr:uid="{4687CA76-327F-434F-8FCB-DD1BDFB515BA}">
      <text>
        <r>
          <rPr>
            <sz val="11"/>
            <color theme="1"/>
            <rFont val="Calibri"/>
            <family val="2"/>
            <scheme val="minor"/>
          </rPr>
          <t>quarterized number</t>
        </r>
      </text>
    </comment>
    <comment ref="L275" authorId="0" shapeId="0" xr:uid="{C6483AF4-DDFF-4A23-BCA7-D0CE315EACE6}">
      <text>
        <r>
          <rPr>
            <sz val="11"/>
            <color theme="1"/>
            <rFont val="Calibri"/>
            <family val="2"/>
            <scheme val="minor"/>
          </rPr>
          <t>quarterized number</t>
        </r>
      </text>
    </comment>
    <comment ref="N275" authorId="0" shapeId="0" xr:uid="{933EC85B-4B82-4F08-922F-4C96371F22E4}">
      <text>
        <r>
          <rPr>
            <sz val="11"/>
            <color theme="1"/>
            <rFont val="Calibri"/>
            <family val="2"/>
            <scheme val="minor"/>
          </rPr>
          <t>quarterized number</t>
        </r>
      </text>
    </comment>
    <comment ref="O275" authorId="0" shapeId="0" xr:uid="{1475816B-8C36-4FE2-B639-A974FD40CE8E}">
      <text>
        <r>
          <rPr>
            <sz val="11"/>
            <color theme="1"/>
            <rFont val="Calibri"/>
            <family val="2"/>
            <scheme val="minor"/>
          </rPr>
          <t>quarterized number</t>
        </r>
      </text>
    </comment>
    <comment ref="P275" authorId="0" shapeId="0" xr:uid="{516EF11B-B145-4CD0-8964-0BFD483E5AFE}">
      <text>
        <r>
          <rPr>
            <sz val="11"/>
            <color theme="1"/>
            <rFont val="Calibri"/>
            <family val="2"/>
            <scheme val="minor"/>
          </rPr>
          <t>quarterized number</t>
        </r>
      </text>
    </comment>
    <comment ref="R275" authorId="0" shapeId="0" xr:uid="{16E3E8D5-C917-48A0-9F48-C398E492E820}">
      <text>
        <r>
          <rPr>
            <sz val="11"/>
            <color theme="1"/>
            <rFont val="Calibri"/>
            <family val="2"/>
            <scheme val="minor"/>
          </rPr>
          <t>quarterized number</t>
        </r>
      </text>
    </comment>
    <comment ref="S275" authorId="0" shapeId="0" xr:uid="{81BDCA7B-3E42-43A3-8AB4-E3481E0B9DCE}">
      <text>
        <r>
          <rPr>
            <sz val="11"/>
            <color theme="1"/>
            <rFont val="Calibri"/>
            <family val="2"/>
            <scheme val="minor"/>
          </rPr>
          <t>quarterized number</t>
        </r>
      </text>
    </comment>
    <comment ref="T275" authorId="0" shapeId="0" xr:uid="{FA78607D-978C-475B-8E71-DF99F26C43AD}">
      <text>
        <r>
          <rPr>
            <sz val="11"/>
            <color theme="1"/>
            <rFont val="Calibri"/>
            <family val="2"/>
            <scheme val="minor"/>
          </rPr>
          <t>quarterized number</t>
        </r>
      </text>
    </comment>
    <comment ref="V275" authorId="0" shapeId="0" xr:uid="{B80895D6-B8A6-4AC7-BD41-FA6D2CDCDAF9}">
      <text>
        <r>
          <rPr>
            <sz val="11"/>
            <color theme="1"/>
            <rFont val="Calibri"/>
            <family val="2"/>
            <scheme val="minor"/>
          </rPr>
          <t>quarterized number</t>
        </r>
      </text>
    </comment>
    <comment ref="W275" authorId="0" shapeId="0" xr:uid="{CFAA400E-8697-4A37-904D-EA1D2CC61327}">
      <text>
        <r>
          <rPr>
            <sz val="11"/>
            <color theme="1"/>
            <rFont val="Calibri"/>
            <family val="2"/>
            <scheme val="minor"/>
          </rPr>
          <t>quarterized number</t>
        </r>
      </text>
    </comment>
    <comment ref="X275" authorId="0" shapeId="0" xr:uid="{6D327E9B-7A4B-4F33-B740-6AEBA347B8F1}">
      <text>
        <r>
          <rPr>
            <sz val="11"/>
            <color theme="1"/>
            <rFont val="Calibri"/>
            <family val="2"/>
            <scheme val="minor"/>
          </rPr>
          <t>quarterized number</t>
        </r>
      </text>
    </comment>
    <comment ref="Z275" authorId="0" shapeId="0" xr:uid="{6863D514-50D2-430F-8856-AF414AB370E4}">
      <text>
        <r>
          <rPr>
            <sz val="11"/>
            <color theme="1"/>
            <rFont val="Calibri"/>
            <family val="2"/>
            <scheme val="minor"/>
          </rPr>
          <t>quarterized number</t>
        </r>
      </text>
    </comment>
    <comment ref="AA275" authorId="0" shapeId="0" xr:uid="{3961D899-74D6-4682-97F5-216C4B82F752}">
      <text>
        <r>
          <rPr>
            <sz val="11"/>
            <color theme="1"/>
            <rFont val="Calibri"/>
            <family val="2"/>
            <scheme val="minor"/>
          </rPr>
          <t>quarterized number</t>
        </r>
      </text>
    </comment>
    <comment ref="AB275" authorId="0" shapeId="0" xr:uid="{0AD8B938-A9AF-4116-B562-68B26FC4956F}">
      <text>
        <r>
          <rPr>
            <sz val="11"/>
            <color theme="1"/>
            <rFont val="Calibri"/>
            <family val="2"/>
            <scheme val="minor"/>
          </rPr>
          <t>quarterized number</t>
        </r>
      </text>
    </comment>
    <comment ref="AD275" authorId="0" shapeId="0" xr:uid="{9AFFB363-8E76-466F-ABFF-912B47069B2C}">
      <text>
        <r>
          <rPr>
            <sz val="11"/>
            <color theme="1"/>
            <rFont val="Calibri"/>
            <family val="2"/>
            <scheme val="minor"/>
          </rPr>
          <t>quarterized number</t>
        </r>
      </text>
    </comment>
    <comment ref="AE275" authorId="0" shapeId="0" xr:uid="{7F33F2DD-3386-4261-ADFA-1512E83689D9}">
      <text>
        <r>
          <rPr>
            <sz val="11"/>
            <color theme="1"/>
            <rFont val="Calibri"/>
            <family val="2"/>
            <scheme val="minor"/>
          </rPr>
          <t>quarterized number</t>
        </r>
      </text>
    </comment>
    <comment ref="AF275" authorId="0" shapeId="0" xr:uid="{8F656D91-651B-41F5-934F-497831219C10}">
      <text>
        <r>
          <rPr>
            <sz val="11"/>
            <color theme="1"/>
            <rFont val="Calibri"/>
            <family val="2"/>
            <scheme val="minor"/>
          </rPr>
          <t>quarterized number</t>
        </r>
      </text>
    </comment>
    <comment ref="AH275" authorId="0" shapeId="0" xr:uid="{494C70F9-A070-4EB6-AABA-865BE0F7BAE8}">
      <text>
        <r>
          <rPr>
            <sz val="11"/>
            <color theme="1"/>
            <rFont val="Calibri"/>
            <family val="2"/>
            <scheme val="minor"/>
          </rPr>
          <t>quarterized number</t>
        </r>
      </text>
    </comment>
    <comment ref="AI275" authorId="0" shapeId="0" xr:uid="{A4ECEF7D-CDBB-4F7D-BAB5-63E96B3D8B5A}">
      <text>
        <r>
          <rPr>
            <sz val="11"/>
            <color theme="1"/>
            <rFont val="Calibri"/>
            <family val="2"/>
            <scheme val="minor"/>
          </rPr>
          <t>quarterized number</t>
        </r>
      </text>
    </comment>
    <comment ref="AJ275" authorId="0" shapeId="0" xr:uid="{A401870F-AFA9-4CCE-B1F1-74ADBAD011AF}">
      <text>
        <r>
          <rPr>
            <sz val="11"/>
            <color theme="1"/>
            <rFont val="Calibri"/>
            <family val="2"/>
            <scheme val="minor"/>
          </rPr>
          <t>quarterized number</t>
        </r>
      </text>
    </comment>
    <comment ref="AL275" authorId="0" shapeId="0" xr:uid="{2643A429-FC32-4AD4-B7B3-E83B79EF83E4}">
      <text>
        <r>
          <rPr>
            <sz val="11"/>
            <color theme="1"/>
            <rFont val="Calibri"/>
            <family val="2"/>
            <scheme val="minor"/>
          </rPr>
          <t>quarterized number</t>
        </r>
      </text>
    </comment>
    <comment ref="AM275" authorId="0" shapeId="0" xr:uid="{C0076EE7-452B-4B36-BEA3-94C779ADF60E}">
      <text>
        <r>
          <rPr>
            <sz val="11"/>
            <color theme="1"/>
            <rFont val="Calibri"/>
            <family val="2"/>
            <scheme val="minor"/>
          </rPr>
          <t>quarterized number</t>
        </r>
      </text>
    </comment>
    <comment ref="AN275" authorId="0" shapeId="0" xr:uid="{CCD345D1-E260-4379-A0AB-E34CB890186F}">
      <text>
        <r>
          <rPr>
            <sz val="11"/>
            <color theme="1"/>
            <rFont val="Calibri"/>
            <family val="2"/>
            <scheme val="minor"/>
          </rPr>
          <t>quarterized number</t>
        </r>
      </text>
    </comment>
    <comment ref="AP275" authorId="0" shapeId="0" xr:uid="{364D19B5-B353-4DBD-8F9A-F7B3C87E0312}">
      <text>
        <r>
          <rPr>
            <sz val="11"/>
            <color theme="1"/>
            <rFont val="Calibri"/>
            <family val="2"/>
            <scheme val="minor"/>
          </rPr>
          <t>quarterized number</t>
        </r>
      </text>
    </comment>
    <comment ref="AQ275" authorId="0" shapeId="0" xr:uid="{2B74E481-9761-42E4-AE46-5FB88CFEDB22}">
      <text>
        <r>
          <rPr>
            <sz val="11"/>
            <color theme="1"/>
            <rFont val="Calibri"/>
            <family val="2"/>
            <scheme val="minor"/>
          </rPr>
          <t>quarterized number</t>
        </r>
      </text>
    </comment>
    <comment ref="AR275" authorId="0" shapeId="0" xr:uid="{938597B8-DA4A-4E14-869A-143505FF9227}">
      <text>
        <r>
          <rPr>
            <sz val="11"/>
            <color theme="1"/>
            <rFont val="Calibri"/>
            <family val="2"/>
            <scheme val="minor"/>
          </rPr>
          <t>quarterized number</t>
        </r>
      </text>
    </comment>
    <comment ref="F276" authorId="0" shapeId="0" xr:uid="{B764F78F-7940-48A1-965F-7D1386149CEB}">
      <text>
        <r>
          <rPr>
            <sz val="11"/>
            <color theme="1"/>
            <rFont val="Calibri"/>
            <family val="2"/>
            <scheme val="minor"/>
          </rPr>
          <t>quarterized number</t>
        </r>
      </text>
    </comment>
    <comment ref="G276" authorId="0" shapeId="0" xr:uid="{B559CE2E-44BE-4FD5-8BF9-E133788AD4A9}">
      <text>
        <r>
          <rPr>
            <sz val="11"/>
            <color theme="1"/>
            <rFont val="Calibri"/>
            <family val="2"/>
            <scheme val="minor"/>
          </rPr>
          <t>quarterized number</t>
        </r>
      </text>
    </comment>
    <comment ref="H276" authorId="0" shapeId="0" xr:uid="{60B4324F-4C5E-4B0F-92E4-A5CAC0AFEC03}">
      <text>
        <r>
          <rPr>
            <sz val="11"/>
            <color theme="1"/>
            <rFont val="Calibri"/>
            <family val="2"/>
            <scheme val="minor"/>
          </rPr>
          <t>quarterized number</t>
        </r>
      </text>
    </comment>
    <comment ref="J276" authorId="0" shapeId="0" xr:uid="{D5BFC3BA-AD8C-4BAA-A772-4E34BE00B48D}">
      <text>
        <r>
          <rPr>
            <sz val="11"/>
            <color theme="1"/>
            <rFont val="Calibri"/>
            <family val="2"/>
            <scheme val="minor"/>
          </rPr>
          <t>quarterized number</t>
        </r>
      </text>
    </comment>
    <comment ref="K276" authorId="0" shapeId="0" xr:uid="{D5B79187-6953-4DB3-9DFC-43B071CA6249}">
      <text>
        <r>
          <rPr>
            <sz val="11"/>
            <color theme="1"/>
            <rFont val="Calibri"/>
            <family val="2"/>
            <scheme val="minor"/>
          </rPr>
          <t>quarterized number</t>
        </r>
      </text>
    </comment>
    <comment ref="L276" authorId="0" shapeId="0" xr:uid="{692DF8F2-215C-4A96-89DD-51D95CF4D33B}">
      <text>
        <r>
          <rPr>
            <sz val="11"/>
            <color theme="1"/>
            <rFont val="Calibri"/>
            <family val="2"/>
            <scheme val="minor"/>
          </rPr>
          <t>quarterized number</t>
        </r>
      </text>
    </comment>
    <comment ref="N276" authorId="0" shapeId="0" xr:uid="{72652889-6687-48D4-8585-A43ABFD12520}">
      <text>
        <r>
          <rPr>
            <sz val="11"/>
            <color theme="1"/>
            <rFont val="Calibri"/>
            <family val="2"/>
            <scheme val="minor"/>
          </rPr>
          <t>quarterized number</t>
        </r>
      </text>
    </comment>
    <comment ref="O276" authorId="0" shapeId="0" xr:uid="{F5A72FDC-5062-43B9-AE80-6C24C6C1D758}">
      <text>
        <r>
          <rPr>
            <sz val="11"/>
            <color theme="1"/>
            <rFont val="Calibri"/>
            <family val="2"/>
            <scheme val="minor"/>
          </rPr>
          <t>quarterized number</t>
        </r>
      </text>
    </comment>
    <comment ref="P276" authorId="0" shapeId="0" xr:uid="{4A629623-B2C4-493C-8AAA-81316901BEBA}">
      <text>
        <r>
          <rPr>
            <sz val="11"/>
            <color theme="1"/>
            <rFont val="Calibri"/>
            <family val="2"/>
            <scheme val="minor"/>
          </rPr>
          <t>quarterized number</t>
        </r>
      </text>
    </comment>
    <comment ref="R276" authorId="0" shapeId="0" xr:uid="{0B3D50EF-5CEC-4F3B-AEEC-554DB42B3A01}">
      <text>
        <r>
          <rPr>
            <sz val="11"/>
            <color theme="1"/>
            <rFont val="Calibri"/>
            <family val="2"/>
            <scheme val="minor"/>
          </rPr>
          <t>year to date number</t>
        </r>
      </text>
    </comment>
    <comment ref="S276" authorId="0" shapeId="0" xr:uid="{15DD696F-3AE8-4257-8917-723548039994}">
      <text>
        <r>
          <rPr>
            <sz val="11"/>
            <color theme="1"/>
            <rFont val="Calibri"/>
            <family val="2"/>
            <scheme val="minor"/>
          </rPr>
          <t>quarterized number</t>
        </r>
      </text>
    </comment>
    <comment ref="T276" authorId="0" shapeId="0" xr:uid="{281D9916-E674-46A4-A122-5C00E680338E}">
      <text>
        <r>
          <rPr>
            <sz val="11"/>
            <color theme="1"/>
            <rFont val="Calibri"/>
            <family val="2"/>
            <scheme val="minor"/>
          </rPr>
          <t>quarterized number</t>
        </r>
      </text>
    </comment>
    <comment ref="AW309" authorId="0" shapeId="0" xr:uid="{743F5F51-B353-408C-BD45-955B99AC2620}">
      <text>
        <r>
          <rPr>
            <sz val="11"/>
            <color theme="1"/>
            <rFont val="Calibri"/>
            <family val="2"/>
            <scheme val="minor"/>
          </rPr>
          <t>summation mismatch 0.91</t>
        </r>
      </text>
    </comment>
    <comment ref="AX309" authorId="0" shapeId="0" xr:uid="{055E1758-B08F-4051-84AA-4BDA221C88B9}">
      <text>
        <r>
          <rPr>
            <sz val="11"/>
            <color theme="1"/>
            <rFont val="Calibri"/>
            <family val="2"/>
            <scheme val="minor"/>
          </rPr>
          <t>summation mismatch 1.01</t>
        </r>
      </text>
    </comment>
    <comment ref="AY309" authorId="0" shapeId="0" xr:uid="{D7A74F04-3486-470B-8E32-8ACAED883FBD}">
      <text>
        <r>
          <rPr>
            <sz val="11"/>
            <color theme="1"/>
            <rFont val="Calibri"/>
            <family val="2"/>
            <scheme val="minor"/>
          </rPr>
          <t>summation mismatch 1.07</t>
        </r>
      </text>
    </comment>
    <comment ref="AZ309" authorId="0" shapeId="0" xr:uid="{F5E1FA00-BE5F-4CC0-BA68-C061DD5626C7}">
      <text>
        <r>
          <rPr>
            <sz val="11"/>
            <color theme="1"/>
            <rFont val="Calibri"/>
            <family val="2"/>
            <scheme val="minor"/>
          </rPr>
          <t>summation mismatch 1.19</t>
        </r>
      </text>
    </comment>
    <comment ref="BA309" authorId="0" shapeId="0" xr:uid="{969FDCD7-F3A3-4F7D-893A-20545BDEDA07}">
      <text>
        <r>
          <rPr>
            <sz val="11"/>
            <color theme="1"/>
            <rFont val="Calibri"/>
            <family val="2"/>
            <scheme val="minor"/>
          </rPr>
          <t>summation mismatch 1.3199999999999998</t>
        </r>
      </text>
    </comment>
    <comment ref="BB309" authorId="0" shapeId="0" xr:uid="{18690FFC-044B-4CF7-869A-E9AEBED9A36A}">
      <text>
        <r>
          <rPr>
            <sz val="11"/>
            <color theme="1"/>
            <rFont val="Calibri"/>
            <family val="2"/>
            <scheme val="minor"/>
          </rPr>
          <t>summation mismatch 1.5</t>
        </r>
      </text>
    </comment>
    <comment ref="BC309" authorId="0" shapeId="0" xr:uid="{4B9D3BF4-3A4D-4931-B7C7-4BAD3564DE62}">
      <text>
        <r>
          <rPr>
            <sz val="11"/>
            <color theme="1"/>
            <rFont val="Calibri"/>
            <family val="2"/>
            <scheme val="minor"/>
          </rPr>
          <t>summation mismatch 1.81</t>
        </r>
      </text>
    </comment>
    <comment ref="BD309" authorId="0" shapeId="0" xr:uid="{0BF06EEF-73DA-4110-8A9A-52ED40C509D0}">
      <text>
        <r>
          <rPr>
            <sz val="11"/>
            <color theme="1"/>
            <rFont val="Calibri"/>
            <family val="2"/>
            <scheme val="minor"/>
          </rPr>
          <t>summation mismatch 2.24</t>
        </r>
      </text>
    </comment>
    <comment ref="F355" authorId="0" shapeId="0" xr:uid="{C7104B75-B9CD-434A-B926-586259882612}">
      <text>
        <r>
          <rPr>
            <sz val="11"/>
            <color theme="1"/>
            <rFont val="Calibri"/>
            <family val="2"/>
            <scheme val="minor"/>
          </rPr>
          <t>quarterized number</t>
        </r>
      </text>
    </comment>
    <comment ref="G355" authorId="0" shapeId="0" xr:uid="{4ECE1C63-172D-4475-8A87-A6F68F26D36E}">
      <text>
        <r>
          <rPr>
            <sz val="11"/>
            <color theme="1"/>
            <rFont val="Calibri"/>
            <family val="2"/>
            <scheme val="minor"/>
          </rPr>
          <t>quarterized number</t>
        </r>
      </text>
    </comment>
    <comment ref="H355" authorId="0" shapeId="0" xr:uid="{290F856F-4A0B-421B-A7A7-A5AEA9987BB8}">
      <text>
        <r>
          <rPr>
            <sz val="11"/>
            <color theme="1"/>
            <rFont val="Calibri"/>
            <family val="2"/>
            <scheme val="minor"/>
          </rPr>
          <t>quarterized number</t>
        </r>
      </text>
    </comment>
    <comment ref="J355" authorId="0" shapeId="0" xr:uid="{8B5D8DFC-6559-4B65-8C30-DA319F81883A}">
      <text>
        <r>
          <rPr>
            <sz val="11"/>
            <color theme="1"/>
            <rFont val="Calibri"/>
            <family val="2"/>
            <scheme val="minor"/>
          </rPr>
          <t>quarterized number</t>
        </r>
      </text>
    </comment>
    <comment ref="K355" authorId="0" shapeId="0" xr:uid="{E9CA8A4B-D7EB-4F2B-BF65-EA1611CF353C}">
      <text>
        <r>
          <rPr>
            <sz val="11"/>
            <color theme="1"/>
            <rFont val="Calibri"/>
            <family val="2"/>
            <scheme val="minor"/>
          </rPr>
          <t>quarterized number</t>
        </r>
      </text>
    </comment>
    <comment ref="L355" authorId="0" shapeId="0" xr:uid="{85D44E32-59FD-4171-B637-136E365E99CC}">
      <text>
        <r>
          <rPr>
            <sz val="11"/>
            <color theme="1"/>
            <rFont val="Calibri"/>
            <family val="2"/>
            <scheme val="minor"/>
          </rPr>
          <t>quarterized number</t>
        </r>
      </text>
    </comment>
    <comment ref="N355" authorId="0" shapeId="0" xr:uid="{BFB27CFC-A550-419A-BBC2-9AF604C84839}">
      <text>
        <r>
          <rPr>
            <sz val="11"/>
            <color theme="1"/>
            <rFont val="Calibri"/>
            <family val="2"/>
            <scheme val="minor"/>
          </rPr>
          <t>quarterized number</t>
        </r>
      </text>
    </comment>
    <comment ref="O355" authorId="0" shapeId="0" xr:uid="{DED92CCC-4DA6-4FC2-8E93-BE1697D94D85}">
      <text>
        <r>
          <rPr>
            <sz val="11"/>
            <color theme="1"/>
            <rFont val="Calibri"/>
            <family val="2"/>
            <scheme val="minor"/>
          </rPr>
          <t>quarterized number</t>
        </r>
      </text>
    </comment>
    <comment ref="P355" authorId="0" shapeId="0" xr:uid="{A2C4B0FA-8736-4084-9654-299745445141}">
      <text>
        <r>
          <rPr>
            <sz val="11"/>
            <color theme="1"/>
            <rFont val="Calibri"/>
            <family val="2"/>
            <scheme val="minor"/>
          </rPr>
          <t>quarterized number</t>
        </r>
      </text>
    </comment>
    <comment ref="R355" authorId="0" shapeId="0" xr:uid="{EFA21A26-6E99-45B4-90C2-15D54BCEC1F6}">
      <text>
        <r>
          <rPr>
            <sz val="11"/>
            <color theme="1"/>
            <rFont val="Calibri"/>
            <family val="2"/>
            <scheme val="minor"/>
          </rPr>
          <t>quarterized number</t>
        </r>
      </text>
    </comment>
    <comment ref="S355" authorId="0" shapeId="0" xr:uid="{EFED831F-B71A-4D4A-A2D9-6BB86C104061}">
      <text>
        <r>
          <rPr>
            <sz val="11"/>
            <color theme="1"/>
            <rFont val="Calibri"/>
            <family val="2"/>
            <scheme val="minor"/>
          </rPr>
          <t>quarterized number</t>
        </r>
      </text>
    </comment>
    <comment ref="T355" authorId="0" shapeId="0" xr:uid="{0B89218F-AC2C-446F-B17B-3E182ED7DB1D}">
      <text>
        <r>
          <rPr>
            <sz val="11"/>
            <color theme="1"/>
            <rFont val="Calibri"/>
            <family val="2"/>
            <scheme val="minor"/>
          </rPr>
          <t>quarterized number</t>
        </r>
      </text>
    </comment>
    <comment ref="V355" authorId="0" shapeId="0" xr:uid="{A1D11E4A-BFD7-40BE-A8CF-2C764B157D40}">
      <text>
        <r>
          <rPr>
            <sz val="11"/>
            <color theme="1"/>
            <rFont val="Calibri"/>
            <family val="2"/>
            <scheme val="minor"/>
          </rPr>
          <t>quarterized number</t>
        </r>
      </text>
    </comment>
    <comment ref="W355" authorId="0" shapeId="0" xr:uid="{58BE0B6F-7206-4A40-A1A0-352FC98B0482}">
      <text>
        <r>
          <rPr>
            <sz val="11"/>
            <color theme="1"/>
            <rFont val="Calibri"/>
            <family val="2"/>
            <scheme val="minor"/>
          </rPr>
          <t>quarterized number</t>
        </r>
      </text>
    </comment>
    <comment ref="X355" authorId="0" shapeId="0" xr:uid="{A5E44366-D828-471B-B221-A0E9E3A7FDE8}">
      <text>
        <r>
          <rPr>
            <sz val="11"/>
            <color theme="1"/>
            <rFont val="Calibri"/>
            <family val="2"/>
            <scheme val="minor"/>
          </rPr>
          <t>quarterized number</t>
        </r>
      </text>
    </comment>
    <comment ref="Z355" authorId="0" shapeId="0" xr:uid="{E16ED5C9-FA5A-414D-85A9-7B062A27AE51}">
      <text>
        <r>
          <rPr>
            <sz val="11"/>
            <color theme="1"/>
            <rFont val="Calibri"/>
            <family val="2"/>
            <scheme val="minor"/>
          </rPr>
          <t>quarterized number</t>
        </r>
      </text>
    </comment>
    <comment ref="AA355" authorId="0" shapeId="0" xr:uid="{CB87A90C-FD04-4596-ADA9-E502AB8B9E0D}">
      <text>
        <r>
          <rPr>
            <sz val="11"/>
            <color theme="1"/>
            <rFont val="Calibri"/>
            <family val="2"/>
            <scheme val="minor"/>
          </rPr>
          <t>quarterized number</t>
        </r>
      </text>
    </comment>
    <comment ref="AB355" authorId="0" shapeId="0" xr:uid="{A9ABABE7-9327-4A5C-BC28-F783CDCF33F9}">
      <text>
        <r>
          <rPr>
            <sz val="11"/>
            <color theme="1"/>
            <rFont val="Calibri"/>
            <family val="2"/>
            <scheme val="minor"/>
          </rPr>
          <t>quarterized number</t>
        </r>
      </text>
    </comment>
    <comment ref="AD355" authorId="0" shapeId="0" xr:uid="{243D8631-2FE9-4D5E-A26E-EA4F7890E746}">
      <text>
        <r>
          <rPr>
            <sz val="11"/>
            <color theme="1"/>
            <rFont val="Calibri"/>
            <family val="2"/>
            <scheme val="minor"/>
          </rPr>
          <t>quarterized number</t>
        </r>
      </text>
    </comment>
    <comment ref="AE355" authorId="0" shapeId="0" xr:uid="{D3FAFE58-8EDA-473E-822E-96760B155127}">
      <text>
        <r>
          <rPr>
            <sz val="11"/>
            <color theme="1"/>
            <rFont val="Calibri"/>
            <family val="2"/>
            <scheme val="minor"/>
          </rPr>
          <t>quarterized number</t>
        </r>
      </text>
    </comment>
    <comment ref="AF355" authorId="0" shapeId="0" xr:uid="{8DD07BE7-50BC-47DB-ACB4-5F6BE47D1D2B}">
      <text>
        <r>
          <rPr>
            <sz val="11"/>
            <color theme="1"/>
            <rFont val="Calibri"/>
            <family val="2"/>
            <scheme val="minor"/>
          </rPr>
          <t>quarterized number</t>
        </r>
      </text>
    </comment>
    <comment ref="AH355" authorId="0" shapeId="0" xr:uid="{235A2A04-411D-452A-BF33-C9A32B11C7C6}">
      <text>
        <r>
          <rPr>
            <sz val="11"/>
            <color theme="1"/>
            <rFont val="Calibri"/>
            <family val="2"/>
            <scheme val="minor"/>
          </rPr>
          <t>quarterized number</t>
        </r>
      </text>
    </comment>
    <comment ref="AI355" authorId="0" shapeId="0" xr:uid="{C1FF8D39-6A8F-453C-9726-A241C243FF72}">
      <text>
        <r>
          <rPr>
            <sz val="11"/>
            <color theme="1"/>
            <rFont val="Calibri"/>
            <family val="2"/>
            <scheme val="minor"/>
          </rPr>
          <t>quarterized number</t>
        </r>
      </text>
    </comment>
    <comment ref="AJ355" authorId="0" shapeId="0" xr:uid="{A323E5EB-B40E-47E3-953C-F30E0F725783}">
      <text>
        <r>
          <rPr>
            <sz val="11"/>
            <color theme="1"/>
            <rFont val="Calibri"/>
            <family val="2"/>
            <scheme val="minor"/>
          </rPr>
          <t>quarterized number</t>
        </r>
      </text>
    </comment>
    <comment ref="AL355" authorId="0" shapeId="0" xr:uid="{F5B40587-AE19-4876-AD99-A0A2A4ED3A8A}">
      <text>
        <r>
          <rPr>
            <sz val="11"/>
            <color theme="1"/>
            <rFont val="Calibri"/>
            <family val="2"/>
            <scheme val="minor"/>
          </rPr>
          <t>quarterized number</t>
        </r>
      </text>
    </comment>
    <comment ref="AM355" authorId="0" shapeId="0" xr:uid="{2BFDDB19-2709-410D-A5F9-C2B45F93861F}">
      <text>
        <r>
          <rPr>
            <sz val="11"/>
            <color theme="1"/>
            <rFont val="Calibri"/>
            <family val="2"/>
            <scheme val="minor"/>
          </rPr>
          <t>quarterized number</t>
        </r>
      </text>
    </comment>
    <comment ref="AN355" authorId="0" shapeId="0" xr:uid="{CF680464-41BE-4DC0-A5B7-0D099FC43558}">
      <text>
        <r>
          <rPr>
            <sz val="11"/>
            <color theme="1"/>
            <rFont val="Calibri"/>
            <family val="2"/>
            <scheme val="minor"/>
          </rPr>
          <t>quarterized number</t>
        </r>
      </text>
    </comment>
    <comment ref="AP355" authorId="0" shapeId="0" xr:uid="{F7F13604-C5A3-434F-AAD3-93CD5EA92C97}">
      <text>
        <r>
          <rPr>
            <sz val="11"/>
            <color theme="1"/>
            <rFont val="Calibri"/>
            <family val="2"/>
            <scheme val="minor"/>
          </rPr>
          <t>quarterized number</t>
        </r>
      </text>
    </comment>
    <comment ref="AQ355" authorId="0" shapeId="0" xr:uid="{74B141E7-D0DC-408A-8F99-91614D1498BD}">
      <text>
        <r>
          <rPr>
            <sz val="11"/>
            <color theme="1"/>
            <rFont val="Calibri"/>
            <family val="2"/>
            <scheme val="minor"/>
          </rPr>
          <t>quarterized number</t>
        </r>
      </text>
    </comment>
    <comment ref="AR355" authorId="0" shapeId="0" xr:uid="{1C4A041A-0FCA-47D5-9BCF-57E3772492E7}">
      <text>
        <r>
          <rPr>
            <sz val="11"/>
            <color theme="1"/>
            <rFont val="Calibri"/>
            <family val="2"/>
            <scheme val="minor"/>
          </rPr>
          <t>quarterized number</t>
        </r>
      </text>
    </comment>
    <comment ref="F357" authorId="0" shapeId="0" xr:uid="{FBE1FEB0-677E-4343-84A5-4E13FE07F885}">
      <text>
        <r>
          <rPr>
            <sz val="11"/>
            <color theme="1"/>
            <rFont val="Calibri"/>
            <family val="2"/>
            <scheme val="minor"/>
          </rPr>
          <t>quarterized number</t>
        </r>
      </text>
    </comment>
    <comment ref="G357" authorId="0" shapeId="0" xr:uid="{D7DFB118-CE2F-4488-8B95-42B7B8ACE773}">
      <text>
        <r>
          <rPr>
            <sz val="11"/>
            <color theme="1"/>
            <rFont val="Calibri"/>
            <family val="2"/>
            <scheme val="minor"/>
          </rPr>
          <t>quarterized number</t>
        </r>
      </text>
    </comment>
    <comment ref="H357" authorId="0" shapeId="0" xr:uid="{3577D9BB-7B2E-496F-B832-F46C41CBC04B}">
      <text>
        <r>
          <rPr>
            <sz val="11"/>
            <color theme="1"/>
            <rFont val="Calibri"/>
            <family val="2"/>
            <scheme val="minor"/>
          </rPr>
          <t>quarterized number</t>
        </r>
      </text>
    </comment>
    <comment ref="J357" authorId="0" shapeId="0" xr:uid="{5BF35826-FEA9-4E8B-A3A3-D4EF9CD2E7DE}">
      <text>
        <r>
          <rPr>
            <sz val="11"/>
            <color theme="1"/>
            <rFont val="Calibri"/>
            <family val="2"/>
            <scheme val="minor"/>
          </rPr>
          <t>quarterized number</t>
        </r>
      </text>
    </comment>
    <comment ref="K357" authorId="0" shapeId="0" xr:uid="{6A7FE01C-2EF9-4F85-96D3-83A453559FB5}">
      <text>
        <r>
          <rPr>
            <sz val="11"/>
            <color theme="1"/>
            <rFont val="Calibri"/>
            <family val="2"/>
            <scheme val="minor"/>
          </rPr>
          <t>quarterized number</t>
        </r>
      </text>
    </comment>
    <comment ref="L357" authorId="0" shapeId="0" xr:uid="{D600A494-AAA1-41C0-AD82-8AA79698ED30}">
      <text>
        <r>
          <rPr>
            <sz val="11"/>
            <color theme="1"/>
            <rFont val="Calibri"/>
            <family val="2"/>
            <scheme val="minor"/>
          </rPr>
          <t>quarterized number</t>
        </r>
      </text>
    </comment>
    <comment ref="N357" authorId="0" shapeId="0" xr:uid="{14C4C5AC-5EBC-481F-BD49-CF322495D66B}">
      <text>
        <r>
          <rPr>
            <sz val="11"/>
            <color theme="1"/>
            <rFont val="Calibri"/>
            <family val="2"/>
            <scheme val="minor"/>
          </rPr>
          <t>quarterized number</t>
        </r>
      </text>
    </comment>
    <comment ref="O357" authorId="0" shapeId="0" xr:uid="{47F3459D-1B21-4BFC-92A9-4127F8F5725C}">
      <text>
        <r>
          <rPr>
            <sz val="11"/>
            <color theme="1"/>
            <rFont val="Calibri"/>
            <family val="2"/>
            <scheme val="minor"/>
          </rPr>
          <t>quarterized number</t>
        </r>
      </text>
    </comment>
    <comment ref="P357" authorId="0" shapeId="0" xr:uid="{8F53A6AF-C336-403A-A38E-C1A82AB8104F}">
      <text>
        <r>
          <rPr>
            <sz val="11"/>
            <color theme="1"/>
            <rFont val="Calibri"/>
            <family val="2"/>
            <scheme val="minor"/>
          </rPr>
          <t>quarterized number</t>
        </r>
      </text>
    </comment>
    <comment ref="R357" authorId="0" shapeId="0" xr:uid="{3E1D69CD-BFA4-412B-8F7C-2C71107B87E4}">
      <text>
        <r>
          <rPr>
            <sz val="11"/>
            <color theme="1"/>
            <rFont val="Calibri"/>
            <family val="2"/>
            <scheme val="minor"/>
          </rPr>
          <t>quarterized number</t>
        </r>
      </text>
    </comment>
    <comment ref="S357" authorId="0" shapeId="0" xr:uid="{083489C6-D5E0-4F25-94D9-A24BFBE95C79}">
      <text>
        <r>
          <rPr>
            <sz val="11"/>
            <color theme="1"/>
            <rFont val="Calibri"/>
            <family val="2"/>
            <scheme val="minor"/>
          </rPr>
          <t>quarterized number</t>
        </r>
      </text>
    </comment>
    <comment ref="T357" authorId="0" shapeId="0" xr:uid="{E2881118-A2EE-41B9-9173-877A2C8796EB}">
      <text>
        <r>
          <rPr>
            <sz val="11"/>
            <color theme="1"/>
            <rFont val="Calibri"/>
            <family val="2"/>
            <scheme val="minor"/>
          </rPr>
          <t>quarterized number</t>
        </r>
      </text>
    </comment>
    <comment ref="V357" authorId="0" shapeId="0" xr:uid="{69B92474-BE3C-4AA5-BDF7-6AF5F2CE6F20}">
      <text>
        <r>
          <rPr>
            <sz val="11"/>
            <color theme="1"/>
            <rFont val="Calibri"/>
            <family val="2"/>
            <scheme val="minor"/>
          </rPr>
          <t>quarterized number</t>
        </r>
      </text>
    </comment>
    <comment ref="W357" authorId="0" shapeId="0" xr:uid="{AC19C320-1F2D-4E02-B526-539B0419C10F}">
      <text>
        <r>
          <rPr>
            <sz val="11"/>
            <color theme="1"/>
            <rFont val="Calibri"/>
            <family val="2"/>
            <scheme val="minor"/>
          </rPr>
          <t>quarterized number</t>
        </r>
      </text>
    </comment>
    <comment ref="X357" authorId="0" shapeId="0" xr:uid="{8D71A9B0-23F4-4275-A9AB-E58EC97D4BD2}">
      <text>
        <r>
          <rPr>
            <sz val="11"/>
            <color theme="1"/>
            <rFont val="Calibri"/>
            <family val="2"/>
            <scheme val="minor"/>
          </rPr>
          <t>quarterized number</t>
        </r>
      </text>
    </comment>
    <comment ref="Z357" authorId="0" shapeId="0" xr:uid="{890D5704-90F5-4244-ADC5-959F26B0F6EA}">
      <text>
        <r>
          <rPr>
            <sz val="11"/>
            <color theme="1"/>
            <rFont val="Calibri"/>
            <family val="2"/>
            <scheme val="minor"/>
          </rPr>
          <t>quarterized number</t>
        </r>
      </text>
    </comment>
    <comment ref="AA357" authorId="0" shapeId="0" xr:uid="{2C9B9CAF-04C1-447D-A90B-BD117856C1E3}">
      <text>
        <r>
          <rPr>
            <sz val="11"/>
            <color theme="1"/>
            <rFont val="Calibri"/>
            <family val="2"/>
            <scheme val="minor"/>
          </rPr>
          <t>quarterized number</t>
        </r>
      </text>
    </comment>
    <comment ref="AB357" authorId="0" shapeId="0" xr:uid="{2CD68538-F44C-4DCC-8EB2-CBF02D3A764E}">
      <text>
        <r>
          <rPr>
            <sz val="11"/>
            <color theme="1"/>
            <rFont val="Calibri"/>
            <family val="2"/>
            <scheme val="minor"/>
          </rPr>
          <t>quarterized number</t>
        </r>
      </text>
    </comment>
    <comment ref="AD357" authorId="0" shapeId="0" xr:uid="{A6EBBAFB-7287-4E01-AC26-C7D600D88286}">
      <text>
        <r>
          <rPr>
            <sz val="11"/>
            <color theme="1"/>
            <rFont val="Calibri"/>
            <family val="2"/>
            <scheme val="minor"/>
          </rPr>
          <t>quarterized number</t>
        </r>
      </text>
    </comment>
    <comment ref="AE357" authorId="0" shapeId="0" xr:uid="{D780BECA-E510-4055-94E7-4A10B977CF8D}">
      <text>
        <r>
          <rPr>
            <sz val="11"/>
            <color theme="1"/>
            <rFont val="Calibri"/>
            <family val="2"/>
            <scheme val="minor"/>
          </rPr>
          <t>quarterized number</t>
        </r>
      </text>
    </comment>
    <comment ref="AF357" authorId="0" shapeId="0" xr:uid="{3E9A8FB8-E78A-4DC0-940F-E1990016DC49}">
      <text>
        <r>
          <rPr>
            <sz val="11"/>
            <color theme="1"/>
            <rFont val="Calibri"/>
            <family val="2"/>
            <scheme val="minor"/>
          </rPr>
          <t>quarterized number</t>
        </r>
      </text>
    </comment>
    <comment ref="AH357" authorId="0" shapeId="0" xr:uid="{1972F4CB-67AF-462F-8611-983BAD79EF31}">
      <text>
        <r>
          <rPr>
            <sz val="11"/>
            <color theme="1"/>
            <rFont val="Calibri"/>
            <family val="2"/>
            <scheme val="minor"/>
          </rPr>
          <t>quarterized number</t>
        </r>
      </text>
    </comment>
    <comment ref="AI357" authorId="0" shapeId="0" xr:uid="{B1AB51A3-8483-4FD9-9BDD-77D577AC5A50}">
      <text>
        <r>
          <rPr>
            <sz val="11"/>
            <color theme="1"/>
            <rFont val="Calibri"/>
            <family val="2"/>
            <scheme val="minor"/>
          </rPr>
          <t>quarterized number</t>
        </r>
      </text>
    </comment>
    <comment ref="AJ357" authorId="0" shapeId="0" xr:uid="{967E6B9F-6B26-4019-A9D3-D7F4774EDA0A}">
      <text>
        <r>
          <rPr>
            <sz val="11"/>
            <color theme="1"/>
            <rFont val="Calibri"/>
            <family val="2"/>
            <scheme val="minor"/>
          </rPr>
          <t>quarterized number</t>
        </r>
      </text>
    </comment>
    <comment ref="AL357" authorId="0" shapeId="0" xr:uid="{85619854-9F7A-484A-8830-6E841006C62E}">
      <text>
        <r>
          <rPr>
            <sz val="11"/>
            <color theme="1"/>
            <rFont val="Calibri"/>
            <family val="2"/>
            <scheme val="minor"/>
          </rPr>
          <t>quarterized number</t>
        </r>
      </text>
    </comment>
    <comment ref="AM357" authorId="0" shapeId="0" xr:uid="{41FA5915-C599-4A42-B066-5C2AC8B7DA71}">
      <text>
        <r>
          <rPr>
            <sz val="11"/>
            <color theme="1"/>
            <rFont val="Calibri"/>
            <family val="2"/>
            <scheme val="minor"/>
          </rPr>
          <t>quarterized number</t>
        </r>
      </text>
    </comment>
    <comment ref="AN357" authorId="0" shapeId="0" xr:uid="{CAD60311-C126-450C-97EA-78106F3220E7}">
      <text>
        <r>
          <rPr>
            <sz val="11"/>
            <color theme="1"/>
            <rFont val="Calibri"/>
            <family val="2"/>
            <scheme val="minor"/>
          </rPr>
          <t>quarterized number</t>
        </r>
      </text>
    </comment>
    <comment ref="AP357" authorId="0" shapeId="0" xr:uid="{20D8761C-5102-4199-B887-1CA3921B82F1}">
      <text>
        <r>
          <rPr>
            <sz val="11"/>
            <color theme="1"/>
            <rFont val="Calibri"/>
            <family val="2"/>
            <scheme val="minor"/>
          </rPr>
          <t>quarterized number</t>
        </r>
      </text>
    </comment>
    <comment ref="AQ357" authorId="0" shapeId="0" xr:uid="{7EC73BD8-3611-4627-8C1E-4AB148BEE1ED}">
      <text>
        <r>
          <rPr>
            <sz val="11"/>
            <color theme="1"/>
            <rFont val="Calibri"/>
            <family val="2"/>
            <scheme val="minor"/>
          </rPr>
          <t>quarterized number</t>
        </r>
      </text>
    </comment>
    <comment ref="AR357" authorId="0" shapeId="0" xr:uid="{1E1740D2-7417-439C-9A9F-AD23D2497AD0}">
      <text>
        <r>
          <rPr>
            <sz val="11"/>
            <color theme="1"/>
            <rFont val="Calibri"/>
            <family val="2"/>
            <scheme val="minor"/>
          </rPr>
          <t>quarterized number</t>
        </r>
      </text>
    </comment>
    <comment ref="F358" authorId="0" shapeId="0" xr:uid="{C346AF8F-8313-44CB-9061-D9163C20A38C}">
      <text>
        <r>
          <rPr>
            <sz val="11"/>
            <color theme="1"/>
            <rFont val="Calibri"/>
            <family val="2"/>
            <scheme val="minor"/>
          </rPr>
          <t>quarterized number</t>
        </r>
      </text>
    </comment>
    <comment ref="G358" authorId="0" shapeId="0" xr:uid="{9F28A230-0F18-4C8A-B2D7-F9FE4750A764}">
      <text>
        <r>
          <rPr>
            <sz val="11"/>
            <color theme="1"/>
            <rFont val="Calibri"/>
            <family val="2"/>
            <scheme val="minor"/>
          </rPr>
          <t>quarterized number</t>
        </r>
      </text>
    </comment>
    <comment ref="H358" authorId="0" shapeId="0" xr:uid="{03DEC06D-1F38-4838-A0F4-2773A9D026A4}">
      <text>
        <r>
          <rPr>
            <sz val="11"/>
            <color theme="1"/>
            <rFont val="Calibri"/>
            <family val="2"/>
            <scheme val="minor"/>
          </rPr>
          <t>quarterized number</t>
        </r>
      </text>
    </comment>
    <comment ref="J358" authorId="0" shapeId="0" xr:uid="{5C5138FD-45E8-412D-8E58-166D49224A13}">
      <text>
        <r>
          <rPr>
            <sz val="11"/>
            <color theme="1"/>
            <rFont val="Calibri"/>
            <family val="2"/>
            <scheme val="minor"/>
          </rPr>
          <t>quarterized number</t>
        </r>
      </text>
    </comment>
    <comment ref="K358" authorId="0" shapeId="0" xr:uid="{3191EED6-843B-4BBA-8C12-89A97B8683EC}">
      <text>
        <r>
          <rPr>
            <sz val="11"/>
            <color theme="1"/>
            <rFont val="Calibri"/>
            <family val="2"/>
            <scheme val="minor"/>
          </rPr>
          <t>quarterized number</t>
        </r>
      </text>
    </comment>
    <comment ref="L358" authorId="0" shapeId="0" xr:uid="{240DF860-BED6-4C6C-B7B6-28E0DB3D7F58}">
      <text>
        <r>
          <rPr>
            <sz val="11"/>
            <color theme="1"/>
            <rFont val="Calibri"/>
            <family val="2"/>
            <scheme val="minor"/>
          </rPr>
          <t>quarterized number</t>
        </r>
      </text>
    </comment>
    <comment ref="N358" authorId="0" shapeId="0" xr:uid="{7DE5CC4A-402F-4954-8FB1-DCD3769EC89D}">
      <text>
        <r>
          <rPr>
            <sz val="11"/>
            <color theme="1"/>
            <rFont val="Calibri"/>
            <family val="2"/>
            <scheme val="minor"/>
          </rPr>
          <t>quarterized number</t>
        </r>
      </text>
    </comment>
    <comment ref="O358" authorId="0" shapeId="0" xr:uid="{A96D5655-52C2-4F79-B45D-43DC5ACD2142}">
      <text>
        <r>
          <rPr>
            <sz val="11"/>
            <color theme="1"/>
            <rFont val="Calibri"/>
            <family val="2"/>
            <scheme val="minor"/>
          </rPr>
          <t>quarterized number</t>
        </r>
      </text>
    </comment>
    <comment ref="P358" authorId="0" shapeId="0" xr:uid="{E724EBDB-9C84-485F-9ED4-75DCA8CA32DB}">
      <text>
        <r>
          <rPr>
            <sz val="11"/>
            <color theme="1"/>
            <rFont val="Calibri"/>
            <family val="2"/>
            <scheme val="minor"/>
          </rPr>
          <t>quarterized number</t>
        </r>
      </text>
    </comment>
    <comment ref="R358" authorId="0" shapeId="0" xr:uid="{E78BA1EE-01CC-4FC1-94A1-FDDC9BF93002}">
      <text>
        <r>
          <rPr>
            <sz val="11"/>
            <color theme="1"/>
            <rFont val="Calibri"/>
            <family val="2"/>
            <scheme val="minor"/>
          </rPr>
          <t>quarterized number</t>
        </r>
      </text>
    </comment>
    <comment ref="S358" authorId="0" shapeId="0" xr:uid="{7C733FB6-4368-4D31-BA03-5DF81FEC567F}">
      <text>
        <r>
          <rPr>
            <sz val="11"/>
            <color theme="1"/>
            <rFont val="Calibri"/>
            <family val="2"/>
            <scheme val="minor"/>
          </rPr>
          <t>quarterized number</t>
        </r>
      </text>
    </comment>
    <comment ref="T358" authorId="0" shapeId="0" xr:uid="{7721FCDD-8FA0-4F9E-8755-BDDCABFB8DE8}">
      <text>
        <r>
          <rPr>
            <sz val="11"/>
            <color theme="1"/>
            <rFont val="Calibri"/>
            <family val="2"/>
            <scheme val="minor"/>
          </rPr>
          <t>quarterized number</t>
        </r>
      </text>
    </comment>
    <comment ref="V358" authorId="0" shapeId="0" xr:uid="{BBBC62FB-851A-46CA-9356-E2B45BC06850}">
      <text>
        <r>
          <rPr>
            <sz val="11"/>
            <color theme="1"/>
            <rFont val="Calibri"/>
            <family val="2"/>
            <scheme val="minor"/>
          </rPr>
          <t>quarterized number</t>
        </r>
      </text>
    </comment>
    <comment ref="W358" authorId="0" shapeId="0" xr:uid="{241DB96D-BF86-4DC3-B47C-2D2A83C34A1D}">
      <text>
        <r>
          <rPr>
            <sz val="11"/>
            <color theme="1"/>
            <rFont val="Calibri"/>
            <family val="2"/>
            <scheme val="minor"/>
          </rPr>
          <t>quarterized number</t>
        </r>
      </text>
    </comment>
    <comment ref="X358" authorId="0" shapeId="0" xr:uid="{8B770A8F-2C7A-433F-9D59-BC6D2A746B83}">
      <text>
        <r>
          <rPr>
            <sz val="11"/>
            <color theme="1"/>
            <rFont val="Calibri"/>
            <family val="2"/>
            <scheme val="minor"/>
          </rPr>
          <t>quarterized number</t>
        </r>
      </text>
    </comment>
    <comment ref="Z358" authorId="0" shapeId="0" xr:uid="{F34E1B2B-F20E-4C68-BDFA-3C0626539BBD}">
      <text>
        <r>
          <rPr>
            <sz val="11"/>
            <color theme="1"/>
            <rFont val="Calibri"/>
            <family val="2"/>
            <scheme val="minor"/>
          </rPr>
          <t>quarterized number</t>
        </r>
      </text>
    </comment>
    <comment ref="AA358" authorId="0" shapeId="0" xr:uid="{5353E3DD-A0AC-45AD-B09D-D868C63085A0}">
      <text>
        <r>
          <rPr>
            <sz val="11"/>
            <color theme="1"/>
            <rFont val="Calibri"/>
            <family val="2"/>
            <scheme val="minor"/>
          </rPr>
          <t>quarterized number</t>
        </r>
      </text>
    </comment>
    <comment ref="AB358" authorId="0" shapeId="0" xr:uid="{1B6BB115-0CA2-4676-BBD2-E0A83DCEE35F}">
      <text>
        <r>
          <rPr>
            <sz val="11"/>
            <color theme="1"/>
            <rFont val="Calibri"/>
            <family val="2"/>
            <scheme val="minor"/>
          </rPr>
          <t>quarterized number</t>
        </r>
      </text>
    </comment>
    <comment ref="AD358" authorId="0" shapeId="0" xr:uid="{370C5220-752F-4EFF-A63C-637070CC6782}">
      <text>
        <r>
          <rPr>
            <sz val="11"/>
            <color theme="1"/>
            <rFont val="Calibri"/>
            <family val="2"/>
            <scheme val="minor"/>
          </rPr>
          <t>quarterized number</t>
        </r>
      </text>
    </comment>
    <comment ref="AE358" authorId="0" shapeId="0" xr:uid="{38CC7653-DB20-403F-A5B4-88924C800AC4}">
      <text>
        <r>
          <rPr>
            <sz val="11"/>
            <color theme="1"/>
            <rFont val="Calibri"/>
            <family val="2"/>
            <scheme val="minor"/>
          </rPr>
          <t>quarterized number</t>
        </r>
      </text>
    </comment>
    <comment ref="AF358" authorId="0" shapeId="0" xr:uid="{6BBCB227-BE92-47E3-AA0E-BF5DB773DD0F}">
      <text>
        <r>
          <rPr>
            <sz val="11"/>
            <color theme="1"/>
            <rFont val="Calibri"/>
            <family val="2"/>
            <scheme val="minor"/>
          </rPr>
          <t>quarterized number</t>
        </r>
      </text>
    </comment>
    <comment ref="AH358" authorId="0" shapeId="0" xr:uid="{B6722A48-8E53-4F9C-8CB4-52D5CC96ADDC}">
      <text>
        <r>
          <rPr>
            <sz val="11"/>
            <color theme="1"/>
            <rFont val="Calibri"/>
            <family val="2"/>
            <scheme val="minor"/>
          </rPr>
          <t>quarterized number</t>
        </r>
      </text>
    </comment>
    <comment ref="AI358" authorId="0" shapeId="0" xr:uid="{4FAA6B2B-E743-449D-98A8-6D03E3867E02}">
      <text>
        <r>
          <rPr>
            <sz val="11"/>
            <color theme="1"/>
            <rFont val="Calibri"/>
            <family val="2"/>
            <scheme val="minor"/>
          </rPr>
          <t>quarterized number</t>
        </r>
      </text>
    </comment>
    <comment ref="AJ358" authorId="0" shapeId="0" xr:uid="{3228D431-321B-415D-88DC-2AE82C28FACF}">
      <text>
        <r>
          <rPr>
            <sz val="11"/>
            <color theme="1"/>
            <rFont val="Calibri"/>
            <family val="2"/>
            <scheme val="minor"/>
          </rPr>
          <t>quarterized number</t>
        </r>
      </text>
    </comment>
    <comment ref="AL358" authorId="0" shapeId="0" xr:uid="{D23DCCAC-4D20-4F1A-92E3-84F282CB26EB}">
      <text>
        <r>
          <rPr>
            <sz val="11"/>
            <color theme="1"/>
            <rFont val="Calibri"/>
            <family val="2"/>
            <scheme val="minor"/>
          </rPr>
          <t>quarterized number</t>
        </r>
      </text>
    </comment>
    <comment ref="AM358" authorId="0" shapeId="0" xr:uid="{3E6FDCAE-D7D2-427D-B831-1657A7A4144A}">
      <text>
        <r>
          <rPr>
            <sz val="11"/>
            <color theme="1"/>
            <rFont val="Calibri"/>
            <family val="2"/>
            <scheme val="minor"/>
          </rPr>
          <t>quarterized number</t>
        </r>
      </text>
    </comment>
    <comment ref="AN358" authorId="0" shapeId="0" xr:uid="{9065C85A-5139-42AF-9953-79635815DA8A}">
      <text>
        <r>
          <rPr>
            <sz val="11"/>
            <color theme="1"/>
            <rFont val="Calibri"/>
            <family val="2"/>
            <scheme val="minor"/>
          </rPr>
          <t>quarterized number</t>
        </r>
      </text>
    </comment>
    <comment ref="AP358" authorId="0" shapeId="0" xr:uid="{31EC2CED-B32C-43B0-A6FD-4EE95BF78F74}">
      <text>
        <r>
          <rPr>
            <sz val="11"/>
            <color theme="1"/>
            <rFont val="Calibri"/>
            <family val="2"/>
            <scheme val="minor"/>
          </rPr>
          <t>quarterized number</t>
        </r>
      </text>
    </comment>
    <comment ref="AQ358" authorId="0" shapeId="0" xr:uid="{68A89710-C475-448C-94A4-34132A9B16FF}">
      <text>
        <r>
          <rPr>
            <sz val="11"/>
            <color theme="1"/>
            <rFont val="Calibri"/>
            <family val="2"/>
            <scheme val="minor"/>
          </rPr>
          <t>quarterized number</t>
        </r>
      </text>
    </comment>
    <comment ref="AR358" authorId="0" shapeId="0" xr:uid="{5C7AF864-A7B2-44CB-BD8C-18FB147119CC}">
      <text>
        <r>
          <rPr>
            <sz val="11"/>
            <color theme="1"/>
            <rFont val="Calibri"/>
            <family val="2"/>
            <scheme val="minor"/>
          </rPr>
          <t>quarterized number</t>
        </r>
      </text>
    </comment>
    <comment ref="F359" authorId="0" shapeId="0" xr:uid="{84785DA2-5A50-4633-AC9E-0C08260B8145}">
      <text>
        <r>
          <rPr>
            <sz val="11"/>
            <color theme="1"/>
            <rFont val="Calibri"/>
            <family val="2"/>
            <scheme val="minor"/>
          </rPr>
          <t>quarterized number</t>
        </r>
      </text>
    </comment>
    <comment ref="G359" authorId="0" shapeId="0" xr:uid="{77D8F8A7-D035-45AF-8CEC-F7C1168D0CE8}">
      <text>
        <r>
          <rPr>
            <sz val="11"/>
            <color theme="1"/>
            <rFont val="Calibri"/>
            <family val="2"/>
            <scheme val="minor"/>
          </rPr>
          <t>quarterized number</t>
        </r>
      </text>
    </comment>
    <comment ref="H359" authorId="0" shapeId="0" xr:uid="{04101776-30C3-430E-8080-8A70853A472E}">
      <text>
        <r>
          <rPr>
            <sz val="11"/>
            <color theme="1"/>
            <rFont val="Calibri"/>
            <family val="2"/>
            <scheme val="minor"/>
          </rPr>
          <t>quarterized number</t>
        </r>
      </text>
    </comment>
    <comment ref="J359" authorId="0" shapeId="0" xr:uid="{E24A441E-B9D8-4EA7-B687-C6CEF918EC8F}">
      <text>
        <r>
          <rPr>
            <sz val="11"/>
            <color theme="1"/>
            <rFont val="Calibri"/>
            <family val="2"/>
            <scheme val="minor"/>
          </rPr>
          <t>quarterized number</t>
        </r>
      </text>
    </comment>
    <comment ref="K359" authorId="0" shapeId="0" xr:uid="{A9E3298F-095F-465A-9730-E1D507E72B3D}">
      <text>
        <r>
          <rPr>
            <sz val="11"/>
            <color theme="1"/>
            <rFont val="Calibri"/>
            <family val="2"/>
            <scheme val="minor"/>
          </rPr>
          <t>quarterized number</t>
        </r>
      </text>
    </comment>
    <comment ref="L359" authorId="0" shapeId="0" xr:uid="{E8D05602-4138-451E-A7C1-87B8FFCEB424}">
      <text>
        <r>
          <rPr>
            <sz val="11"/>
            <color theme="1"/>
            <rFont val="Calibri"/>
            <family val="2"/>
            <scheme val="minor"/>
          </rPr>
          <t>quarterized number</t>
        </r>
      </text>
    </comment>
    <comment ref="N359" authorId="0" shapeId="0" xr:uid="{292C7E7D-1EC8-4809-8D72-ED25F58A7DD5}">
      <text>
        <r>
          <rPr>
            <sz val="11"/>
            <color theme="1"/>
            <rFont val="Calibri"/>
            <family val="2"/>
            <scheme val="minor"/>
          </rPr>
          <t>quarterized number</t>
        </r>
      </text>
    </comment>
    <comment ref="O359" authorId="0" shapeId="0" xr:uid="{EEDF4D38-1B64-4DE8-8271-ACEFAAA386B6}">
      <text>
        <r>
          <rPr>
            <sz val="11"/>
            <color theme="1"/>
            <rFont val="Calibri"/>
            <family val="2"/>
            <scheme val="minor"/>
          </rPr>
          <t>quarterized number</t>
        </r>
      </text>
    </comment>
    <comment ref="P359" authorId="0" shapeId="0" xr:uid="{FC965627-B980-4835-9423-5CBFB8B1F7A7}">
      <text>
        <r>
          <rPr>
            <sz val="11"/>
            <color theme="1"/>
            <rFont val="Calibri"/>
            <family val="2"/>
            <scheme val="minor"/>
          </rPr>
          <t>quarterized number</t>
        </r>
      </text>
    </comment>
    <comment ref="F360" authorId="0" shapeId="0" xr:uid="{492B7293-DF0C-49AE-B5D5-7A2993833EB0}">
      <text>
        <r>
          <rPr>
            <sz val="11"/>
            <color theme="1"/>
            <rFont val="Calibri"/>
            <family val="2"/>
            <scheme val="minor"/>
          </rPr>
          <t>quarterized number</t>
        </r>
      </text>
    </comment>
    <comment ref="G360" authorId="0" shapeId="0" xr:uid="{E144E655-C558-4BD4-BA33-9E97F8616C15}">
      <text>
        <r>
          <rPr>
            <sz val="11"/>
            <color theme="1"/>
            <rFont val="Calibri"/>
            <family val="2"/>
            <scheme val="minor"/>
          </rPr>
          <t>quarterized number</t>
        </r>
      </text>
    </comment>
    <comment ref="H360" authorId="0" shapeId="0" xr:uid="{A686DF0E-BBA5-4C05-B557-7A403350183B}">
      <text>
        <r>
          <rPr>
            <sz val="11"/>
            <color theme="1"/>
            <rFont val="Calibri"/>
            <family val="2"/>
            <scheme val="minor"/>
          </rPr>
          <t>quarterized number</t>
        </r>
      </text>
    </comment>
    <comment ref="N360" authorId="0" shapeId="0" xr:uid="{D3A45280-EB56-404E-9D35-588924126BE4}">
      <text>
        <r>
          <rPr>
            <sz val="11"/>
            <color theme="1"/>
            <rFont val="Calibri"/>
            <family val="2"/>
            <scheme val="minor"/>
          </rPr>
          <t>quarterized number</t>
        </r>
      </text>
    </comment>
    <comment ref="O360" authorId="0" shapeId="0" xr:uid="{133EBF5E-7F5F-4F27-905D-F54B3159E64A}">
      <text>
        <r>
          <rPr>
            <sz val="11"/>
            <color theme="1"/>
            <rFont val="Calibri"/>
            <family val="2"/>
            <scheme val="minor"/>
          </rPr>
          <t>quarterized number</t>
        </r>
      </text>
    </comment>
    <comment ref="P360" authorId="0" shapeId="0" xr:uid="{4D4CB243-06A3-46EE-905A-D49A32FCD478}">
      <text>
        <r>
          <rPr>
            <sz val="11"/>
            <color theme="1"/>
            <rFont val="Calibri"/>
            <family val="2"/>
            <scheme val="minor"/>
          </rPr>
          <t>quarterized number</t>
        </r>
      </text>
    </comment>
    <comment ref="V360" authorId="0" shapeId="0" xr:uid="{514C6DB7-8E40-4DFE-9F3C-9E0C6ED5BE53}">
      <text>
        <r>
          <rPr>
            <sz val="11"/>
            <color theme="1"/>
            <rFont val="Calibri"/>
            <family val="2"/>
            <scheme val="minor"/>
          </rPr>
          <t>quarterized number</t>
        </r>
      </text>
    </comment>
    <comment ref="W360" authorId="0" shapeId="0" xr:uid="{BEF20DF3-10ED-41E9-B872-46C25C5A9D98}">
      <text>
        <r>
          <rPr>
            <sz val="11"/>
            <color theme="1"/>
            <rFont val="Calibri"/>
            <family val="2"/>
            <scheme val="minor"/>
          </rPr>
          <t>quarterized number</t>
        </r>
      </text>
    </comment>
    <comment ref="X360" authorId="0" shapeId="0" xr:uid="{4B5D71E8-5E75-4D6F-9EE3-89E1803A8782}">
      <text>
        <r>
          <rPr>
            <sz val="11"/>
            <color theme="1"/>
            <rFont val="Calibri"/>
            <family val="2"/>
            <scheme val="minor"/>
          </rPr>
          <t>quarterized number</t>
        </r>
      </text>
    </comment>
    <comment ref="Z360" authorId="0" shapeId="0" xr:uid="{0F3ADF73-19AA-4824-AFD6-F053BBB51E1C}">
      <text>
        <r>
          <rPr>
            <sz val="11"/>
            <color theme="1"/>
            <rFont val="Calibri"/>
            <family val="2"/>
            <scheme val="minor"/>
          </rPr>
          <t>quarterized number</t>
        </r>
      </text>
    </comment>
    <comment ref="AA360" authorId="0" shapeId="0" xr:uid="{26F2E963-3DFF-4632-BD9A-4352D238A997}">
      <text>
        <r>
          <rPr>
            <sz val="11"/>
            <color theme="1"/>
            <rFont val="Calibri"/>
            <family val="2"/>
            <scheme val="minor"/>
          </rPr>
          <t>quarterized number</t>
        </r>
      </text>
    </comment>
    <comment ref="AB360" authorId="0" shapeId="0" xr:uid="{79DC1C11-5937-46CB-8A0E-40A5262E4353}">
      <text>
        <r>
          <rPr>
            <sz val="11"/>
            <color theme="1"/>
            <rFont val="Calibri"/>
            <family val="2"/>
            <scheme val="minor"/>
          </rPr>
          <t>quarterized number</t>
        </r>
      </text>
    </comment>
    <comment ref="F361" authorId="0" shapeId="0" xr:uid="{66DE83FC-E6BA-41D9-9907-9BED838A06AA}">
      <text>
        <r>
          <rPr>
            <sz val="11"/>
            <color theme="1"/>
            <rFont val="Calibri"/>
            <family val="2"/>
            <scheme val="minor"/>
          </rPr>
          <t>quarterized number</t>
        </r>
      </text>
    </comment>
    <comment ref="G361" authorId="0" shapeId="0" xr:uid="{916C4F0B-C7C7-4EE0-86B5-EF0EEE2C8D33}">
      <text>
        <r>
          <rPr>
            <sz val="11"/>
            <color theme="1"/>
            <rFont val="Calibri"/>
            <family val="2"/>
            <scheme val="minor"/>
          </rPr>
          <t>quarterized number</t>
        </r>
      </text>
    </comment>
    <comment ref="H361" authorId="0" shapeId="0" xr:uid="{0E856F87-A7A5-433A-9205-18D394F185E4}">
      <text>
        <r>
          <rPr>
            <sz val="11"/>
            <color theme="1"/>
            <rFont val="Calibri"/>
            <family val="2"/>
            <scheme val="minor"/>
          </rPr>
          <t>quarterized number</t>
        </r>
      </text>
    </comment>
    <comment ref="J361" authorId="0" shapeId="0" xr:uid="{FE362A84-0439-4CA4-8122-4694F33556FB}">
      <text>
        <r>
          <rPr>
            <sz val="11"/>
            <color theme="1"/>
            <rFont val="Calibri"/>
            <family val="2"/>
            <scheme val="minor"/>
          </rPr>
          <t>quarterized number</t>
        </r>
      </text>
    </comment>
    <comment ref="K361" authorId="0" shapeId="0" xr:uid="{1AF2CC30-F0AC-4D16-873B-35556C85D6F3}">
      <text>
        <r>
          <rPr>
            <sz val="11"/>
            <color theme="1"/>
            <rFont val="Calibri"/>
            <family val="2"/>
            <scheme val="minor"/>
          </rPr>
          <t>quarterized number</t>
        </r>
      </text>
    </comment>
    <comment ref="L361" authorId="0" shapeId="0" xr:uid="{B109A8A7-5C1D-498A-BA4F-5E53EFA0EAFD}">
      <text>
        <r>
          <rPr>
            <sz val="11"/>
            <color theme="1"/>
            <rFont val="Calibri"/>
            <family val="2"/>
            <scheme val="minor"/>
          </rPr>
          <t>quarterized number</t>
        </r>
      </text>
    </comment>
    <comment ref="N361" authorId="0" shapeId="0" xr:uid="{86AEEC1F-BC65-45B5-8E8B-239A70BF6E2D}">
      <text>
        <r>
          <rPr>
            <sz val="11"/>
            <color theme="1"/>
            <rFont val="Calibri"/>
            <family val="2"/>
            <scheme val="minor"/>
          </rPr>
          <t>quarterized number</t>
        </r>
      </text>
    </comment>
    <comment ref="O361" authorId="0" shapeId="0" xr:uid="{6A5C3EFF-3873-42FE-A14C-4469702E2ED2}">
      <text>
        <r>
          <rPr>
            <sz val="11"/>
            <color theme="1"/>
            <rFont val="Calibri"/>
            <family val="2"/>
            <scheme val="minor"/>
          </rPr>
          <t>quarterized number</t>
        </r>
      </text>
    </comment>
    <comment ref="P361" authorId="0" shapeId="0" xr:uid="{C31B36A7-91FF-46F9-9178-772E1163AD00}">
      <text>
        <r>
          <rPr>
            <sz val="11"/>
            <color theme="1"/>
            <rFont val="Calibri"/>
            <family val="2"/>
            <scheme val="minor"/>
          </rPr>
          <t>quarterized number</t>
        </r>
      </text>
    </comment>
    <comment ref="R361" authorId="0" shapeId="0" xr:uid="{BA98A600-959E-4AF3-8881-EB26BC709D6A}">
      <text>
        <r>
          <rPr>
            <sz val="11"/>
            <color theme="1"/>
            <rFont val="Calibri"/>
            <family val="2"/>
            <scheme val="minor"/>
          </rPr>
          <t>quarterized number</t>
        </r>
      </text>
    </comment>
    <comment ref="S361" authorId="0" shapeId="0" xr:uid="{31676BC1-D5C4-4542-A0DB-4A7FD138023F}">
      <text>
        <r>
          <rPr>
            <sz val="11"/>
            <color theme="1"/>
            <rFont val="Calibri"/>
            <family val="2"/>
            <scheme val="minor"/>
          </rPr>
          <t>quarterized number</t>
        </r>
      </text>
    </comment>
    <comment ref="T361" authorId="0" shapeId="0" xr:uid="{987FE4F7-1726-4C38-ABF5-8D39ECF330AD}">
      <text>
        <r>
          <rPr>
            <sz val="11"/>
            <color theme="1"/>
            <rFont val="Calibri"/>
            <family val="2"/>
            <scheme val="minor"/>
          </rPr>
          <t>quarterized number</t>
        </r>
      </text>
    </comment>
    <comment ref="V361" authorId="0" shapeId="0" xr:uid="{CF827A85-64CC-48C4-853A-2630093A585B}">
      <text>
        <r>
          <rPr>
            <sz val="11"/>
            <color theme="1"/>
            <rFont val="Calibri"/>
            <family val="2"/>
            <scheme val="minor"/>
          </rPr>
          <t>quarterized number</t>
        </r>
      </text>
    </comment>
    <comment ref="W361" authorId="0" shapeId="0" xr:uid="{012C1B37-FAFF-4EE6-9DF7-4773CE841783}">
      <text>
        <r>
          <rPr>
            <sz val="11"/>
            <color theme="1"/>
            <rFont val="Calibri"/>
            <family val="2"/>
            <scheme val="minor"/>
          </rPr>
          <t>quarterized number</t>
        </r>
      </text>
    </comment>
    <comment ref="X361" authorId="0" shapeId="0" xr:uid="{80D8B154-A20C-4858-917A-6600B5784B3D}">
      <text>
        <r>
          <rPr>
            <sz val="11"/>
            <color theme="1"/>
            <rFont val="Calibri"/>
            <family val="2"/>
            <scheme val="minor"/>
          </rPr>
          <t>quarterized number</t>
        </r>
      </text>
    </comment>
    <comment ref="Z361" authorId="0" shapeId="0" xr:uid="{F1261D76-2AEF-4876-9B69-4FAEC776A4F9}">
      <text>
        <r>
          <rPr>
            <sz val="11"/>
            <color theme="1"/>
            <rFont val="Calibri"/>
            <family val="2"/>
            <scheme val="minor"/>
          </rPr>
          <t>quarterized number</t>
        </r>
      </text>
    </comment>
    <comment ref="AA361" authorId="0" shapeId="0" xr:uid="{C2DD9890-D47D-4999-A937-30B5E76A6CDB}">
      <text>
        <r>
          <rPr>
            <sz val="11"/>
            <color theme="1"/>
            <rFont val="Calibri"/>
            <family val="2"/>
            <scheme val="minor"/>
          </rPr>
          <t>quarterized number</t>
        </r>
      </text>
    </comment>
    <comment ref="AB361" authorId="0" shapeId="0" xr:uid="{82F007F4-D81D-4ACE-8617-90FBF1BEF695}">
      <text>
        <r>
          <rPr>
            <sz val="11"/>
            <color theme="1"/>
            <rFont val="Calibri"/>
            <family val="2"/>
            <scheme val="minor"/>
          </rPr>
          <t>quarterized number</t>
        </r>
      </text>
    </comment>
    <comment ref="AD361" authorId="0" shapeId="0" xr:uid="{EF74784A-30AC-414D-A634-30C0682C14D5}">
      <text>
        <r>
          <rPr>
            <sz val="11"/>
            <color theme="1"/>
            <rFont val="Calibri"/>
            <family val="2"/>
            <scheme val="minor"/>
          </rPr>
          <t>quarterized number</t>
        </r>
      </text>
    </comment>
    <comment ref="AE361" authorId="0" shapeId="0" xr:uid="{794EC1FD-513D-4737-93FD-9A0DE66BC8AD}">
      <text>
        <r>
          <rPr>
            <sz val="11"/>
            <color theme="1"/>
            <rFont val="Calibri"/>
            <family val="2"/>
            <scheme val="minor"/>
          </rPr>
          <t>quarterized number</t>
        </r>
      </text>
    </comment>
    <comment ref="AF361" authorId="0" shapeId="0" xr:uid="{2CCCB52A-E377-41DF-8957-1F7ED8EC9D45}">
      <text>
        <r>
          <rPr>
            <sz val="11"/>
            <color theme="1"/>
            <rFont val="Calibri"/>
            <family val="2"/>
            <scheme val="minor"/>
          </rPr>
          <t>quarterized number</t>
        </r>
      </text>
    </comment>
    <comment ref="AH361" authorId="0" shapeId="0" xr:uid="{59C02C82-2F7B-4D96-90AA-59F3A2713C98}">
      <text>
        <r>
          <rPr>
            <sz val="11"/>
            <color theme="1"/>
            <rFont val="Calibri"/>
            <family val="2"/>
            <scheme val="minor"/>
          </rPr>
          <t>quarterized number</t>
        </r>
      </text>
    </comment>
    <comment ref="AI361" authorId="0" shapeId="0" xr:uid="{25754197-2EC6-44D5-86BA-ADC6C5BE50AA}">
      <text>
        <r>
          <rPr>
            <sz val="11"/>
            <color theme="1"/>
            <rFont val="Calibri"/>
            <family val="2"/>
            <scheme val="minor"/>
          </rPr>
          <t>quarterized number</t>
        </r>
      </text>
    </comment>
    <comment ref="AJ361" authorId="0" shapeId="0" xr:uid="{AC12EC71-7EDF-4D09-A8BD-648248CCFB29}">
      <text>
        <r>
          <rPr>
            <sz val="11"/>
            <color theme="1"/>
            <rFont val="Calibri"/>
            <family val="2"/>
            <scheme val="minor"/>
          </rPr>
          <t>quarterized number</t>
        </r>
      </text>
    </comment>
    <comment ref="AL361" authorId="0" shapeId="0" xr:uid="{5AA579EE-EBBC-4B27-8495-36251A891B81}">
      <text>
        <r>
          <rPr>
            <sz val="11"/>
            <color theme="1"/>
            <rFont val="Calibri"/>
            <family val="2"/>
            <scheme val="minor"/>
          </rPr>
          <t>quarterized number</t>
        </r>
      </text>
    </comment>
    <comment ref="AM361" authorId="0" shapeId="0" xr:uid="{2F48E7C9-9521-4CCC-AC43-7F79364F6D5F}">
      <text>
        <r>
          <rPr>
            <sz val="11"/>
            <color theme="1"/>
            <rFont val="Calibri"/>
            <family val="2"/>
            <scheme val="minor"/>
          </rPr>
          <t>quarterized number</t>
        </r>
      </text>
    </comment>
    <comment ref="AN361" authorId="0" shapeId="0" xr:uid="{F88A01C7-5C36-427A-8335-A3DBF8E322D1}">
      <text>
        <r>
          <rPr>
            <sz val="11"/>
            <color theme="1"/>
            <rFont val="Calibri"/>
            <family val="2"/>
            <scheme val="minor"/>
          </rPr>
          <t>quarterized number</t>
        </r>
      </text>
    </comment>
    <comment ref="AP361" authorId="0" shapeId="0" xr:uid="{A37DF16A-3C33-4276-816E-5B2E9CA223CF}">
      <text>
        <r>
          <rPr>
            <sz val="11"/>
            <color theme="1"/>
            <rFont val="Calibri"/>
            <family val="2"/>
            <scheme val="minor"/>
          </rPr>
          <t>quarterized number</t>
        </r>
      </text>
    </comment>
    <comment ref="AQ361" authorId="0" shapeId="0" xr:uid="{D47EFE73-DBA6-4F43-A5B4-76823E5C6D24}">
      <text>
        <r>
          <rPr>
            <sz val="11"/>
            <color theme="1"/>
            <rFont val="Calibri"/>
            <family val="2"/>
            <scheme val="minor"/>
          </rPr>
          <t>quarterized number</t>
        </r>
      </text>
    </comment>
    <comment ref="AR361" authorId="0" shapeId="0" xr:uid="{CFB0FBD0-E41F-4E68-832D-A2BD6CB2E203}">
      <text>
        <r>
          <rPr>
            <sz val="11"/>
            <color theme="1"/>
            <rFont val="Calibri"/>
            <family val="2"/>
            <scheme val="minor"/>
          </rPr>
          <t>quarterized number</t>
        </r>
      </text>
    </comment>
    <comment ref="F362" authorId="0" shapeId="0" xr:uid="{A50474D4-08DA-4626-85C2-A4A26C26A20C}">
      <text>
        <r>
          <rPr>
            <sz val="11"/>
            <color theme="1"/>
            <rFont val="Calibri"/>
            <family val="2"/>
            <scheme val="minor"/>
          </rPr>
          <t>quarterized number</t>
        </r>
      </text>
    </comment>
    <comment ref="G362" authorId="0" shapeId="0" xr:uid="{92306333-B642-453B-8171-A584CFE8CA53}">
      <text>
        <r>
          <rPr>
            <sz val="11"/>
            <color theme="1"/>
            <rFont val="Calibri"/>
            <family val="2"/>
            <scheme val="minor"/>
          </rPr>
          <t>quarterized number</t>
        </r>
      </text>
    </comment>
    <comment ref="H362" authorId="0" shapeId="0" xr:uid="{23D7125F-C281-4D5A-AA66-64F8E0FF4EB8}">
      <text>
        <r>
          <rPr>
            <sz val="11"/>
            <color theme="1"/>
            <rFont val="Calibri"/>
            <family val="2"/>
            <scheme val="minor"/>
          </rPr>
          <t>quarterized number</t>
        </r>
      </text>
    </comment>
    <comment ref="J362" authorId="0" shapeId="0" xr:uid="{91314392-DCA1-400D-809A-1765E378301C}">
      <text>
        <r>
          <rPr>
            <sz val="11"/>
            <color theme="1"/>
            <rFont val="Calibri"/>
            <family val="2"/>
            <scheme val="minor"/>
          </rPr>
          <t>quarterized number</t>
        </r>
      </text>
    </comment>
    <comment ref="K362" authorId="0" shapeId="0" xr:uid="{D0E1BA9C-8D8D-4E9E-AE94-4B40F59395C1}">
      <text>
        <r>
          <rPr>
            <sz val="11"/>
            <color theme="1"/>
            <rFont val="Calibri"/>
            <family val="2"/>
            <scheme val="minor"/>
          </rPr>
          <t>quarterized number</t>
        </r>
      </text>
    </comment>
    <comment ref="L362" authorId="0" shapeId="0" xr:uid="{8116C08A-B5B0-49B5-986C-1086FB55FC03}">
      <text>
        <r>
          <rPr>
            <sz val="11"/>
            <color theme="1"/>
            <rFont val="Calibri"/>
            <family val="2"/>
            <scheme val="minor"/>
          </rPr>
          <t>quarterized number</t>
        </r>
      </text>
    </comment>
    <comment ref="N362" authorId="0" shapeId="0" xr:uid="{2A2952D2-B1D6-433A-85A4-5D811D841C4D}">
      <text>
        <r>
          <rPr>
            <sz val="11"/>
            <color theme="1"/>
            <rFont val="Calibri"/>
            <family val="2"/>
            <scheme val="minor"/>
          </rPr>
          <t>quarterized number</t>
        </r>
      </text>
    </comment>
    <comment ref="O362" authorId="0" shapeId="0" xr:uid="{71C2AD9F-AD35-4467-A847-083CD207F790}">
      <text>
        <r>
          <rPr>
            <sz val="11"/>
            <color theme="1"/>
            <rFont val="Calibri"/>
            <family val="2"/>
            <scheme val="minor"/>
          </rPr>
          <t>quarterized number</t>
        </r>
      </text>
    </comment>
    <comment ref="P362" authorId="0" shapeId="0" xr:uid="{4B16DA77-260E-43A1-A062-BEED06068054}">
      <text>
        <r>
          <rPr>
            <sz val="11"/>
            <color theme="1"/>
            <rFont val="Calibri"/>
            <family val="2"/>
            <scheme val="minor"/>
          </rPr>
          <t>quarterized number</t>
        </r>
      </text>
    </comment>
    <comment ref="R362" authorId="0" shapeId="0" xr:uid="{317B9672-BE57-4E6E-BF90-0775B52A3CC4}">
      <text>
        <r>
          <rPr>
            <sz val="11"/>
            <color theme="1"/>
            <rFont val="Calibri"/>
            <family val="2"/>
            <scheme val="minor"/>
          </rPr>
          <t>quarterized number</t>
        </r>
      </text>
    </comment>
    <comment ref="S362" authorId="0" shapeId="0" xr:uid="{DB59E48B-5593-4C2C-8CFF-72AE36825030}">
      <text>
        <r>
          <rPr>
            <sz val="11"/>
            <color theme="1"/>
            <rFont val="Calibri"/>
            <family val="2"/>
            <scheme val="minor"/>
          </rPr>
          <t>quarterized number</t>
        </r>
      </text>
    </comment>
    <comment ref="T362" authorId="0" shapeId="0" xr:uid="{1BA26252-7109-458F-87AC-C6498D5DBD7D}">
      <text>
        <r>
          <rPr>
            <sz val="11"/>
            <color theme="1"/>
            <rFont val="Calibri"/>
            <family val="2"/>
            <scheme val="minor"/>
          </rPr>
          <t>quarterized number</t>
        </r>
      </text>
    </comment>
    <comment ref="V362" authorId="0" shapeId="0" xr:uid="{F9BFFAC6-B164-41FE-BFB0-6736CB73109F}">
      <text>
        <r>
          <rPr>
            <sz val="11"/>
            <color theme="1"/>
            <rFont val="Calibri"/>
            <family val="2"/>
            <scheme val="minor"/>
          </rPr>
          <t>quarterized number</t>
        </r>
      </text>
    </comment>
    <comment ref="W362" authorId="0" shapeId="0" xr:uid="{22CE19F5-E408-48D2-B613-5A705327FAF1}">
      <text>
        <r>
          <rPr>
            <sz val="11"/>
            <color theme="1"/>
            <rFont val="Calibri"/>
            <family val="2"/>
            <scheme val="minor"/>
          </rPr>
          <t>quarterized number</t>
        </r>
      </text>
    </comment>
    <comment ref="X362" authorId="0" shapeId="0" xr:uid="{AAD5E3C1-03F6-4BF3-A949-0217562E8837}">
      <text>
        <r>
          <rPr>
            <sz val="11"/>
            <color theme="1"/>
            <rFont val="Calibri"/>
            <family val="2"/>
            <scheme val="minor"/>
          </rPr>
          <t>quarterized number</t>
        </r>
      </text>
    </comment>
    <comment ref="Z362" authorId="0" shapeId="0" xr:uid="{D28974CD-3DC2-46AD-A85F-6E7244F61B65}">
      <text>
        <r>
          <rPr>
            <sz val="11"/>
            <color theme="1"/>
            <rFont val="Calibri"/>
            <family val="2"/>
            <scheme val="minor"/>
          </rPr>
          <t>quarterized number</t>
        </r>
      </text>
    </comment>
    <comment ref="AA362" authorId="0" shapeId="0" xr:uid="{0AC57116-2E66-4DAC-A06A-8830E990B71F}">
      <text>
        <r>
          <rPr>
            <sz val="11"/>
            <color theme="1"/>
            <rFont val="Calibri"/>
            <family val="2"/>
            <scheme val="minor"/>
          </rPr>
          <t>quarterized number</t>
        </r>
      </text>
    </comment>
    <comment ref="AB362" authorId="0" shapeId="0" xr:uid="{D6749B70-7BFD-4018-91C1-8C94B29EF767}">
      <text>
        <r>
          <rPr>
            <sz val="11"/>
            <color theme="1"/>
            <rFont val="Calibri"/>
            <family val="2"/>
            <scheme val="minor"/>
          </rPr>
          <t>quarterized number</t>
        </r>
      </text>
    </comment>
    <comment ref="AD362" authorId="0" shapeId="0" xr:uid="{5BD8F94C-32D7-44EF-801A-20EAA8BDFC11}">
      <text>
        <r>
          <rPr>
            <sz val="11"/>
            <color theme="1"/>
            <rFont val="Calibri"/>
            <family val="2"/>
            <scheme val="minor"/>
          </rPr>
          <t>quarterized number</t>
        </r>
      </text>
    </comment>
    <comment ref="AE362" authorId="0" shapeId="0" xr:uid="{8663D326-12EA-4146-A8C4-8CDCDBA0234B}">
      <text>
        <r>
          <rPr>
            <sz val="11"/>
            <color theme="1"/>
            <rFont val="Calibri"/>
            <family val="2"/>
            <scheme val="minor"/>
          </rPr>
          <t>quarterized number</t>
        </r>
      </text>
    </comment>
    <comment ref="AF362" authorId="0" shapeId="0" xr:uid="{82B17D6C-E08D-498B-BC3D-576036940C86}">
      <text>
        <r>
          <rPr>
            <sz val="11"/>
            <color theme="1"/>
            <rFont val="Calibri"/>
            <family val="2"/>
            <scheme val="minor"/>
          </rPr>
          <t>quarterized number</t>
        </r>
      </text>
    </comment>
    <comment ref="AH362" authorId="0" shapeId="0" xr:uid="{69DA1555-FDA9-4AC0-94B8-6246C8606845}">
      <text>
        <r>
          <rPr>
            <sz val="11"/>
            <color theme="1"/>
            <rFont val="Calibri"/>
            <family val="2"/>
            <scheme val="minor"/>
          </rPr>
          <t>quarterized number</t>
        </r>
      </text>
    </comment>
    <comment ref="AI362" authorId="0" shapeId="0" xr:uid="{E3FA4121-75CE-4916-ABCE-BB0E58279FDA}">
      <text>
        <r>
          <rPr>
            <sz val="11"/>
            <color theme="1"/>
            <rFont val="Calibri"/>
            <family val="2"/>
            <scheme val="minor"/>
          </rPr>
          <t>quarterized number</t>
        </r>
      </text>
    </comment>
    <comment ref="AJ362" authorId="0" shapeId="0" xr:uid="{C80CC936-B7E0-4C64-B6F1-F4C653224A57}">
      <text>
        <r>
          <rPr>
            <sz val="11"/>
            <color theme="1"/>
            <rFont val="Calibri"/>
            <family val="2"/>
            <scheme val="minor"/>
          </rPr>
          <t>quarterized number</t>
        </r>
      </text>
    </comment>
    <comment ref="AL362" authorId="0" shapeId="0" xr:uid="{D56EFE27-7D50-401C-8F73-A9419F025B7C}">
      <text>
        <r>
          <rPr>
            <sz val="11"/>
            <color theme="1"/>
            <rFont val="Calibri"/>
            <family val="2"/>
            <scheme val="minor"/>
          </rPr>
          <t>quarterized number</t>
        </r>
      </text>
    </comment>
    <comment ref="AM362" authorId="0" shapeId="0" xr:uid="{057777EB-5094-4122-9B7D-C7E0CB32611A}">
      <text>
        <r>
          <rPr>
            <sz val="11"/>
            <color theme="1"/>
            <rFont val="Calibri"/>
            <family val="2"/>
            <scheme val="minor"/>
          </rPr>
          <t>quarterized number</t>
        </r>
      </text>
    </comment>
    <comment ref="AN362" authorId="0" shapeId="0" xr:uid="{EC3B0B41-AAFA-43D9-B579-8AA57F4890ED}">
      <text>
        <r>
          <rPr>
            <sz val="11"/>
            <color theme="1"/>
            <rFont val="Calibri"/>
            <family val="2"/>
            <scheme val="minor"/>
          </rPr>
          <t>quarterized number</t>
        </r>
      </text>
    </comment>
    <comment ref="AP362" authorId="0" shapeId="0" xr:uid="{F1933449-04A5-498C-8D63-C235F6623249}">
      <text>
        <r>
          <rPr>
            <sz val="11"/>
            <color theme="1"/>
            <rFont val="Calibri"/>
            <family val="2"/>
            <scheme val="minor"/>
          </rPr>
          <t>quarterized number</t>
        </r>
      </text>
    </comment>
    <comment ref="AQ362" authorId="0" shapeId="0" xr:uid="{C9C8E2E9-23FB-4267-90D2-83970FDBF81D}">
      <text>
        <r>
          <rPr>
            <sz val="11"/>
            <color theme="1"/>
            <rFont val="Calibri"/>
            <family val="2"/>
            <scheme val="minor"/>
          </rPr>
          <t>quarterized number</t>
        </r>
      </text>
    </comment>
    <comment ref="AR362" authorId="0" shapeId="0" xr:uid="{749C2932-67E2-4D63-96F7-6C662A748459}">
      <text>
        <r>
          <rPr>
            <sz val="11"/>
            <color theme="1"/>
            <rFont val="Calibri"/>
            <family val="2"/>
            <scheme val="minor"/>
          </rPr>
          <t>quarterized number</t>
        </r>
      </text>
    </comment>
    <comment ref="F364" authorId="0" shapeId="0" xr:uid="{BB596B3A-C981-49D9-B66B-4E22C07FBC48}">
      <text>
        <r>
          <rPr>
            <sz val="11"/>
            <color theme="1"/>
            <rFont val="Calibri"/>
            <family val="2"/>
            <scheme val="minor"/>
          </rPr>
          <t>quarterized number</t>
        </r>
      </text>
    </comment>
    <comment ref="G364" authorId="0" shapeId="0" xr:uid="{3B21F5E2-5FB5-4D9A-B75C-761058D647EE}">
      <text>
        <r>
          <rPr>
            <sz val="11"/>
            <color theme="1"/>
            <rFont val="Calibri"/>
            <family val="2"/>
            <scheme val="minor"/>
          </rPr>
          <t>quarterized number</t>
        </r>
      </text>
    </comment>
    <comment ref="H364" authorId="0" shapeId="0" xr:uid="{12CE3051-DC34-4EF4-B78F-77E6FE665AE6}">
      <text>
        <r>
          <rPr>
            <sz val="11"/>
            <color theme="1"/>
            <rFont val="Calibri"/>
            <family val="2"/>
            <scheme val="minor"/>
          </rPr>
          <t>quarterized number</t>
        </r>
      </text>
    </comment>
    <comment ref="J364" authorId="0" shapeId="0" xr:uid="{063C4860-7E0F-4DF7-993B-D46D9A5A179B}">
      <text>
        <r>
          <rPr>
            <sz val="11"/>
            <color theme="1"/>
            <rFont val="Calibri"/>
            <family val="2"/>
            <scheme val="minor"/>
          </rPr>
          <t>quarterized number</t>
        </r>
      </text>
    </comment>
    <comment ref="K364" authorId="0" shapeId="0" xr:uid="{241C5B8E-2EC6-4F3B-B912-F97AEF0277D0}">
      <text>
        <r>
          <rPr>
            <sz val="11"/>
            <color theme="1"/>
            <rFont val="Calibri"/>
            <family val="2"/>
            <scheme val="minor"/>
          </rPr>
          <t>quarterized number</t>
        </r>
      </text>
    </comment>
    <comment ref="L364" authorId="0" shapeId="0" xr:uid="{5A82CD57-042A-4A6F-94B0-E6BFF75A5C0B}">
      <text>
        <r>
          <rPr>
            <sz val="11"/>
            <color theme="1"/>
            <rFont val="Calibri"/>
            <family val="2"/>
            <scheme val="minor"/>
          </rPr>
          <t>quarterized number</t>
        </r>
      </text>
    </comment>
    <comment ref="N364" authorId="0" shapeId="0" xr:uid="{20BF064D-1BD0-4FDF-9462-12C166EA4E7E}">
      <text>
        <r>
          <rPr>
            <sz val="11"/>
            <color theme="1"/>
            <rFont val="Calibri"/>
            <family val="2"/>
            <scheme val="minor"/>
          </rPr>
          <t>quarterized number</t>
        </r>
      </text>
    </comment>
    <comment ref="O364" authorId="0" shapeId="0" xr:uid="{41D4007D-1FE3-4D09-9FA9-C449D1DE6784}">
      <text>
        <r>
          <rPr>
            <sz val="11"/>
            <color theme="1"/>
            <rFont val="Calibri"/>
            <family val="2"/>
            <scheme val="minor"/>
          </rPr>
          <t>quarterized number</t>
        </r>
      </text>
    </comment>
    <comment ref="P364" authorId="0" shapeId="0" xr:uid="{650CEB19-440E-4AE6-96CA-5C0D103A3412}">
      <text>
        <r>
          <rPr>
            <sz val="11"/>
            <color theme="1"/>
            <rFont val="Calibri"/>
            <family val="2"/>
            <scheme val="minor"/>
          </rPr>
          <t>quarterized number</t>
        </r>
      </text>
    </comment>
    <comment ref="R364" authorId="0" shapeId="0" xr:uid="{AD698BAA-380E-4BEC-9A1A-4B53F797DF1E}">
      <text>
        <r>
          <rPr>
            <sz val="11"/>
            <color theme="1"/>
            <rFont val="Calibri"/>
            <family val="2"/>
            <scheme val="minor"/>
          </rPr>
          <t>quarterized number</t>
        </r>
      </text>
    </comment>
    <comment ref="S364" authorId="0" shapeId="0" xr:uid="{A976ED48-87F3-4CEE-ADF8-3E0D8FCA897E}">
      <text>
        <r>
          <rPr>
            <sz val="11"/>
            <color theme="1"/>
            <rFont val="Calibri"/>
            <family val="2"/>
            <scheme val="minor"/>
          </rPr>
          <t>quarterized number</t>
        </r>
      </text>
    </comment>
    <comment ref="T364" authorId="0" shapeId="0" xr:uid="{F1D2AFF6-3510-405E-8EF2-DDFCC650B798}">
      <text>
        <r>
          <rPr>
            <sz val="11"/>
            <color theme="1"/>
            <rFont val="Calibri"/>
            <family val="2"/>
            <scheme val="minor"/>
          </rPr>
          <t>quarterized number</t>
        </r>
      </text>
    </comment>
    <comment ref="V364" authorId="0" shapeId="0" xr:uid="{8CB6A4DE-9E23-40DA-B1C1-D441EDD2C960}">
      <text>
        <r>
          <rPr>
            <sz val="11"/>
            <color theme="1"/>
            <rFont val="Calibri"/>
            <family val="2"/>
            <scheme val="minor"/>
          </rPr>
          <t>quarterized number</t>
        </r>
      </text>
    </comment>
    <comment ref="W364" authorId="0" shapeId="0" xr:uid="{00D3943E-0066-41C9-B648-CA24E8F8F45D}">
      <text>
        <r>
          <rPr>
            <sz val="11"/>
            <color theme="1"/>
            <rFont val="Calibri"/>
            <family val="2"/>
            <scheme val="minor"/>
          </rPr>
          <t>quarterized number</t>
        </r>
      </text>
    </comment>
    <comment ref="X364" authorId="0" shapeId="0" xr:uid="{F8389A7D-16E5-4CD5-836C-12240907F5A6}">
      <text>
        <r>
          <rPr>
            <sz val="11"/>
            <color theme="1"/>
            <rFont val="Calibri"/>
            <family val="2"/>
            <scheme val="minor"/>
          </rPr>
          <t>quarterized number</t>
        </r>
      </text>
    </comment>
    <comment ref="Z364" authorId="0" shapeId="0" xr:uid="{E62BBCB0-06EE-4A12-8AAB-29E20EAB696D}">
      <text>
        <r>
          <rPr>
            <sz val="11"/>
            <color theme="1"/>
            <rFont val="Calibri"/>
            <family val="2"/>
            <scheme val="minor"/>
          </rPr>
          <t>quarterized number</t>
        </r>
      </text>
    </comment>
    <comment ref="AA364" authorId="0" shapeId="0" xr:uid="{177D9B5A-2BCF-480A-9F2C-9B5E917F2736}">
      <text>
        <r>
          <rPr>
            <sz val="11"/>
            <color theme="1"/>
            <rFont val="Calibri"/>
            <family val="2"/>
            <scheme val="minor"/>
          </rPr>
          <t>quarterized number</t>
        </r>
      </text>
    </comment>
    <comment ref="AB364" authorId="0" shapeId="0" xr:uid="{82ED725B-2B4D-49EF-AE51-913C45CA8E30}">
      <text>
        <r>
          <rPr>
            <sz val="11"/>
            <color theme="1"/>
            <rFont val="Calibri"/>
            <family val="2"/>
            <scheme val="minor"/>
          </rPr>
          <t>quarterized number</t>
        </r>
      </text>
    </comment>
    <comment ref="AD364" authorId="0" shapeId="0" xr:uid="{F6FFE395-87C5-482E-90ED-3C291AADB220}">
      <text>
        <r>
          <rPr>
            <sz val="11"/>
            <color theme="1"/>
            <rFont val="Calibri"/>
            <family val="2"/>
            <scheme val="minor"/>
          </rPr>
          <t>quarterized number</t>
        </r>
      </text>
    </comment>
    <comment ref="AE364" authorId="0" shapeId="0" xr:uid="{ED6EED1C-F652-4D73-A2DA-8702E15ED764}">
      <text>
        <r>
          <rPr>
            <sz val="11"/>
            <color theme="1"/>
            <rFont val="Calibri"/>
            <family val="2"/>
            <scheme val="minor"/>
          </rPr>
          <t>quarterized number</t>
        </r>
      </text>
    </comment>
    <comment ref="AF364" authorId="0" shapeId="0" xr:uid="{B8AAB1D0-112F-4437-BBAB-F1C93612B1D9}">
      <text>
        <r>
          <rPr>
            <sz val="11"/>
            <color theme="1"/>
            <rFont val="Calibri"/>
            <family val="2"/>
            <scheme val="minor"/>
          </rPr>
          <t>quarterized number</t>
        </r>
      </text>
    </comment>
    <comment ref="AH364" authorId="0" shapeId="0" xr:uid="{48DAFDDA-629A-4AC2-831E-E85F09B3DFB9}">
      <text>
        <r>
          <rPr>
            <sz val="11"/>
            <color theme="1"/>
            <rFont val="Calibri"/>
            <family val="2"/>
            <scheme val="minor"/>
          </rPr>
          <t>quarterized number</t>
        </r>
      </text>
    </comment>
    <comment ref="AI364" authorId="0" shapeId="0" xr:uid="{F17B00B3-9E20-41BE-84E4-FA4E7476AD5B}">
      <text>
        <r>
          <rPr>
            <sz val="11"/>
            <color theme="1"/>
            <rFont val="Calibri"/>
            <family val="2"/>
            <scheme val="minor"/>
          </rPr>
          <t>quarterized number</t>
        </r>
      </text>
    </comment>
    <comment ref="AJ364" authorId="0" shapeId="0" xr:uid="{1F38FC3E-55F3-4755-8124-221082C4BDC3}">
      <text>
        <r>
          <rPr>
            <sz val="11"/>
            <color theme="1"/>
            <rFont val="Calibri"/>
            <family val="2"/>
            <scheme val="minor"/>
          </rPr>
          <t>quarterized number</t>
        </r>
      </text>
    </comment>
    <comment ref="AL364" authorId="0" shapeId="0" xr:uid="{0A18294E-3537-498A-A6A8-85901701B62A}">
      <text>
        <r>
          <rPr>
            <sz val="11"/>
            <color theme="1"/>
            <rFont val="Calibri"/>
            <family val="2"/>
            <scheme val="minor"/>
          </rPr>
          <t>quarterized number</t>
        </r>
      </text>
    </comment>
    <comment ref="AM364" authorId="0" shapeId="0" xr:uid="{0ACDDF75-5456-4C86-81D3-F895EAD9509D}">
      <text>
        <r>
          <rPr>
            <sz val="11"/>
            <color theme="1"/>
            <rFont val="Calibri"/>
            <family val="2"/>
            <scheme val="minor"/>
          </rPr>
          <t>quarterized number</t>
        </r>
      </text>
    </comment>
    <comment ref="AN364" authorId="0" shapeId="0" xr:uid="{3F1E64EA-D2DF-454E-B485-BB99E54A5C5A}">
      <text>
        <r>
          <rPr>
            <sz val="11"/>
            <color theme="1"/>
            <rFont val="Calibri"/>
            <family val="2"/>
            <scheme val="minor"/>
          </rPr>
          <t>quarterized number</t>
        </r>
      </text>
    </comment>
    <comment ref="AP364" authorId="0" shapeId="0" xr:uid="{700BA8FF-91B3-4675-93D3-D19A42486016}">
      <text>
        <r>
          <rPr>
            <sz val="11"/>
            <color theme="1"/>
            <rFont val="Calibri"/>
            <family val="2"/>
            <scheme val="minor"/>
          </rPr>
          <t>quarterized number</t>
        </r>
      </text>
    </comment>
    <comment ref="AQ364" authorId="0" shapeId="0" xr:uid="{0D96A99E-E2C1-4717-A0D6-57D55743FAEE}">
      <text>
        <r>
          <rPr>
            <sz val="11"/>
            <color theme="1"/>
            <rFont val="Calibri"/>
            <family val="2"/>
            <scheme val="minor"/>
          </rPr>
          <t>quarterized number</t>
        </r>
      </text>
    </comment>
    <comment ref="AR364" authorId="0" shapeId="0" xr:uid="{23DCA6ED-BF9D-47BA-9448-5B87E0AED76D}">
      <text>
        <r>
          <rPr>
            <sz val="11"/>
            <color theme="1"/>
            <rFont val="Calibri"/>
            <family val="2"/>
            <scheme val="minor"/>
          </rPr>
          <t>quarterized number</t>
        </r>
      </text>
    </comment>
    <comment ref="F365" authorId="0" shapeId="0" xr:uid="{43AB685E-6F6C-4FCC-8FC6-7682E526A12D}">
      <text>
        <r>
          <rPr>
            <sz val="11"/>
            <color theme="1"/>
            <rFont val="Calibri"/>
            <family val="2"/>
            <scheme val="minor"/>
          </rPr>
          <t>quarterized number</t>
        </r>
      </text>
    </comment>
    <comment ref="G365" authorId="0" shapeId="0" xr:uid="{5782D9B0-5128-475B-88C2-6C67933E759F}">
      <text>
        <r>
          <rPr>
            <sz val="11"/>
            <color theme="1"/>
            <rFont val="Calibri"/>
            <family val="2"/>
            <scheme val="minor"/>
          </rPr>
          <t>quarterized number</t>
        </r>
      </text>
    </comment>
    <comment ref="H365" authorId="0" shapeId="0" xr:uid="{E192AC09-E798-44C3-BAEF-CD47B93EDE3C}">
      <text>
        <r>
          <rPr>
            <sz val="11"/>
            <color theme="1"/>
            <rFont val="Calibri"/>
            <family val="2"/>
            <scheme val="minor"/>
          </rPr>
          <t>quarterized number</t>
        </r>
      </text>
    </comment>
    <comment ref="J365" authorId="0" shapeId="0" xr:uid="{B851BCB8-8164-4731-B833-3244F9E8137F}">
      <text>
        <r>
          <rPr>
            <sz val="11"/>
            <color theme="1"/>
            <rFont val="Calibri"/>
            <family val="2"/>
            <scheme val="minor"/>
          </rPr>
          <t>quarterized number</t>
        </r>
      </text>
    </comment>
    <comment ref="K365" authorId="0" shapeId="0" xr:uid="{776AB9F4-A96B-4CB4-B01F-36BF97FA04C6}">
      <text>
        <r>
          <rPr>
            <sz val="11"/>
            <color theme="1"/>
            <rFont val="Calibri"/>
            <family val="2"/>
            <scheme val="minor"/>
          </rPr>
          <t>quarterized number</t>
        </r>
      </text>
    </comment>
    <comment ref="L365" authorId="0" shapeId="0" xr:uid="{72CE5927-E486-46DD-86C7-35113F25B039}">
      <text>
        <r>
          <rPr>
            <sz val="11"/>
            <color theme="1"/>
            <rFont val="Calibri"/>
            <family val="2"/>
            <scheme val="minor"/>
          </rPr>
          <t>quarterized number</t>
        </r>
      </text>
    </comment>
    <comment ref="N365" authorId="0" shapeId="0" xr:uid="{E8BAF426-A973-42CB-8A87-3CA3ACA982BD}">
      <text>
        <r>
          <rPr>
            <sz val="11"/>
            <color theme="1"/>
            <rFont val="Calibri"/>
            <family val="2"/>
            <scheme val="minor"/>
          </rPr>
          <t>quarterized number</t>
        </r>
      </text>
    </comment>
    <comment ref="O365" authorId="0" shapeId="0" xr:uid="{58644FF5-793E-431F-A37D-B88A36625E97}">
      <text>
        <r>
          <rPr>
            <sz val="11"/>
            <color theme="1"/>
            <rFont val="Calibri"/>
            <family val="2"/>
            <scheme val="minor"/>
          </rPr>
          <t>quarterized number</t>
        </r>
      </text>
    </comment>
    <comment ref="P365" authorId="0" shapeId="0" xr:uid="{22143796-9325-41C4-B64F-D8A5886FDD7E}">
      <text>
        <r>
          <rPr>
            <sz val="11"/>
            <color theme="1"/>
            <rFont val="Calibri"/>
            <family val="2"/>
            <scheme val="minor"/>
          </rPr>
          <t>quarterized number</t>
        </r>
      </text>
    </comment>
    <comment ref="R365" authorId="0" shapeId="0" xr:uid="{65DDA3A7-E22B-48E6-931D-4D6B165BFB3B}">
      <text>
        <r>
          <rPr>
            <sz val="11"/>
            <color theme="1"/>
            <rFont val="Calibri"/>
            <family val="2"/>
            <scheme val="minor"/>
          </rPr>
          <t>quarterized number</t>
        </r>
      </text>
    </comment>
    <comment ref="S365" authorId="0" shapeId="0" xr:uid="{5065C0EA-0771-4212-8E8D-F3823E5AF45D}">
      <text>
        <r>
          <rPr>
            <sz val="11"/>
            <color theme="1"/>
            <rFont val="Calibri"/>
            <family val="2"/>
            <scheme val="minor"/>
          </rPr>
          <t>quarterized number</t>
        </r>
      </text>
    </comment>
    <comment ref="T365" authorId="0" shapeId="0" xr:uid="{C07EFDC0-FE31-4075-A0B2-77A2D516B9F6}">
      <text>
        <r>
          <rPr>
            <sz val="11"/>
            <color theme="1"/>
            <rFont val="Calibri"/>
            <family val="2"/>
            <scheme val="minor"/>
          </rPr>
          <t>quarterized number</t>
        </r>
      </text>
    </comment>
    <comment ref="V365" authorId="0" shapeId="0" xr:uid="{BDBF656E-AF32-46CE-8945-5488A5924E54}">
      <text>
        <r>
          <rPr>
            <sz val="11"/>
            <color theme="1"/>
            <rFont val="Calibri"/>
            <family val="2"/>
            <scheme val="minor"/>
          </rPr>
          <t>quarterized number</t>
        </r>
      </text>
    </comment>
    <comment ref="W365" authorId="0" shapeId="0" xr:uid="{A936840C-9D42-43D7-97B0-0ADA4E4DF58E}">
      <text>
        <r>
          <rPr>
            <sz val="11"/>
            <color theme="1"/>
            <rFont val="Calibri"/>
            <family val="2"/>
            <scheme val="minor"/>
          </rPr>
          <t>quarterized number</t>
        </r>
      </text>
    </comment>
    <comment ref="X365" authorId="0" shapeId="0" xr:uid="{72118424-9287-4373-9105-21B13EC91E83}">
      <text>
        <r>
          <rPr>
            <sz val="11"/>
            <color theme="1"/>
            <rFont val="Calibri"/>
            <family val="2"/>
            <scheme val="minor"/>
          </rPr>
          <t>quarterized number</t>
        </r>
      </text>
    </comment>
    <comment ref="Z365" authorId="0" shapeId="0" xr:uid="{FEA9AC8E-E55E-4237-8B7D-2CA4C61E17A5}">
      <text>
        <r>
          <rPr>
            <sz val="11"/>
            <color theme="1"/>
            <rFont val="Calibri"/>
            <family val="2"/>
            <scheme val="minor"/>
          </rPr>
          <t>quarterized number</t>
        </r>
      </text>
    </comment>
    <comment ref="AA365" authorId="0" shapeId="0" xr:uid="{6C8C389E-9D2B-4A39-8951-4019E27E5B8E}">
      <text>
        <r>
          <rPr>
            <sz val="11"/>
            <color theme="1"/>
            <rFont val="Calibri"/>
            <family val="2"/>
            <scheme val="minor"/>
          </rPr>
          <t>quarterized number</t>
        </r>
      </text>
    </comment>
    <comment ref="AB365" authorId="0" shapeId="0" xr:uid="{E1B233C9-F389-4D3B-8319-DCCC3EBA8ECC}">
      <text>
        <r>
          <rPr>
            <sz val="11"/>
            <color theme="1"/>
            <rFont val="Calibri"/>
            <family val="2"/>
            <scheme val="minor"/>
          </rPr>
          <t>quarterized number</t>
        </r>
      </text>
    </comment>
    <comment ref="AD365" authorId="0" shapeId="0" xr:uid="{F5E83F1C-ED51-4D40-AEA1-AE33798A3451}">
      <text>
        <r>
          <rPr>
            <sz val="11"/>
            <color theme="1"/>
            <rFont val="Calibri"/>
            <family val="2"/>
            <scheme val="minor"/>
          </rPr>
          <t>quarterized number</t>
        </r>
      </text>
    </comment>
    <comment ref="AE365" authorId="0" shapeId="0" xr:uid="{6609DCF2-CAC5-480A-A5C0-432F8EEC77E7}">
      <text>
        <r>
          <rPr>
            <sz val="11"/>
            <color theme="1"/>
            <rFont val="Calibri"/>
            <family val="2"/>
            <scheme val="minor"/>
          </rPr>
          <t>quarterized number</t>
        </r>
      </text>
    </comment>
    <comment ref="AF365" authorId="0" shapeId="0" xr:uid="{4D285FC8-5BCA-4A11-AAE7-78686724C59D}">
      <text>
        <r>
          <rPr>
            <sz val="11"/>
            <color theme="1"/>
            <rFont val="Calibri"/>
            <family val="2"/>
            <scheme val="minor"/>
          </rPr>
          <t>quarterized number</t>
        </r>
      </text>
    </comment>
    <comment ref="AH365" authorId="0" shapeId="0" xr:uid="{399BE903-271C-4782-8E15-1D982B07F599}">
      <text>
        <r>
          <rPr>
            <sz val="11"/>
            <color theme="1"/>
            <rFont val="Calibri"/>
            <family val="2"/>
            <scheme val="minor"/>
          </rPr>
          <t>quarterized number</t>
        </r>
      </text>
    </comment>
    <comment ref="AI365" authorId="0" shapeId="0" xr:uid="{B66893BE-FE90-4451-88E8-A2849D576958}">
      <text>
        <r>
          <rPr>
            <sz val="11"/>
            <color theme="1"/>
            <rFont val="Calibri"/>
            <family val="2"/>
            <scheme val="minor"/>
          </rPr>
          <t>quarterized number</t>
        </r>
      </text>
    </comment>
    <comment ref="AJ365" authorId="0" shapeId="0" xr:uid="{BAB385E0-BC95-4791-88AC-BAFD6E4D60D3}">
      <text>
        <r>
          <rPr>
            <sz val="11"/>
            <color theme="1"/>
            <rFont val="Calibri"/>
            <family val="2"/>
            <scheme val="minor"/>
          </rPr>
          <t>quarterized number</t>
        </r>
      </text>
    </comment>
    <comment ref="AL365" authorId="0" shapeId="0" xr:uid="{85309E54-FC8C-4249-9EE9-D3AAD96D270A}">
      <text>
        <r>
          <rPr>
            <sz val="11"/>
            <color theme="1"/>
            <rFont val="Calibri"/>
            <family val="2"/>
            <scheme val="minor"/>
          </rPr>
          <t>quarterized number</t>
        </r>
      </text>
    </comment>
    <comment ref="AM365" authorId="0" shapeId="0" xr:uid="{FADAB645-CD85-4141-ABAD-A43EA2541C48}">
      <text>
        <r>
          <rPr>
            <sz val="11"/>
            <color theme="1"/>
            <rFont val="Calibri"/>
            <family val="2"/>
            <scheme val="minor"/>
          </rPr>
          <t>quarterized number</t>
        </r>
      </text>
    </comment>
    <comment ref="AN365" authorId="0" shapeId="0" xr:uid="{AD86CF29-433E-462A-9605-EE9BED193EE0}">
      <text>
        <r>
          <rPr>
            <sz val="11"/>
            <color theme="1"/>
            <rFont val="Calibri"/>
            <family val="2"/>
            <scheme val="minor"/>
          </rPr>
          <t>quarterized number</t>
        </r>
      </text>
    </comment>
    <comment ref="AP365" authorId="0" shapeId="0" xr:uid="{38883C45-EE0A-4A79-A78C-9C48D1F0D453}">
      <text>
        <r>
          <rPr>
            <sz val="11"/>
            <color theme="1"/>
            <rFont val="Calibri"/>
            <family val="2"/>
            <scheme val="minor"/>
          </rPr>
          <t>quarterized number</t>
        </r>
      </text>
    </comment>
    <comment ref="AQ365" authorId="0" shapeId="0" xr:uid="{9AD48C89-029E-4D4A-BFE0-E443A4AD1B2C}">
      <text>
        <r>
          <rPr>
            <sz val="11"/>
            <color theme="1"/>
            <rFont val="Calibri"/>
            <family val="2"/>
            <scheme val="minor"/>
          </rPr>
          <t>quarterized number</t>
        </r>
      </text>
    </comment>
    <comment ref="AR365" authorId="0" shapeId="0" xr:uid="{A90F7502-2E08-42E9-9089-FCF1453934E6}">
      <text>
        <r>
          <rPr>
            <sz val="11"/>
            <color theme="1"/>
            <rFont val="Calibri"/>
            <family val="2"/>
            <scheme val="minor"/>
          </rPr>
          <t>quarterized number</t>
        </r>
      </text>
    </comment>
    <comment ref="F366" authorId="0" shapeId="0" xr:uid="{2689CF14-41E1-46FF-AC71-A60C3E10A298}">
      <text>
        <r>
          <rPr>
            <sz val="11"/>
            <color theme="1"/>
            <rFont val="Calibri"/>
            <family val="2"/>
            <scheme val="minor"/>
          </rPr>
          <t>quarterized number</t>
        </r>
      </text>
    </comment>
    <comment ref="G366" authorId="0" shapeId="0" xr:uid="{7B8296A3-CC97-406D-8830-C118B26A418E}">
      <text>
        <r>
          <rPr>
            <sz val="11"/>
            <color theme="1"/>
            <rFont val="Calibri"/>
            <family val="2"/>
            <scheme val="minor"/>
          </rPr>
          <t>quarterized number</t>
        </r>
      </text>
    </comment>
    <comment ref="H366" authorId="0" shapeId="0" xr:uid="{7C779132-8DE2-4E2E-9E42-70F900E8B39A}">
      <text>
        <r>
          <rPr>
            <sz val="11"/>
            <color theme="1"/>
            <rFont val="Calibri"/>
            <family val="2"/>
            <scheme val="minor"/>
          </rPr>
          <t>quarterized number</t>
        </r>
      </text>
    </comment>
    <comment ref="J366" authorId="0" shapeId="0" xr:uid="{12781917-6AA7-414A-BC34-FC4443321D11}">
      <text>
        <r>
          <rPr>
            <sz val="11"/>
            <color theme="1"/>
            <rFont val="Calibri"/>
            <family val="2"/>
            <scheme val="minor"/>
          </rPr>
          <t>quarterized number</t>
        </r>
      </text>
    </comment>
    <comment ref="K366" authorId="0" shapeId="0" xr:uid="{C02B607D-0939-44D1-B25B-290B71B04C9F}">
      <text>
        <r>
          <rPr>
            <sz val="11"/>
            <color theme="1"/>
            <rFont val="Calibri"/>
            <family val="2"/>
            <scheme val="minor"/>
          </rPr>
          <t>quarterized number</t>
        </r>
      </text>
    </comment>
    <comment ref="L366" authorId="0" shapeId="0" xr:uid="{1AF73AA3-8306-4B01-9B62-FC032B388475}">
      <text>
        <r>
          <rPr>
            <sz val="11"/>
            <color theme="1"/>
            <rFont val="Calibri"/>
            <family val="2"/>
            <scheme val="minor"/>
          </rPr>
          <t>quarterized number</t>
        </r>
      </text>
    </comment>
    <comment ref="N366" authorId="0" shapeId="0" xr:uid="{F0850649-0605-4A8D-8059-CDE7E4336AE4}">
      <text>
        <r>
          <rPr>
            <sz val="11"/>
            <color theme="1"/>
            <rFont val="Calibri"/>
            <family val="2"/>
            <scheme val="minor"/>
          </rPr>
          <t>quarterized number</t>
        </r>
      </text>
    </comment>
    <comment ref="O366" authorId="0" shapeId="0" xr:uid="{50F9D3A5-9180-4E19-BDEE-A29A13C084CE}">
      <text>
        <r>
          <rPr>
            <sz val="11"/>
            <color theme="1"/>
            <rFont val="Calibri"/>
            <family val="2"/>
            <scheme val="minor"/>
          </rPr>
          <t>quarterized number</t>
        </r>
      </text>
    </comment>
    <comment ref="P366" authorId="0" shapeId="0" xr:uid="{213A3378-5F5A-491C-AE0E-B4B45A30E5DF}">
      <text>
        <r>
          <rPr>
            <sz val="11"/>
            <color theme="1"/>
            <rFont val="Calibri"/>
            <family val="2"/>
            <scheme val="minor"/>
          </rPr>
          <t>quarterized number</t>
        </r>
      </text>
    </comment>
    <comment ref="R366" authorId="0" shapeId="0" xr:uid="{29437292-1091-46B4-8734-C2A80D0328DF}">
      <text>
        <r>
          <rPr>
            <sz val="11"/>
            <color theme="1"/>
            <rFont val="Calibri"/>
            <family val="2"/>
            <scheme val="minor"/>
          </rPr>
          <t>quarterized number</t>
        </r>
      </text>
    </comment>
    <comment ref="S366" authorId="0" shapeId="0" xr:uid="{39207EB4-53CE-4449-812F-9973C4B6AEE0}">
      <text>
        <r>
          <rPr>
            <sz val="11"/>
            <color theme="1"/>
            <rFont val="Calibri"/>
            <family val="2"/>
            <scheme val="minor"/>
          </rPr>
          <t>quarterized number</t>
        </r>
      </text>
    </comment>
    <comment ref="T366" authorId="0" shapeId="0" xr:uid="{20BA397C-CD89-4898-8BE4-70BBFAEA8DA9}">
      <text>
        <r>
          <rPr>
            <sz val="11"/>
            <color theme="1"/>
            <rFont val="Calibri"/>
            <family val="2"/>
            <scheme val="minor"/>
          </rPr>
          <t>quarterized number</t>
        </r>
      </text>
    </comment>
    <comment ref="V366" authorId="0" shapeId="0" xr:uid="{C47A1AFA-9577-47DB-B7C2-EF12372D0299}">
      <text>
        <r>
          <rPr>
            <sz val="11"/>
            <color theme="1"/>
            <rFont val="Calibri"/>
            <family val="2"/>
            <scheme val="minor"/>
          </rPr>
          <t>quarterized number</t>
        </r>
      </text>
    </comment>
    <comment ref="W366" authorId="0" shapeId="0" xr:uid="{50526758-07D9-404F-A8B7-20DAF3422434}">
      <text>
        <r>
          <rPr>
            <sz val="11"/>
            <color theme="1"/>
            <rFont val="Calibri"/>
            <family val="2"/>
            <scheme val="minor"/>
          </rPr>
          <t>quarterized number</t>
        </r>
      </text>
    </comment>
    <comment ref="X366" authorId="0" shapeId="0" xr:uid="{C0AA6BA8-FF6A-430E-9AA5-FE86D9D0A446}">
      <text>
        <r>
          <rPr>
            <sz val="11"/>
            <color theme="1"/>
            <rFont val="Calibri"/>
            <family val="2"/>
            <scheme val="minor"/>
          </rPr>
          <t>quarterized number</t>
        </r>
      </text>
    </comment>
    <comment ref="Z366" authorId="0" shapeId="0" xr:uid="{8D417CCF-50E7-4061-BE77-B1A8ED2090DB}">
      <text>
        <r>
          <rPr>
            <sz val="11"/>
            <color theme="1"/>
            <rFont val="Calibri"/>
            <family val="2"/>
            <scheme val="minor"/>
          </rPr>
          <t>quarterized number</t>
        </r>
      </text>
    </comment>
    <comment ref="AA366" authorId="0" shapeId="0" xr:uid="{D2F96B03-5868-4FC2-84A4-D1739AB070BC}">
      <text>
        <r>
          <rPr>
            <sz val="11"/>
            <color theme="1"/>
            <rFont val="Calibri"/>
            <family val="2"/>
            <scheme val="minor"/>
          </rPr>
          <t>quarterized number</t>
        </r>
      </text>
    </comment>
    <comment ref="AB366" authorId="0" shapeId="0" xr:uid="{587C1DB3-C933-41C8-9E36-E31CA5B87AFA}">
      <text>
        <r>
          <rPr>
            <sz val="11"/>
            <color theme="1"/>
            <rFont val="Calibri"/>
            <family val="2"/>
            <scheme val="minor"/>
          </rPr>
          <t>quarterized number</t>
        </r>
      </text>
    </comment>
    <comment ref="AD366" authorId="0" shapeId="0" xr:uid="{EAEDB131-C19A-472B-983B-3655A56F83DA}">
      <text>
        <r>
          <rPr>
            <sz val="11"/>
            <color theme="1"/>
            <rFont val="Calibri"/>
            <family val="2"/>
            <scheme val="minor"/>
          </rPr>
          <t>quarterized number</t>
        </r>
      </text>
    </comment>
    <comment ref="AE366" authorId="0" shapeId="0" xr:uid="{4C5E3548-D533-496B-AEBC-56AB384D17F2}">
      <text>
        <r>
          <rPr>
            <sz val="11"/>
            <color theme="1"/>
            <rFont val="Calibri"/>
            <family val="2"/>
            <scheme val="minor"/>
          </rPr>
          <t>quarterized number</t>
        </r>
      </text>
    </comment>
    <comment ref="AF366" authorId="0" shapeId="0" xr:uid="{A6F5DF49-250D-4EC5-9031-A4DB9E66293B}">
      <text>
        <r>
          <rPr>
            <sz val="11"/>
            <color theme="1"/>
            <rFont val="Calibri"/>
            <family val="2"/>
            <scheme val="minor"/>
          </rPr>
          <t>quarterized number</t>
        </r>
      </text>
    </comment>
    <comment ref="AH366" authorId="0" shapeId="0" xr:uid="{ABA9C88B-5364-4FAF-AD89-9A47192CB44F}">
      <text>
        <r>
          <rPr>
            <sz val="11"/>
            <color theme="1"/>
            <rFont val="Calibri"/>
            <family val="2"/>
            <scheme val="minor"/>
          </rPr>
          <t>quarterized number</t>
        </r>
      </text>
    </comment>
    <comment ref="AI366" authorId="0" shapeId="0" xr:uid="{409E8BA1-3DCD-48FB-A770-F10469744EC4}">
      <text>
        <r>
          <rPr>
            <sz val="11"/>
            <color theme="1"/>
            <rFont val="Calibri"/>
            <family val="2"/>
            <scheme val="minor"/>
          </rPr>
          <t>quarterized number</t>
        </r>
      </text>
    </comment>
    <comment ref="AJ366" authorId="0" shapeId="0" xr:uid="{DE80A66F-2DD7-42E4-BBBA-4D4E0D91C5D9}">
      <text>
        <r>
          <rPr>
            <sz val="11"/>
            <color theme="1"/>
            <rFont val="Calibri"/>
            <family val="2"/>
            <scheme val="minor"/>
          </rPr>
          <t>quarterized number</t>
        </r>
      </text>
    </comment>
    <comment ref="AL366" authorId="0" shapeId="0" xr:uid="{C0A16343-1983-4C0C-888E-5D5A677A8308}">
      <text>
        <r>
          <rPr>
            <sz val="11"/>
            <color theme="1"/>
            <rFont val="Calibri"/>
            <family val="2"/>
            <scheme val="minor"/>
          </rPr>
          <t>quarterized number</t>
        </r>
      </text>
    </comment>
    <comment ref="AM366" authorId="0" shapeId="0" xr:uid="{52E83231-378E-420A-B779-FCB6EB05AF89}">
      <text>
        <r>
          <rPr>
            <sz val="11"/>
            <color theme="1"/>
            <rFont val="Calibri"/>
            <family val="2"/>
            <scheme val="minor"/>
          </rPr>
          <t>quarterized number</t>
        </r>
      </text>
    </comment>
    <comment ref="AN366" authorId="0" shapeId="0" xr:uid="{3D6EA057-6BE4-4F54-962F-3AB0E3D8DAC0}">
      <text>
        <r>
          <rPr>
            <sz val="11"/>
            <color theme="1"/>
            <rFont val="Calibri"/>
            <family val="2"/>
            <scheme val="minor"/>
          </rPr>
          <t>quarterized number</t>
        </r>
      </text>
    </comment>
    <comment ref="AP366" authorId="0" shapeId="0" xr:uid="{1F2BF57E-C05D-4AFB-A280-DEB205D991FB}">
      <text>
        <r>
          <rPr>
            <sz val="11"/>
            <color theme="1"/>
            <rFont val="Calibri"/>
            <family val="2"/>
            <scheme val="minor"/>
          </rPr>
          <t>quarterized number</t>
        </r>
      </text>
    </comment>
    <comment ref="AQ366" authorId="0" shapeId="0" xr:uid="{200306E8-5AF3-45AD-9AD6-2C6F69B9A46D}">
      <text>
        <r>
          <rPr>
            <sz val="11"/>
            <color theme="1"/>
            <rFont val="Calibri"/>
            <family val="2"/>
            <scheme val="minor"/>
          </rPr>
          <t>quarterized number</t>
        </r>
      </text>
    </comment>
    <comment ref="AR366" authorId="0" shapeId="0" xr:uid="{92EE6D20-F8F6-4274-B491-D870C4D9569F}">
      <text>
        <r>
          <rPr>
            <sz val="11"/>
            <color theme="1"/>
            <rFont val="Calibri"/>
            <family val="2"/>
            <scheme val="minor"/>
          </rPr>
          <t>quarterized number</t>
        </r>
      </text>
    </comment>
    <comment ref="F367" authorId="0" shapeId="0" xr:uid="{7FA62442-6D69-40C5-AF04-9C8EAA615473}">
      <text>
        <r>
          <rPr>
            <sz val="11"/>
            <color theme="1"/>
            <rFont val="Calibri"/>
            <family val="2"/>
            <scheme val="minor"/>
          </rPr>
          <t>quarterized number</t>
        </r>
      </text>
    </comment>
    <comment ref="G367" authorId="0" shapeId="0" xr:uid="{246B9A9B-D506-4CEB-93F7-5214F5511DC0}">
      <text>
        <r>
          <rPr>
            <sz val="11"/>
            <color theme="1"/>
            <rFont val="Calibri"/>
            <family val="2"/>
            <scheme val="minor"/>
          </rPr>
          <t>quarterized number</t>
        </r>
      </text>
    </comment>
    <comment ref="H367" authorId="0" shapeId="0" xr:uid="{715FEE74-DCBF-466D-A188-0A682893DF23}">
      <text>
        <r>
          <rPr>
            <sz val="11"/>
            <color theme="1"/>
            <rFont val="Calibri"/>
            <family val="2"/>
            <scheme val="minor"/>
          </rPr>
          <t>quarterized number</t>
        </r>
      </text>
    </comment>
    <comment ref="J367" authorId="0" shapeId="0" xr:uid="{E80F1AD6-5C07-4CA4-8CFB-7E2996E58225}">
      <text>
        <r>
          <rPr>
            <sz val="11"/>
            <color theme="1"/>
            <rFont val="Calibri"/>
            <family val="2"/>
            <scheme val="minor"/>
          </rPr>
          <t>quarterized number</t>
        </r>
      </text>
    </comment>
    <comment ref="K367" authorId="0" shapeId="0" xr:uid="{D31EE297-7181-43FD-8CC9-5D5A760E647B}">
      <text>
        <r>
          <rPr>
            <sz val="11"/>
            <color theme="1"/>
            <rFont val="Calibri"/>
            <family val="2"/>
            <scheme val="minor"/>
          </rPr>
          <t>quarterized number</t>
        </r>
      </text>
    </comment>
    <comment ref="L367" authorId="0" shapeId="0" xr:uid="{7382C5C0-6DF4-44F5-A7EF-656905DFF16B}">
      <text>
        <r>
          <rPr>
            <sz val="11"/>
            <color theme="1"/>
            <rFont val="Calibri"/>
            <family val="2"/>
            <scheme val="minor"/>
          </rPr>
          <t>quarterized number</t>
        </r>
      </text>
    </comment>
    <comment ref="N367" authorId="0" shapeId="0" xr:uid="{F6D5E115-148B-4ED5-9402-0357D1FA4829}">
      <text>
        <r>
          <rPr>
            <sz val="11"/>
            <color theme="1"/>
            <rFont val="Calibri"/>
            <family val="2"/>
            <scheme val="minor"/>
          </rPr>
          <t>quarterized number</t>
        </r>
      </text>
    </comment>
    <comment ref="O367" authorId="0" shapeId="0" xr:uid="{508648A3-594D-4EF9-8D7B-EBF9671E9FED}">
      <text>
        <r>
          <rPr>
            <sz val="11"/>
            <color theme="1"/>
            <rFont val="Calibri"/>
            <family val="2"/>
            <scheme val="minor"/>
          </rPr>
          <t>quarterized number</t>
        </r>
      </text>
    </comment>
    <comment ref="P367" authorId="0" shapeId="0" xr:uid="{F06F5F7D-F710-4BF2-A952-955326C5BDEF}">
      <text>
        <r>
          <rPr>
            <sz val="11"/>
            <color theme="1"/>
            <rFont val="Calibri"/>
            <family val="2"/>
            <scheme val="minor"/>
          </rPr>
          <t>quarterized number</t>
        </r>
      </text>
    </comment>
    <comment ref="R367" authorId="0" shapeId="0" xr:uid="{3364862B-97C8-4363-806D-162F7D24844F}">
      <text>
        <r>
          <rPr>
            <sz val="11"/>
            <color theme="1"/>
            <rFont val="Calibri"/>
            <family val="2"/>
            <scheme val="minor"/>
          </rPr>
          <t>quarterized number</t>
        </r>
      </text>
    </comment>
    <comment ref="S367" authorId="0" shapeId="0" xr:uid="{DF24710B-D9EB-4746-9EA2-840503785471}">
      <text>
        <r>
          <rPr>
            <sz val="11"/>
            <color theme="1"/>
            <rFont val="Calibri"/>
            <family val="2"/>
            <scheme val="minor"/>
          </rPr>
          <t>quarterized number</t>
        </r>
      </text>
    </comment>
    <comment ref="T367" authorId="0" shapeId="0" xr:uid="{790A0A2D-AF06-4871-9F83-1C1C072DFC97}">
      <text>
        <r>
          <rPr>
            <sz val="11"/>
            <color theme="1"/>
            <rFont val="Calibri"/>
            <family val="2"/>
            <scheme val="minor"/>
          </rPr>
          <t>quarterized number</t>
        </r>
      </text>
    </comment>
    <comment ref="V367" authorId="0" shapeId="0" xr:uid="{EEC28D1F-3BC7-4746-911F-EB9C2C358811}">
      <text>
        <r>
          <rPr>
            <sz val="11"/>
            <color theme="1"/>
            <rFont val="Calibri"/>
            <family val="2"/>
            <scheme val="minor"/>
          </rPr>
          <t>quarterized number</t>
        </r>
      </text>
    </comment>
    <comment ref="W367" authorId="0" shapeId="0" xr:uid="{4DCAA450-3745-4B3D-BC2D-D733BD2D6076}">
      <text>
        <r>
          <rPr>
            <sz val="11"/>
            <color theme="1"/>
            <rFont val="Calibri"/>
            <family val="2"/>
            <scheme val="minor"/>
          </rPr>
          <t>quarterized number</t>
        </r>
      </text>
    </comment>
    <comment ref="X367" authorId="0" shapeId="0" xr:uid="{AE13BAF2-2879-4AC1-AD39-710D53075EBF}">
      <text>
        <r>
          <rPr>
            <sz val="11"/>
            <color theme="1"/>
            <rFont val="Calibri"/>
            <family val="2"/>
            <scheme val="minor"/>
          </rPr>
          <t>quarterized number</t>
        </r>
      </text>
    </comment>
    <comment ref="Z367" authorId="0" shapeId="0" xr:uid="{4E478B44-56F3-4B08-94DB-C3D031FDE48D}">
      <text>
        <r>
          <rPr>
            <sz val="11"/>
            <color theme="1"/>
            <rFont val="Calibri"/>
            <family val="2"/>
            <scheme val="minor"/>
          </rPr>
          <t>quarterized number</t>
        </r>
      </text>
    </comment>
    <comment ref="AA367" authorId="0" shapeId="0" xr:uid="{635A25BF-E399-4722-B0E0-7D9B267918FB}">
      <text>
        <r>
          <rPr>
            <sz val="11"/>
            <color theme="1"/>
            <rFont val="Calibri"/>
            <family val="2"/>
            <scheme val="minor"/>
          </rPr>
          <t>quarterized number</t>
        </r>
      </text>
    </comment>
    <comment ref="AB367" authorId="0" shapeId="0" xr:uid="{BC4332CF-E236-4442-81FA-99ECD232CFC3}">
      <text>
        <r>
          <rPr>
            <sz val="11"/>
            <color theme="1"/>
            <rFont val="Calibri"/>
            <family val="2"/>
            <scheme val="minor"/>
          </rPr>
          <t>quarterized number</t>
        </r>
      </text>
    </comment>
    <comment ref="AD367" authorId="0" shapeId="0" xr:uid="{3EB66F36-B6E1-45E7-9DA2-47A3907462CC}">
      <text>
        <r>
          <rPr>
            <sz val="11"/>
            <color theme="1"/>
            <rFont val="Calibri"/>
            <family val="2"/>
            <scheme val="minor"/>
          </rPr>
          <t>quarterized number</t>
        </r>
      </text>
    </comment>
    <comment ref="AE367" authorId="0" shapeId="0" xr:uid="{06A36599-F20A-40CB-8EE7-03BF10BB0DA9}">
      <text>
        <r>
          <rPr>
            <sz val="11"/>
            <color theme="1"/>
            <rFont val="Calibri"/>
            <family val="2"/>
            <scheme val="minor"/>
          </rPr>
          <t>quarterized number</t>
        </r>
      </text>
    </comment>
    <comment ref="AF367" authorId="0" shapeId="0" xr:uid="{09773414-E8CC-4FB1-B34F-6024E5DE5442}">
      <text>
        <r>
          <rPr>
            <sz val="11"/>
            <color theme="1"/>
            <rFont val="Calibri"/>
            <family val="2"/>
            <scheme val="minor"/>
          </rPr>
          <t>quarterized number</t>
        </r>
      </text>
    </comment>
    <comment ref="AH367" authorId="0" shapeId="0" xr:uid="{517DC92F-1686-4347-A6B2-3670FCC71CB1}">
      <text>
        <r>
          <rPr>
            <sz val="11"/>
            <color theme="1"/>
            <rFont val="Calibri"/>
            <family val="2"/>
            <scheme val="minor"/>
          </rPr>
          <t>quarterized number</t>
        </r>
      </text>
    </comment>
    <comment ref="AI367" authorId="0" shapeId="0" xr:uid="{EA9DDF5E-14AB-4A0C-8FA6-EBCE9C58DCCE}">
      <text>
        <r>
          <rPr>
            <sz val="11"/>
            <color theme="1"/>
            <rFont val="Calibri"/>
            <family val="2"/>
            <scheme val="minor"/>
          </rPr>
          <t>quarterized number</t>
        </r>
      </text>
    </comment>
    <comment ref="AJ367" authorId="0" shapeId="0" xr:uid="{8EF82F57-7BE7-4439-B9FF-9351363F3974}">
      <text>
        <r>
          <rPr>
            <sz val="11"/>
            <color theme="1"/>
            <rFont val="Calibri"/>
            <family val="2"/>
            <scheme val="minor"/>
          </rPr>
          <t>quarterized number</t>
        </r>
      </text>
    </comment>
    <comment ref="AL367" authorId="0" shapeId="0" xr:uid="{B328F280-B079-4BF9-AD28-F1D9152E3131}">
      <text>
        <r>
          <rPr>
            <sz val="11"/>
            <color theme="1"/>
            <rFont val="Calibri"/>
            <family val="2"/>
            <scheme val="minor"/>
          </rPr>
          <t>quarterized number</t>
        </r>
      </text>
    </comment>
    <comment ref="AM367" authorId="0" shapeId="0" xr:uid="{736BD5B6-B124-4ED1-9F2A-1AE8F3F63F15}">
      <text>
        <r>
          <rPr>
            <sz val="11"/>
            <color theme="1"/>
            <rFont val="Calibri"/>
            <family val="2"/>
            <scheme val="minor"/>
          </rPr>
          <t>quarterized number</t>
        </r>
      </text>
    </comment>
    <comment ref="AN367" authorId="0" shapeId="0" xr:uid="{D84A3EB4-CF46-49E4-9EB4-00C094CE989F}">
      <text>
        <r>
          <rPr>
            <sz val="11"/>
            <color theme="1"/>
            <rFont val="Calibri"/>
            <family val="2"/>
            <scheme val="minor"/>
          </rPr>
          <t>quarterized number</t>
        </r>
      </text>
    </comment>
    <comment ref="AP367" authorId="0" shapeId="0" xr:uid="{C2B1698F-C68D-4A13-AF11-9427207CAB0A}">
      <text>
        <r>
          <rPr>
            <sz val="11"/>
            <color theme="1"/>
            <rFont val="Calibri"/>
            <family val="2"/>
            <scheme val="minor"/>
          </rPr>
          <t>quarterized number</t>
        </r>
      </text>
    </comment>
    <comment ref="AQ367" authorId="0" shapeId="0" xr:uid="{503F2572-A4CE-4B0F-9916-21647AAD7F90}">
      <text>
        <r>
          <rPr>
            <sz val="11"/>
            <color theme="1"/>
            <rFont val="Calibri"/>
            <family val="2"/>
            <scheme val="minor"/>
          </rPr>
          <t>quarterized number</t>
        </r>
      </text>
    </comment>
    <comment ref="AR367" authorId="0" shapeId="0" xr:uid="{CE2C364A-A4BB-426A-830D-429550DBC196}">
      <text>
        <r>
          <rPr>
            <sz val="11"/>
            <color theme="1"/>
            <rFont val="Calibri"/>
            <family val="2"/>
            <scheme val="minor"/>
          </rPr>
          <t>quarterized number</t>
        </r>
      </text>
    </comment>
    <comment ref="F368" authorId="0" shapeId="0" xr:uid="{EFC2F13F-9AD5-48EE-B578-62A6C14EB4ED}">
      <text>
        <r>
          <rPr>
            <sz val="11"/>
            <color theme="1"/>
            <rFont val="Calibri"/>
            <family val="2"/>
            <scheme val="minor"/>
          </rPr>
          <t>quarterized number</t>
        </r>
      </text>
    </comment>
    <comment ref="G368" authorId="0" shapeId="0" xr:uid="{1A048A1F-618E-454C-9950-37A30943FA9F}">
      <text>
        <r>
          <rPr>
            <sz val="11"/>
            <color theme="1"/>
            <rFont val="Calibri"/>
            <family val="2"/>
            <scheme val="minor"/>
          </rPr>
          <t>quarterized number</t>
        </r>
      </text>
    </comment>
    <comment ref="H368" authorId="0" shapeId="0" xr:uid="{7DCA832B-4F61-42B1-800D-CB935731D842}">
      <text>
        <r>
          <rPr>
            <sz val="11"/>
            <color theme="1"/>
            <rFont val="Calibri"/>
            <family val="2"/>
            <scheme val="minor"/>
          </rPr>
          <t>quarterized number</t>
        </r>
      </text>
    </comment>
    <comment ref="J368" authorId="0" shapeId="0" xr:uid="{D11F14C6-0C89-4AD9-953F-391CBF91EE55}">
      <text>
        <r>
          <rPr>
            <sz val="11"/>
            <color theme="1"/>
            <rFont val="Calibri"/>
            <family val="2"/>
            <scheme val="minor"/>
          </rPr>
          <t>quarterized number</t>
        </r>
      </text>
    </comment>
    <comment ref="K368" authorId="0" shapeId="0" xr:uid="{AAD4C03F-FD32-4D4C-B09A-B6990AB9F76E}">
      <text>
        <r>
          <rPr>
            <sz val="11"/>
            <color theme="1"/>
            <rFont val="Calibri"/>
            <family val="2"/>
            <scheme val="minor"/>
          </rPr>
          <t>quarterized number</t>
        </r>
      </text>
    </comment>
    <comment ref="L368" authorId="0" shapeId="0" xr:uid="{BC2B02A0-8BD3-44EA-A619-DD4884222F00}">
      <text>
        <r>
          <rPr>
            <sz val="11"/>
            <color theme="1"/>
            <rFont val="Calibri"/>
            <family val="2"/>
            <scheme val="minor"/>
          </rPr>
          <t>quarterized number</t>
        </r>
      </text>
    </comment>
    <comment ref="N368" authorId="0" shapeId="0" xr:uid="{4B981E20-E530-42B1-8881-8B2F85AB3A0B}">
      <text>
        <r>
          <rPr>
            <sz val="11"/>
            <color theme="1"/>
            <rFont val="Calibri"/>
            <family val="2"/>
            <scheme val="minor"/>
          </rPr>
          <t>quarterized number</t>
        </r>
      </text>
    </comment>
    <comment ref="O368" authorId="0" shapeId="0" xr:uid="{7FBCFB5C-352F-4E6E-8930-6C7AF5074532}">
      <text>
        <r>
          <rPr>
            <sz val="11"/>
            <color theme="1"/>
            <rFont val="Calibri"/>
            <family val="2"/>
            <scheme val="minor"/>
          </rPr>
          <t>quarterized number</t>
        </r>
      </text>
    </comment>
    <comment ref="P368" authorId="0" shapeId="0" xr:uid="{397C7284-6A27-4689-A6D0-7F3741189CEA}">
      <text>
        <r>
          <rPr>
            <sz val="11"/>
            <color theme="1"/>
            <rFont val="Calibri"/>
            <family val="2"/>
            <scheme val="minor"/>
          </rPr>
          <t>quarterized number</t>
        </r>
      </text>
    </comment>
    <comment ref="R368" authorId="0" shapeId="0" xr:uid="{6E047255-83DA-4074-A6B8-78B1B8A19F85}">
      <text>
        <r>
          <rPr>
            <sz val="11"/>
            <color theme="1"/>
            <rFont val="Calibri"/>
            <family val="2"/>
            <scheme val="minor"/>
          </rPr>
          <t>quarterized number</t>
        </r>
      </text>
    </comment>
    <comment ref="S368" authorId="0" shapeId="0" xr:uid="{A919FE8D-ECE8-4711-B61D-80FBABBBE33C}">
      <text>
        <r>
          <rPr>
            <sz val="11"/>
            <color theme="1"/>
            <rFont val="Calibri"/>
            <family val="2"/>
            <scheme val="minor"/>
          </rPr>
          <t>quarterized number</t>
        </r>
      </text>
    </comment>
    <comment ref="T368" authorId="0" shapeId="0" xr:uid="{FCB02392-5102-455A-A89A-E1F793B7A41E}">
      <text>
        <r>
          <rPr>
            <sz val="11"/>
            <color theme="1"/>
            <rFont val="Calibri"/>
            <family val="2"/>
            <scheme val="minor"/>
          </rPr>
          <t>quarterized number</t>
        </r>
      </text>
    </comment>
    <comment ref="V368" authorId="0" shapeId="0" xr:uid="{9F9DE3C9-34BA-4F6C-A3D1-16F34D544D99}">
      <text>
        <r>
          <rPr>
            <sz val="11"/>
            <color theme="1"/>
            <rFont val="Calibri"/>
            <family val="2"/>
            <scheme val="minor"/>
          </rPr>
          <t>quarterized number</t>
        </r>
      </text>
    </comment>
    <comment ref="W368" authorId="0" shapeId="0" xr:uid="{70FD58F8-941F-4AD0-A791-4FE5EC6179F5}">
      <text>
        <r>
          <rPr>
            <sz val="11"/>
            <color theme="1"/>
            <rFont val="Calibri"/>
            <family val="2"/>
            <scheme val="minor"/>
          </rPr>
          <t>quarterized number</t>
        </r>
      </text>
    </comment>
    <comment ref="X368" authorId="0" shapeId="0" xr:uid="{3B3A820F-6888-4A07-A5EB-80E9F5CE4810}">
      <text>
        <r>
          <rPr>
            <sz val="11"/>
            <color theme="1"/>
            <rFont val="Calibri"/>
            <family val="2"/>
            <scheme val="minor"/>
          </rPr>
          <t>quarterized number</t>
        </r>
      </text>
    </comment>
    <comment ref="Z368" authorId="0" shapeId="0" xr:uid="{42701C51-495C-4CEE-A529-F16D198662FE}">
      <text>
        <r>
          <rPr>
            <sz val="11"/>
            <color theme="1"/>
            <rFont val="Calibri"/>
            <family val="2"/>
            <scheme val="minor"/>
          </rPr>
          <t>quarterized number</t>
        </r>
      </text>
    </comment>
    <comment ref="AA368" authorId="0" shapeId="0" xr:uid="{EFE00556-5417-430C-90BE-23162D85EC79}">
      <text>
        <r>
          <rPr>
            <sz val="11"/>
            <color theme="1"/>
            <rFont val="Calibri"/>
            <family val="2"/>
            <scheme val="minor"/>
          </rPr>
          <t>quarterized number</t>
        </r>
      </text>
    </comment>
    <comment ref="AB368" authorId="0" shapeId="0" xr:uid="{2D056C66-3592-4816-B2DC-AACC471560DF}">
      <text>
        <r>
          <rPr>
            <sz val="11"/>
            <color theme="1"/>
            <rFont val="Calibri"/>
            <family val="2"/>
            <scheme val="minor"/>
          </rPr>
          <t>quarterized number</t>
        </r>
      </text>
    </comment>
    <comment ref="AD368" authorId="0" shapeId="0" xr:uid="{7AB9CFB6-0028-44E2-953C-8E7EDA20922A}">
      <text>
        <r>
          <rPr>
            <sz val="11"/>
            <color theme="1"/>
            <rFont val="Calibri"/>
            <family val="2"/>
            <scheme val="minor"/>
          </rPr>
          <t>quarterized number</t>
        </r>
      </text>
    </comment>
    <comment ref="AE368" authorId="0" shapeId="0" xr:uid="{4AE4D3AB-4506-4BA1-A55A-607833521B76}">
      <text>
        <r>
          <rPr>
            <sz val="11"/>
            <color theme="1"/>
            <rFont val="Calibri"/>
            <family val="2"/>
            <scheme val="minor"/>
          </rPr>
          <t>quarterized number</t>
        </r>
      </text>
    </comment>
    <comment ref="AF368" authorId="0" shapeId="0" xr:uid="{50B97EBD-DE94-4CDD-933C-5784708F573A}">
      <text>
        <r>
          <rPr>
            <sz val="11"/>
            <color theme="1"/>
            <rFont val="Calibri"/>
            <family val="2"/>
            <scheme val="minor"/>
          </rPr>
          <t>quarterized number</t>
        </r>
      </text>
    </comment>
    <comment ref="AH368" authorId="0" shapeId="0" xr:uid="{526B5272-17C0-47C5-9FA6-789B7F0AE027}">
      <text>
        <r>
          <rPr>
            <sz val="11"/>
            <color theme="1"/>
            <rFont val="Calibri"/>
            <family val="2"/>
            <scheme val="minor"/>
          </rPr>
          <t>quarterized number</t>
        </r>
      </text>
    </comment>
    <comment ref="AI368" authorId="0" shapeId="0" xr:uid="{AC9874F4-3875-47F2-A7BE-6F7616055527}">
      <text>
        <r>
          <rPr>
            <sz val="11"/>
            <color theme="1"/>
            <rFont val="Calibri"/>
            <family val="2"/>
            <scheme val="minor"/>
          </rPr>
          <t>quarterized number</t>
        </r>
      </text>
    </comment>
    <comment ref="AJ368" authorId="0" shapeId="0" xr:uid="{80672695-1493-4A39-A610-8666E209036A}">
      <text>
        <r>
          <rPr>
            <sz val="11"/>
            <color theme="1"/>
            <rFont val="Calibri"/>
            <family val="2"/>
            <scheme val="minor"/>
          </rPr>
          <t>quarterized number</t>
        </r>
      </text>
    </comment>
    <comment ref="AL368" authorId="0" shapeId="0" xr:uid="{DF2141A1-E8B4-44B7-B00A-1E01C9BC441C}">
      <text>
        <r>
          <rPr>
            <sz val="11"/>
            <color theme="1"/>
            <rFont val="Calibri"/>
            <family val="2"/>
            <scheme val="minor"/>
          </rPr>
          <t>quarterized number</t>
        </r>
      </text>
    </comment>
    <comment ref="AM368" authorId="0" shapeId="0" xr:uid="{A296C1B4-984F-49C3-83B7-FE27EA8BCA24}">
      <text>
        <r>
          <rPr>
            <sz val="11"/>
            <color theme="1"/>
            <rFont val="Calibri"/>
            <family val="2"/>
            <scheme val="minor"/>
          </rPr>
          <t>quarterized number</t>
        </r>
      </text>
    </comment>
    <comment ref="AN368" authorId="0" shapeId="0" xr:uid="{0C4BA565-2A88-4803-B142-D28AE56DA9D1}">
      <text>
        <r>
          <rPr>
            <sz val="11"/>
            <color theme="1"/>
            <rFont val="Calibri"/>
            <family val="2"/>
            <scheme val="minor"/>
          </rPr>
          <t>quarterized number</t>
        </r>
      </text>
    </comment>
    <comment ref="AP368" authorId="0" shapeId="0" xr:uid="{4DB54538-1A1A-4828-ABFF-159F4FE9296E}">
      <text>
        <r>
          <rPr>
            <sz val="11"/>
            <color theme="1"/>
            <rFont val="Calibri"/>
            <family val="2"/>
            <scheme val="minor"/>
          </rPr>
          <t>quarterized number</t>
        </r>
      </text>
    </comment>
    <comment ref="AQ368" authorId="0" shapeId="0" xr:uid="{8F218420-4148-4B74-84B8-0A8CAC4BCEB2}">
      <text>
        <r>
          <rPr>
            <sz val="11"/>
            <color theme="1"/>
            <rFont val="Calibri"/>
            <family val="2"/>
            <scheme val="minor"/>
          </rPr>
          <t>quarterized number</t>
        </r>
      </text>
    </comment>
    <comment ref="AR368" authorId="0" shapeId="0" xr:uid="{CE5E235C-9DB8-44B3-8E87-8FF5F50481D5}">
      <text>
        <r>
          <rPr>
            <sz val="11"/>
            <color theme="1"/>
            <rFont val="Calibri"/>
            <family val="2"/>
            <scheme val="minor"/>
          </rPr>
          <t>quarterized number</t>
        </r>
      </text>
    </comment>
    <comment ref="F369" authorId="0" shapeId="0" xr:uid="{87BD27A9-FD2F-4705-A043-11060E40C4EE}">
      <text>
        <r>
          <rPr>
            <sz val="11"/>
            <color theme="1"/>
            <rFont val="Calibri"/>
            <family val="2"/>
            <scheme val="minor"/>
          </rPr>
          <t>quarterized number</t>
        </r>
      </text>
    </comment>
    <comment ref="G369" authorId="0" shapeId="0" xr:uid="{CDFC8658-1686-47D9-8225-3A9A3EB680C6}">
      <text>
        <r>
          <rPr>
            <sz val="11"/>
            <color theme="1"/>
            <rFont val="Calibri"/>
            <family val="2"/>
            <scheme val="minor"/>
          </rPr>
          <t>quarterized number</t>
        </r>
      </text>
    </comment>
    <comment ref="H369" authorId="0" shapeId="0" xr:uid="{1D3F56D9-0A0F-433A-88F4-D61829B7D5BD}">
      <text>
        <r>
          <rPr>
            <sz val="11"/>
            <color theme="1"/>
            <rFont val="Calibri"/>
            <family val="2"/>
            <scheme val="minor"/>
          </rPr>
          <t>quarterized number</t>
        </r>
      </text>
    </comment>
    <comment ref="J369" authorId="0" shapeId="0" xr:uid="{645F774F-8247-4B50-BEBD-14D99B5F4256}">
      <text>
        <r>
          <rPr>
            <sz val="11"/>
            <color theme="1"/>
            <rFont val="Calibri"/>
            <family val="2"/>
            <scheme val="minor"/>
          </rPr>
          <t>quarterized number</t>
        </r>
      </text>
    </comment>
    <comment ref="K369" authorId="0" shapeId="0" xr:uid="{4B10EBD3-DF0C-49DF-A625-52C630EBA3AD}">
      <text>
        <r>
          <rPr>
            <sz val="11"/>
            <color theme="1"/>
            <rFont val="Calibri"/>
            <family val="2"/>
            <scheme val="minor"/>
          </rPr>
          <t>quarterized number</t>
        </r>
      </text>
    </comment>
    <comment ref="L369" authorId="0" shapeId="0" xr:uid="{540BC514-9D1A-40BA-A0CE-0104AB63E91A}">
      <text>
        <r>
          <rPr>
            <sz val="11"/>
            <color theme="1"/>
            <rFont val="Calibri"/>
            <family val="2"/>
            <scheme val="minor"/>
          </rPr>
          <t>quarterized number</t>
        </r>
      </text>
    </comment>
    <comment ref="N369" authorId="0" shapeId="0" xr:uid="{D4ABFF2C-EC65-4820-B0BF-1021DEC694C9}">
      <text>
        <r>
          <rPr>
            <sz val="11"/>
            <color theme="1"/>
            <rFont val="Calibri"/>
            <family val="2"/>
            <scheme val="minor"/>
          </rPr>
          <t>quarterized number</t>
        </r>
      </text>
    </comment>
    <comment ref="O369" authorId="0" shapeId="0" xr:uid="{96206943-5E39-4ABC-BB94-5E7563A2A196}">
      <text>
        <r>
          <rPr>
            <sz val="11"/>
            <color theme="1"/>
            <rFont val="Calibri"/>
            <family val="2"/>
            <scheme val="minor"/>
          </rPr>
          <t>quarterized number</t>
        </r>
      </text>
    </comment>
    <comment ref="P369" authorId="0" shapeId="0" xr:uid="{9FFEB12E-0014-4079-BFF6-A135F9915485}">
      <text>
        <r>
          <rPr>
            <sz val="11"/>
            <color theme="1"/>
            <rFont val="Calibri"/>
            <family val="2"/>
            <scheme val="minor"/>
          </rPr>
          <t>quarterized number</t>
        </r>
      </text>
    </comment>
    <comment ref="R369" authorId="0" shapeId="0" xr:uid="{FABAE397-03B9-4B35-A76F-D907DE8039EE}">
      <text>
        <r>
          <rPr>
            <sz val="11"/>
            <color theme="1"/>
            <rFont val="Calibri"/>
            <family val="2"/>
            <scheme val="minor"/>
          </rPr>
          <t>quarterized number</t>
        </r>
      </text>
    </comment>
    <comment ref="S369" authorId="0" shapeId="0" xr:uid="{65A34013-5ABF-4159-A35D-7B1F1B6BB61E}">
      <text>
        <r>
          <rPr>
            <sz val="11"/>
            <color theme="1"/>
            <rFont val="Calibri"/>
            <family val="2"/>
            <scheme val="minor"/>
          </rPr>
          <t>quarterized number</t>
        </r>
      </text>
    </comment>
    <comment ref="T369" authorId="0" shapeId="0" xr:uid="{E062AE40-EC75-449F-8A39-06F51754F4E1}">
      <text>
        <r>
          <rPr>
            <sz val="11"/>
            <color theme="1"/>
            <rFont val="Calibri"/>
            <family val="2"/>
            <scheme val="minor"/>
          </rPr>
          <t>quarterized number</t>
        </r>
      </text>
    </comment>
    <comment ref="V369" authorId="0" shapeId="0" xr:uid="{CD511E8B-CEA6-4A1D-BF4C-74285EA2A67A}">
      <text>
        <r>
          <rPr>
            <sz val="11"/>
            <color theme="1"/>
            <rFont val="Calibri"/>
            <family val="2"/>
            <scheme val="minor"/>
          </rPr>
          <t>quarterized number</t>
        </r>
      </text>
    </comment>
    <comment ref="W369" authorId="0" shapeId="0" xr:uid="{1C127EC8-34CE-49F5-915C-18D326E04DAD}">
      <text>
        <r>
          <rPr>
            <sz val="11"/>
            <color theme="1"/>
            <rFont val="Calibri"/>
            <family val="2"/>
            <scheme val="minor"/>
          </rPr>
          <t>quarterized number</t>
        </r>
      </text>
    </comment>
    <comment ref="X369" authorId="0" shapeId="0" xr:uid="{B23FF2EC-CC1D-4C13-BC76-DEE26D3420F6}">
      <text>
        <r>
          <rPr>
            <sz val="11"/>
            <color theme="1"/>
            <rFont val="Calibri"/>
            <family val="2"/>
            <scheme val="minor"/>
          </rPr>
          <t>quarterized number</t>
        </r>
      </text>
    </comment>
    <comment ref="Z369" authorId="0" shapeId="0" xr:uid="{8B4ADBE4-5D8B-4C4F-86FE-46F23DCBB232}">
      <text>
        <r>
          <rPr>
            <sz val="11"/>
            <color theme="1"/>
            <rFont val="Calibri"/>
            <family val="2"/>
            <scheme val="minor"/>
          </rPr>
          <t>quarterized number</t>
        </r>
      </text>
    </comment>
    <comment ref="AA369" authorId="0" shapeId="0" xr:uid="{6ABF7D2A-0591-4228-ACEB-4DFEF9F4AD0B}">
      <text>
        <r>
          <rPr>
            <sz val="11"/>
            <color theme="1"/>
            <rFont val="Calibri"/>
            <family val="2"/>
            <scheme val="minor"/>
          </rPr>
          <t>quarterized number</t>
        </r>
      </text>
    </comment>
    <comment ref="AB369" authorId="0" shapeId="0" xr:uid="{59D333D2-C1DF-496E-B806-09EC96F22FF5}">
      <text>
        <r>
          <rPr>
            <sz val="11"/>
            <color theme="1"/>
            <rFont val="Calibri"/>
            <family val="2"/>
            <scheme val="minor"/>
          </rPr>
          <t>quarterized number</t>
        </r>
      </text>
    </comment>
    <comment ref="AD369" authorId="0" shapeId="0" xr:uid="{2C65D34F-2834-4CEB-A150-34187E0924E5}">
      <text>
        <r>
          <rPr>
            <sz val="11"/>
            <color theme="1"/>
            <rFont val="Calibri"/>
            <family val="2"/>
            <scheme val="minor"/>
          </rPr>
          <t>quarterized number</t>
        </r>
      </text>
    </comment>
    <comment ref="AE369" authorId="0" shapeId="0" xr:uid="{D6A68C44-58BF-4BB4-BA0C-603F6BF91B00}">
      <text>
        <r>
          <rPr>
            <sz val="11"/>
            <color theme="1"/>
            <rFont val="Calibri"/>
            <family val="2"/>
            <scheme val="minor"/>
          </rPr>
          <t>quarterized number</t>
        </r>
      </text>
    </comment>
    <comment ref="AF369" authorId="0" shapeId="0" xr:uid="{B844E416-89A4-477E-B441-AE40BF43D1EC}">
      <text>
        <r>
          <rPr>
            <sz val="11"/>
            <color theme="1"/>
            <rFont val="Calibri"/>
            <family val="2"/>
            <scheme val="minor"/>
          </rPr>
          <t>quarterized number</t>
        </r>
      </text>
    </comment>
    <comment ref="AH369" authorId="0" shapeId="0" xr:uid="{FF05B47D-B6EE-4B7D-972B-F984B0101974}">
      <text>
        <r>
          <rPr>
            <sz val="11"/>
            <color theme="1"/>
            <rFont val="Calibri"/>
            <family val="2"/>
            <scheme val="minor"/>
          </rPr>
          <t>quarterized number</t>
        </r>
      </text>
    </comment>
    <comment ref="AI369" authorId="0" shapeId="0" xr:uid="{116BFE4B-1E8F-40CD-844A-A7C636C7FAAF}">
      <text>
        <r>
          <rPr>
            <sz val="11"/>
            <color theme="1"/>
            <rFont val="Calibri"/>
            <family val="2"/>
            <scheme val="minor"/>
          </rPr>
          <t>quarterized number</t>
        </r>
      </text>
    </comment>
    <comment ref="AJ369" authorId="0" shapeId="0" xr:uid="{28E305CE-3BB1-4C52-BDE4-D1CC3163AEA7}">
      <text>
        <r>
          <rPr>
            <sz val="11"/>
            <color theme="1"/>
            <rFont val="Calibri"/>
            <family val="2"/>
            <scheme val="minor"/>
          </rPr>
          <t>quarterized number</t>
        </r>
      </text>
    </comment>
    <comment ref="AL369" authorId="0" shapeId="0" xr:uid="{5CBD82F6-4600-487D-99C2-DE02F07E832F}">
      <text>
        <r>
          <rPr>
            <sz val="11"/>
            <color theme="1"/>
            <rFont val="Calibri"/>
            <family val="2"/>
            <scheme val="minor"/>
          </rPr>
          <t>quarterized number</t>
        </r>
      </text>
    </comment>
    <comment ref="AM369" authorId="0" shapeId="0" xr:uid="{A41E7AD5-B03A-4B47-9006-FE8C48D8E17F}">
      <text>
        <r>
          <rPr>
            <sz val="11"/>
            <color theme="1"/>
            <rFont val="Calibri"/>
            <family val="2"/>
            <scheme val="minor"/>
          </rPr>
          <t>quarterized number</t>
        </r>
      </text>
    </comment>
    <comment ref="AN369" authorId="0" shapeId="0" xr:uid="{CB9912C6-83FD-4FE0-8965-BC7A15420DCA}">
      <text>
        <r>
          <rPr>
            <sz val="11"/>
            <color theme="1"/>
            <rFont val="Calibri"/>
            <family val="2"/>
            <scheme val="minor"/>
          </rPr>
          <t>quarterized number</t>
        </r>
      </text>
    </comment>
    <comment ref="AP369" authorId="0" shapeId="0" xr:uid="{E911A391-D6EC-44C9-9732-4E78723E5EC6}">
      <text>
        <r>
          <rPr>
            <sz val="11"/>
            <color theme="1"/>
            <rFont val="Calibri"/>
            <family val="2"/>
            <scheme val="minor"/>
          </rPr>
          <t>quarterized number</t>
        </r>
      </text>
    </comment>
    <comment ref="AQ369" authorId="0" shapeId="0" xr:uid="{23995A52-5E17-452E-8FC1-0C81D10DE934}">
      <text>
        <r>
          <rPr>
            <sz val="11"/>
            <color theme="1"/>
            <rFont val="Calibri"/>
            <family val="2"/>
            <scheme val="minor"/>
          </rPr>
          <t>quarterized number</t>
        </r>
      </text>
    </comment>
    <comment ref="AR369" authorId="0" shapeId="0" xr:uid="{8261B522-5287-488E-9985-DD62EA5DE4FA}">
      <text>
        <r>
          <rPr>
            <sz val="11"/>
            <color theme="1"/>
            <rFont val="Calibri"/>
            <family val="2"/>
            <scheme val="minor"/>
          </rPr>
          <t>quarterized number</t>
        </r>
      </text>
    </comment>
    <comment ref="F370" authorId="0" shapeId="0" xr:uid="{EBF9D243-8DA0-448A-8DAC-D694F58C419A}">
      <text>
        <r>
          <rPr>
            <sz val="11"/>
            <color theme="1"/>
            <rFont val="Calibri"/>
            <family val="2"/>
            <scheme val="minor"/>
          </rPr>
          <t>quarterized number</t>
        </r>
      </text>
    </comment>
    <comment ref="G370" authorId="0" shapeId="0" xr:uid="{DEEC741B-2E07-4A77-A50B-BED9699F0A95}">
      <text>
        <r>
          <rPr>
            <sz val="11"/>
            <color theme="1"/>
            <rFont val="Calibri"/>
            <family val="2"/>
            <scheme val="minor"/>
          </rPr>
          <t>quarterized number</t>
        </r>
      </text>
    </comment>
    <comment ref="H370" authorId="0" shapeId="0" xr:uid="{E60EE8F6-40D5-4226-A1FF-24888D9F77EE}">
      <text>
        <r>
          <rPr>
            <sz val="11"/>
            <color theme="1"/>
            <rFont val="Calibri"/>
            <family val="2"/>
            <scheme val="minor"/>
          </rPr>
          <t>quarterized number</t>
        </r>
      </text>
    </comment>
    <comment ref="J370" authorId="0" shapeId="0" xr:uid="{CA9F7E47-BD30-4648-8E2D-095DE9ABE9DC}">
      <text>
        <r>
          <rPr>
            <sz val="11"/>
            <color theme="1"/>
            <rFont val="Calibri"/>
            <family val="2"/>
            <scheme val="minor"/>
          </rPr>
          <t>quarterized number</t>
        </r>
      </text>
    </comment>
    <comment ref="K370" authorId="0" shapeId="0" xr:uid="{E383D0AE-461A-4219-92BB-825387AD8748}">
      <text>
        <r>
          <rPr>
            <sz val="11"/>
            <color theme="1"/>
            <rFont val="Calibri"/>
            <family val="2"/>
            <scheme val="minor"/>
          </rPr>
          <t>quarterized number</t>
        </r>
      </text>
    </comment>
    <comment ref="L370" authorId="0" shapeId="0" xr:uid="{FB95F82E-EB03-49CA-B6DC-50F8F9B163CF}">
      <text>
        <r>
          <rPr>
            <sz val="11"/>
            <color theme="1"/>
            <rFont val="Calibri"/>
            <family val="2"/>
            <scheme val="minor"/>
          </rPr>
          <t>quarterized number</t>
        </r>
      </text>
    </comment>
    <comment ref="N370" authorId="0" shapeId="0" xr:uid="{E6F31EE2-A205-49FC-8B6F-88500BB828FB}">
      <text>
        <r>
          <rPr>
            <sz val="11"/>
            <color theme="1"/>
            <rFont val="Calibri"/>
            <family val="2"/>
            <scheme val="minor"/>
          </rPr>
          <t>quarterized number</t>
        </r>
      </text>
    </comment>
    <comment ref="O370" authorId="0" shapeId="0" xr:uid="{C5EC021D-2195-4DCB-AB76-C3D8D2238617}">
      <text>
        <r>
          <rPr>
            <sz val="11"/>
            <color theme="1"/>
            <rFont val="Calibri"/>
            <family val="2"/>
            <scheme val="minor"/>
          </rPr>
          <t>quarterized number</t>
        </r>
      </text>
    </comment>
    <comment ref="P370" authorId="0" shapeId="0" xr:uid="{0E8A9F7E-46D3-452B-9436-4DE9BF6ADDF3}">
      <text>
        <r>
          <rPr>
            <sz val="11"/>
            <color theme="1"/>
            <rFont val="Calibri"/>
            <family val="2"/>
            <scheme val="minor"/>
          </rPr>
          <t>quarterized number</t>
        </r>
      </text>
    </comment>
    <comment ref="R370" authorId="0" shapeId="0" xr:uid="{99824C38-B850-426C-8799-F50782EA44C8}">
      <text>
        <r>
          <rPr>
            <sz val="11"/>
            <color theme="1"/>
            <rFont val="Calibri"/>
            <family val="2"/>
            <scheme val="minor"/>
          </rPr>
          <t>quarterized number</t>
        </r>
      </text>
    </comment>
    <comment ref="S370" authorId="0" shapeId="0" xr:uid="{37D951A4-9789-416D-AC89-00E28C5359EF}">
      <text>
        <r>
          <rPr>
            <sz val="11"/>
            <color theme="1"/>
            <rFont val="Calibri"/>
            <family val="2"/>
            <scheme val="minor"/>
          </rPr>
          <t>quarterized number</t>
        </r>
      </text>
    </comment>
    <comment ref="T370" authorId="0" shapeId="0" xr:uid="{3606D48A-CC18-462F-BC38-FDFBAAB7FB41}">
      <text>
        <r>
          <rPr>
            <sz val="11"/>
            <color theme="1"/>
            <rFont val="Calibri"/>
            <family val="2"/>
            <scheme val="minor"/>
          </rPr>
          <t>quarterized number</t>
        </r>
      </text>
    </comment>
    <comment ref="V370" authorId="0" shapeId="0" xr:uid="{B5C0C162-1BD7-440F-9DAA-E1D41908CAE6}">
      <text>
        <r>
          <rPr>
            <sz val="11"/>
            <color theme="1"/>
            <rFont val="Calibri"/>
            <family val="2"/>
            <scheme val="minor"/>
          </rPr>
          <t>quarterized number</t>
        </r>
      </text>
    </comment>
    <comment ref="W370" authorId="0" shapeId="0" xr:uid="{1E81F8CE-AC1F-4576-A8DB-E3D270498654}">
      <text>
        <r>
          <rPr>
            <sz val="11"/>
            <color theme="1"/>
            <rFont val="Calibri"/>
            <family val="2"/>
            <scheme val="minor"/>
          </rPr>
          <t>quarterized number</t>
        </r>
      </text>
    </comment>
    <comment ref="X370" authorId="0" shapeId="0" xr:uid="{3A49F55B-106B-46BB-A90D-A5E4F2250304}">
      <text>
        <r>
          <rPr>
            <sz val="11"/>
            <color theme="1"/>
            <rFont val="Calibri"/>
            <family val="2"/>
            <scheme val="minor"/>
          </rPr>
          <t>quarterized number</t>
        </r>
      </text>
    </comment>
    <comment ref="Z370" authorId="0" shapeId="0" xr:uid="{452F55A1-B6C2-4C45-81C3-2A66EF76DE89}">
      <text>
        <r>
          <rPr>
            <sz val="11"/>
            <color theme="1"/>
            <rFont val="Calibri"/>
            <family val="2"/>
            <scheme val="minor"/>
          </rPr>
          <t>quarterized number</t>
        </r>
      </text>
    </comment>
    <comment ref="AA370" authorId="0" shapeId="0" xr:uid="{EAC5320E-DD59-4E95-A35E-B234F364D80C}">
      <text>
        <r>
          <rPr>
            <sz val="11"/>
            <color theme="1"/>
            <rFont val="Calibri"/>
            <family val="2"/>
            <scheme val="minor"/>
          </rPr>
          <t>quarterized number</t>
        </r>
      </text>
    </comment>
    <comment ref="AB370" authorId="0" shapeId="0" xr:uid="{95E97F45-8E56-4872-8B3A-0F9ABA91CA84}">
      <text>
        <r>
          <rPr>
            <sz val="11"/>
            <color theme="1"/>
            <rFont val="Calibri"/>
            <family val="2"/>
            <scheme val="minor"/>
          </rPr>
          <t>quarterized number</t>
        </r>
      </text>
    </comment>
    <comment ref="AD370" authorId="0" shapeId="0" xr:uid="{646FF772-B391-4FCB-B887-BE246714BADA}">
      <text>
        <r>
          <rPr>
            <sz val="11"/>
            <color theme="1"/>
            <rFont val="Calibri"/>
            <family val="2"/>
            <scheme val="minor"/>
          </rPr>
          <t>quarterized number</t>
        </r>
      </text>
    </comment>
    <comment ref="AE370" authorId="0" shapeId="0" xr:uid="{835B69A2-7448-4E06-98D8-0337A4C10A2F}">
      <text>
        <r>
          <rPr>
            <sz val="11"/>
            <color theme="1"/>
            <rFont val="Calibri"/>
            <family val="2"/>
            <scheme val="minor"/>
          </rPr>
          <t>quarterized number</t>
        </r>
      </text>
    </comment>
    <comment ref="AF370" authorId="0" shapeId="0" xr:uid="{4B2578A3-CE55-40EA-9228-31C6B975BFAF}">
      <text>
        <r>
          <rPr>
            <sz val="11"/>
            <color theme="1"/>
            <rFont val="Calibri"/>
            <family val="2"/>
            <scheme val="minor"/>
          </rPr>
          <t>quarterized number</t>
        </r>
      </text>
    </comment>
    <comment ref="AH370" authorId="0" shapeId="0" xr:uid="{F022CB8B-6967-4012-95A6-E31C8AEF183E}">
      <text>
        <r>
          <rPr>
            <sz val="11"/>
            <color theme="1"/>
            <rFont val="Calibri"/>
            <family val="2"/>
            <scheme val="minor"/>
          </rPr>
          <t>quarterized number</t>
        </r>
      </text>
    </comment>
    <comment ref="AI370" authorId="0" shapeId="0" xr:uid="{C88FF07B-01F4-4DB4-9EE9-D44ED9773378}">
      <text>
        <r>
          <rPr>
            <sz val="11"/>
            <color theme="1"/>
            <rFont val="Calibri"/>
            <family val="2"/>
            <scheme val="minor"/>
          </rPr>
          <t>quarterized number</t>
        </r>
      </text>
    </comment>
    <comment ref="AJ370" authorId="0" shapeId="0" xr:uid="{968DF8B9-BBFB-4A3C-BFB6-2A1E5964868F}">
      <text>
        <r>
          <rPr>
            <sz val="11"/>
            <color theme="1"/>
            <rFont val="Calibri"/>
            <family val="2"/>
            <scheme val="minor"/>
          </rPr>
          <t>quarterized number</t>
        </r>
      </text>
    </comment>
    <comment ref="AL370" authorId="0" shapeId="0" xr:uid="{4C5F7131-572F-4149-821B-F04A9F5179C5}">
      <text>
        <r>
          <rPr>
            <sz val="11"/>
            <color theme="1"/>
            <rFont val="Calibri"/>
            <family val="2"/>
            <scheme val="minor"/>
          </rPr>
          <t>quarterized number</t>
        </r>
      </text>
    </comment>
    <comment ref="AM370" authorId="0" shapeId="0" xr:uid="{6CC53AAA-4BA3-4CBC-9CD0-2CB01E0EE96F}">
      <text>
        <r>
          <rPr>
            <sz val="11"/>
            <color theme="1"/>
            <rFont val="Calibri"/>
            <family val="2"/>
            <scheme val="minor"/>
          </rPr>
          <t>quarterized number</t>
        </r>
      </text>
    </comment>
    <comment ref="AN370" authorId="0" shapeId="0" xr:uid="{4F4AD166-21F7-4D4C-BB33-D82C9340DB66}">
      <text>
        <r>
          <rPr>
            <sz val="11"/>
            <color theme="1"/>
            <rFont val="Calibri"/>
            <family val="2"/>
            <scheme val="minor"/>
          </rPr>
          <t>quarterized number</t>
        </r>
      </text>
    </comment>
    <comment ref="AP370" authorId="0" shapeId="0" xr:uid="{E31CAD9B-E8BB-4E65-83F1-2E40C5362083}">
      <text>
        <r>
          <rPr>
            <sz val="11"/>
            <color theme="1"/>
            <rFont val="Calibri"/>
            <family val="2"/>
            <scheme val="minor"/>
          </rPr>
          <t>quarterized number</t>
        </r>
      </text>
    </comment>
    <comment ref="AQ370" authorId="0" shapeId="0" xr:uid="{C4D6E5FE-0CEB-441B-AB25-223E316BD137}">
      <text>
        <r>
          <rPr>
            <sz val="11"/>
            <color theme="1"/>
            <rFont val="Calibri"/>
            <family val="2"/>
            <scheme val="minor"/>
          </rPr>
          <t>quarterized number</t>
        </r>
      </text>
    </comment>
    <comment ref="AR370" authorId="0" shapeId="0" xr:uid="{C6EEB507-16B1-4B5A-B8EB-08634CB92E20}">
      <text>
        <r>
          <rPr>
            <sz val="11"/>
            <color theme="1"/>
            <rFont val="Calibri"/>
            <family val="2"/>
            <scheme val="minor"/>
          </rPr>
          <t>quarterized number</t>
        </r>
      </text>
    </comment>
    <comment ref="F373" authorId="0" shapeId="0" xr:uid="{2582CB95-8F05-4F2F-8B83-E6B3A7796192}">
      <text>
        <r>
          <rPr>
            <sz val="11"/>
            <color theme="1"/>
            <rFont val="Calibri"/>
            <family val="2"/>
            <scheme val="minor"/>
          </rPr>
          <t>quarterized number</t>
        </r>
      </text>
    </comment>
    <comment ref="G373" authorId="0" shapeId="0" xr:uid="{7FBDDB3A-D3D1-40A4-B5B7-2794D84B0AA7}">
      <text>
        <r>
          <rPr>
            <sz val="11"/>
            <color theme="1"/>
            <rFont val="Calibri"/>
            <family val="2"/>
            <scheme val="minor"/>
          </rPr>
          <t>quarterized number</t>
        </r>
      </text>
    </comment>
    <comment ref="H373" authorId="0" shapeId="0" xr:uid="{F48F4060-F41A-4858-BD9C-150D50A97258}">
      <text>
        <r>
          <rPr>
            <sz val="11"/>
            <color theme="1"/>
            <rFont val="Calibri"/>
            <family val="2"/>
            <scheme val="minor"/>
          </rPr>
          <t>quarterized number</t>
        </r>
      </text>
    </comment>
    <comment ref="J373" authorId="0" shapeId="0" xr:uid="{57772960-6A70-4F2D-8235-ED802EBEEF9A}">
      <text>
        <r>
          <rPr>
            <sz val="11"/>
            <color theme="1"/>
            <rFont val="Calibri"/>
            <family val="2"/>
            <scheme val="minor"/>
          </rPr>
          <t>quarterized number</t>
        </r>
      </text>
    </comment>
    <comment ref="K373" authorId="0" shapeId="0" xr:uid="{7C288C95-267F-4966-9DF5-1D2AB5F58EF2}">
      <text>
        <r>
          <rPr>
            <sz val="11"/>
            <color theme="1"/>
            <rFont val="Calibri"/>
            <family val="2"/>
            <scheme val="minor"/>
          </rPr>
          <t>quarterized number</t>
        </r>
      </text>
    </comment>
    <comment ref="L373" authorId="0" shapeId="0" xr:uid="{6EA01EE9-32ED-491C-A820-83708736558D}">
      <text>
        <r>
          <rPr>
            <sz val="11"/>
            <color theme="1"/>
            <rFont val="Calibri"/>
            <family val="2"/>
            <scheme val="minor"/>
          </rPr>
          <t>quarterized number</t>
        </r>
      </text>
    </comment>
    <comment ref="N373" authorId="0" shapeId="0" xr:uid="{608AE29D-B0F9-4A5E-B063-27743484F12F}">
      <text>
        <r>
          <rPr>
            <sz val="11"/>
            <color theme="1"/>
            <rFont val="Calibri"/>
            <family val="2"/>
            <scheme val="minor"/>
          </rPr>
          <t>quarterized number</t>
        </r>
      </text>
    </comment>
    <comment ref="O373" authorId="0" shapeId="0" xr:uid="{57407CF8-92F5-4095-9A03-1C8E47720B11}">
      <text>
        <r>
          <rPr>
            <sz val="11"/>
            <color theme="1"/>
            <rFont val="Calibri"/>
            <family val="2"/>
            <scheme val="minor"/>
          </rPr>
          <t>quarterized number</t>
        </r>
      </text>
    </comment>
    <comment ref="P373" authorId="0" shapeId="0" xr:uid="{B04A27C7-CFD7-4602-B9FF-ABAB349302CA}">
      <text>
        <r>
          <rPr>
            <sz val="11"/>
            <color theme="1"/>
            <rFont val="Calibri"/>
            <family val="2"/>
            <scheme val="minor"/>
          </rPr>
          <t>quarterized number</t>
        </r>
      </text>
    </comment>
    <comment ref="R373" authorId="0" shapeId="0" xr:uid="{58423547-971F-4550-9B7F-EDF5CBFC26B2}">
      <text>
        <r>
          <rPr>
            <sz val="11"/>
            <color theme="1"/>
            <rFont val="Calibri"/>
            <family val="2"/>
            <scheme val="minor"/>
          </rPr>
          <t>quarterized number</t>
        </r>
      </text>
    </comment>
    <comment ref="S373" authorId="0" shapeId="0" xr:uid="{C0E3092E-B72A-4F26-8944-F447F89D2ECB}">
      <text>
        <r>
          <rPr>
            <sz val="11"/>
            <color theme="1"/>
            <rFont val="Calibri"/>
            <family val="2"/>
            <scheme val="minor"/>
          </rPr>
          <t>quarterized number</t>
        </r>
      </text>
    </comment>
    <comment ref="T373" authorId="0" shapeId="0" xr:uid="{B5BD8656-D7FA-49D8-8046-F15DB5E54C4E}">
      <text>
        <r>
          <rPr>
            <sz val="11"/>
            <color theme="1"/>
            <rFont val="Calibri"/>
            <family val="2"/>
            <scheme val="minor"/>
          </rPr>
          <t>quarterized number</t>
        </r>
      </text>
    </comment>
    <comment ref="V373" authorId="0" shapeId="0" xr:uid="{E389AACD-2423-40D4-BEE2-F62204CC7DAC}">
      <text>
        <r>
          <rPr>
            <sz val="11"/>
            <color theme="1"/>
            <rFont val="Calibri"/>
            <family val="2"/>
            <scheme val="minor"/>
          </rPr>
          <t>quarterized number</t>
        </r>
      </text>
    </comment>
    <comment ref="W373" authorId="0" shapeId="0" xr:uid="{D1C8F20E-0D2A-4385-81DB-758F14AFD6D4}">
      <text>
        <r>
          <rPr>
            <sz val="11"/>
            <color theme="1"/>
            <rFont val="Calibri"/>
            <family val="2"/>
            <scheme val="minor"/>
          </rPr>
          <t>quarterized number</t>
        </r>
      </text>
    </comment>
    <comment ref="X373" authorId="0" shapeId="0" xr:uid="{A793F53F-E5D1-4E80-B0AB-577F2ECDC301}">
      <text>
        <r>
          <rPr>
            <sz val="11"/>
            <color theme="1"/>
            <rFont val="Calibri"/>
            <family val="2"/>
            <scheme val="minor"/>
          </rPr>
          <t>quarterized number</t>
        </r>
      </text>
    </comment>
    <comment ref="Z373" authorId="0" shapeId="0" xr:uid="{431148C2-3F00-462D-971F-7BF3090EF363}">
      <text>
        <r>
          <rPr>
            <sz val="11"/>
            <color theme="1"/>
            <rFont val="Calibri"/>
            <family val="2"/>
            <scheme val="minor"/>
          </rPr>
          <t>quarterized number</t>
        </r>
      </text>
    </comment>
    <comment ref="AA373" authorId="0" shapeId="0" xr:uid="{5A1620BE-3339-4249-A459-004F27281BE7}">
      <text>
        <r>
          <rPr>
            <sz val="11"/>
            <color theme="1"/>
            <rFont val="Calibri"/>
            <family val="2"/>
            <scheme val="minor"/>
          </rPr>
          <t>quarterized number</t>
        </r>
      </text>
    </comment>
    <comment ref="AB373" authorId="0" shapeId="0" xr:uid="{4F5CC771-969E-4545-B3A7-DB69F8189C56}">
      <text>
        <r>
          <rPr>
            <sz val="11"/>
            <color theme="1"/>
            <rFont val="Calibri"/>
            <family val="2"/>
            <scheme val="minor"/>
          </rPr>
          <t>quarterized number</t>
        </r>
      </text>
    </comment>
    <comment ref="AD373" authorId="0" shapeId="0" xr:uid="{D1502F9A-0544-49BE-93FE-41C128558352}">
      <text>
        <r>
          <rPr>
            <sz val="11"/>
            <color theme="1"/>
            <rFont val="Calibri"/>
            <family val="2"/>
            <scheme val="minor"/>
          </rPr>
          <t>quarterized number</t>
        </r>
      </text>
    </comment>
    <comment ref="AE373" authorId="0" shapeId="0" xr:uid="{2A6C3E14-909B-4E9F-A3DE-71E25B06DD3A}">
      <text>
        <r>
          <rPr>
            <sz val="11"/>
            <color theme="1"/>
            <rFont val="Calibri"/>
            <family val="2"/>
            <scheme val="minor"/>
          </rPr>
          <t>quarterized number</t>
        </r>
      </text>
    </comment>
    <comment ref="AF373" authorId="0" shapeId="0" xr:uid="{B43BC123-1E81-436F-ADE0-4E6778D51ED8}">
      <text>
        <r>
          <rPr>
            <sz val="11"/>
            <color theme="1"/>
            <rFont val="Calibri"/>
            <family val="2"/>
            <scheme val="minor"/>
          </rPr>
          <t>quarterized number</t>
        </r>
      </text>
    </comment>
    <comment ref="AH373" authorId="0" shapeId="0" xr:uid="{F4AA22F0-7F1F-43DA-BD5A-D71E87022164}">
      <text>
        <r>
          <rPr>
            <sz val="11"/>
            <color theme="1"/>
            <rFont val="Calibri"/>
            <family val="2"/>
            <scheme val="minor"/>
          </rPr>
          <t>quarterized number</t>
        </r>
      </text>
    </comment>
    <comment ref="AI373" authorId="0" shapeId="0" xr:uid="{99C224CE-5FE0-4AD5-9F57-EC4C15152453}">
      <text>
        <r>
          <rPr>
            <sz val="11"/>
            <color theme="1"/>
            <rFont val="Calibri"/>
            <family val="2"/>
            <scheme val="minor"/>
          </rPr>
          <t>quarterized number</t>
        </r>
      </text>
    </comment>
    <comment ref="AJ373" authorId="0" shapeId="0" xr:uid="{9E379890-C929-47BB-8277-3CB7DAADB584}">
      <text>
        <r>
          <rPr>
            <sz val="11"/>
            <color theme="1"/>
            <rFont val="Calibri"/>
            <family val="2"/>
            <scheme val="minor"/>
          </rPr>
          <t>quarterized number</t>
        </r>
      </text>
    </comment>
    <comment ref="AL373" authorId="0" shapeId="0" xr:uid="{84724EF2-AD79-4E8E-AC63-66C1C176D61C}">
      <text>
        <r>
          <rPr>
            <sz val="11"/>
            <color theme="1"/>
            <rFont val="Calibri"/>
            <family val="2"/>
            <scheme val="minor"/>
          </rPr>
          <t>quarterized number</t>
        </r>
      </text>
    </comment>
    <comment ref="AM373" authorId="0" shapeId="0" xr:uid="{DCD949D7-414B-4AAE-AC9A-CDD18CBBFEA8}">
      <text>
        <r>
          <rPr>
            <sz val="11"/>
            <color theme="1"/>
            <rFont val="Calibri"/>
            <family val="2"/>
            <scheme val="minor"/>
          </rPr>
          <t>quarterized number</t>
        </r>
      </text>
    </comment>
    <comment ref="AN373" authorId="0" shapeId="0" xr:uid="{D1D6C915-3363-4FD0-BE68-D10474B87ECD}">
      <text>
        <r>
          <rPr>
            <sz val="11"/>
            <color theme="1"/>
            <rFont val="Calibri"/>
            <family val="2"/>
            <scheme val="minor"/>
          </rPr>
          <t>quarterized number</t>
        </r>
      </text>
    </comment>
    <comment ref="AP373" authorId="0" shapeId="0" xr:uid="{533AC882-FF55-4DCA-BC08-A8392C1CDB1B}">
      <text>
        <r>
          <rPr>
            <sz val="11"/>
            <color theme="1"/>
            <rFont val="Calibri"/>
            <family val="2"/>
            <scheme val="minor"/>
          </rPr>
          <t>quarterized number</t>
        </r>
      </text>
    </comment>
    <comment ref="AQ373" authorId="0" shapeId="0" xr:uid="{50488ABD-6589-40B3-AF5F-52D56642B2A1}">
      <text>
        <r>
          <rPr>
            <sz val="11"/>
            <color theme="1"/>
            <rFont val="Calibri"/>
            <family val="2"/>
            <scheme val="minor"/>
          </rPr>
          <t>quarterized number</t>
        </r>
      </text>
    </comment>
    <comment ref="AR373" authorId="0" shapeId="0" xr:uid="{0C491B3A-32CD-4B33-A2BD-C9B7ABD99565}">
      <text>
        <r>
          <rPr>
            <sz val="11"/>
            <color theme="1"/>
            <rFont val="Calibri"/>
            <family val="2"/>
            <scheme val="minor"/>
          </rPr>
          <t>quarterized number</t>
        </r>
      </text>
    </comment>
    <comment ref="F374" authorId="0" shapeId="0" xr:uid="{386B5766-EA8C-478A-B626-768BCA4C5936}">
      <text>
        <r>
          <rPr>
            <sz val="11"/>
            <color theme="1"/>
            <rFont val="Calibri"/>
            <family val="2"/>
            <scheme val="minor"/>
          </rPr>
          <t>quarterized number</t>
        </r>
      </text>
    </comment>
    <comment ref="G374" authorId="0" shapeId="0" xr:uid="{E73EFA47-1A0F-4024-9FC8-9BB75D703C50}">
      <text>
        <r>
          <rPr>
            <sz val="11"/>
            <color theme="1"/>
            <rFont val="Calibri"/>
            <family val="2"/>
            <scheme val="minor"/>
          </rPr>
          <t>quarterized number</t>
        </r>
      </text>
    </comment>
    <comment ref="H374" authorId="0" shapeId="0" xr:uid="{5AD69433-03E3-480F-B442-34FF54486AF5}">
      <text>
        <r>
          <rPr>
            <sz val="11"/>
            <color theme="1"/>
            <rFont val="Calibri"/>
            <family val="2"/>
            <scheme val="minor"/>
          </rPr>
          <t>quarterized number</t>
        </r>
      </text>
    </comment>
    <comment ref="J374" authorId="0" shapeId="0" xr:uid="{7F88DD52-507B-407D-BED4-52EF1C8B9E8B}">
      <text>
        <r>
          <rPr>
            <sz val="11"/>
            <color theme="1"/>
            <rFont val="Calibri"/>
            <family val="2"/>
            <scheme val="minor"/>
          </rPr>
          <t>quarterized number</t>
        </r>
      </text>
    </comment>
    <comment ref="K374" authorId="0" shapeId="0" xr:uid="{5735836A-D345-4689-BB03-36F3133D7013}">
      <text>
        <r>
          <rPr>
            <sz val="11"/>
            <color theme="1"/>
            <rFont val="Calibri"/>
            <family val="2"/>
            <scheme val="minor"/>
          </rPr>
          <t>quarterized number</t>
        </r>
      </text>
    </comment>
    <comment ref="L374" authorId="0" shapeId="0" xr:uid="{EC44B414-5780-4D64-977E-B5C444858752}">
      <text>
        <r>
          <rPr>
            <sz val="11"/>
            <color theme="1"/>
            <rFont val="Calibri"/>
            <family val="2"/>
            <scheme val="minor"/>
          </rPr>
          <t>quarterized number</t>
        </r>
      </text>
    </comment>
    <comment ref="N374" authorId="0" shapeId="0" xr:uid="{B182652E-BF2C-4246-B553-BBCB32203186}">
      <text>
        <r>
          <rPr>
            <sz val="11"/>
            <color theme="1"/>
            <rFont val="Calibri"/>
            <family val="2"/>
            <scheme val="minor"/>
          </rPr>
          <t>quarterized number</t>
        </r>
      </text>
    </comment>
    <comment ref="O374" authorId="0" shapeId="0" xr:uid="{89AD69D9-32FE-4BD5-8380-78B552097222}">
      <text>
        <r>
          <rPr>
            <sz val="11"/>
            <color theme="1"/>
            <rFont val="Calibri"/>
            <family val="2"/>
            <scheme val="minor"/>
          </rPr>
          <t>quarterized number</t>
        </r>
      </text>
    </comment>
    <comment ref="P374" authorId="0" shapeId="0" xr:uid="{613D85AE-D413-4BF8-A6AC-2102C0C5BB52}">
      <text>
        <r>
          <rPr>
            <sz val="11"/>
            <color theme="1"/>
            <rFont val="Calibri"/>
            <family val="2"/>
            <scheme val="minor"/>
          </rPr>
          <t>quarterized number</t>
        </r>
      </text>
    </comment>
    <comment ref="R374" authorId="0" shapeId="0" xr:uid="{A87AA65F-B6D3-4CA3-B5F0-0C81229E2B19}">
      <text>
        <r>
          <rPr>
            <sz val="11"/>
            <color theme="1"/>
            <rFont val="Calibri"/>
            <family val="2"/>
            <scheme val="minor"/>
          </rPr>
          <t>quarterized number</t>
        </r>
      </text>
    </comment>
    <comment ref="S374" authorId="0" shapeId="0" xr:uid="{73725A36-7CDA-4B50-B0B0-FBEE2F8ABD56}">
      <text>
        <r>
          <rPr>
            <sz val="11"/>
            <color theme="1"/>
            <rFont val="Calibri"/>
            <family val="2"/>
            <scheme val="minor"/>
          </rPr>
          <t>quarterized number</t>
        </r>
      </text>
    </comment>
    <comment ref="T374" authorId="0" shapeId="0" xr:uid="{58B14562-C861-4077-AAE3-72B9BC14D99E}">
      <text>
        <r>
          <rPr>
            <sz val="11"/>
            <color theme="1"/>
            <rFont val="Calibri"/>
            <family val="2"/>
            <scheme val="minor"/>
          </rPr>
          <t>quarterized number</t>
        </r>
      </text>
    </comment>
    <comment ref="V374" authorId="0" shapeId="0" xr:uid="{7EDF7A8E-6221-453A-9157-4649210EBBB6}">
      <text>
        <r>
          <rPr>
            <sz val="11"/>
            <color theme="1"/>
            <rFont val="Calibri"/>
            <family val="2"/>
            <scheme val="minor"/>
          </rPr>
          <t>quarterized number</t>
        </r>
      </text>
    </comment>
    <comment ref="W374" authorId="0" shapeId="0" xr:uid="{B9E1AA35-C807-4411-A795-94BBD8E1D604}">
      <text>
        <r>
          <rPr>
            <sz val="11"/>
            <color theme="1"/>
            <rFont val="Calibri"/>
            <family val="2"/>
            <scheme val="minor"/>
          </rPr>
          <t>quarterized number</t>
        </r>
      </text>
    </comment>
    <comment ref="X374" authorId="0" shapeId="0" xr:uid="{580C4012-84D4-428C-AF69-204BAC867B0C}">
      <text>
        <r>
          <rPr>
            <sz val="11"/>
            <color theme="1"/>
            <rFont val="Calibri"/>
            <family val="2"/>
            <scheme val="minor"/>
          </rPr>
          <t>quarterized number</t>
        </r>
      </text>
    </comment>
    <comment ref="Z374" authorId="0" shapeId="0" xr:uid="{FDA2F62B-738D-4209-BD00-4D4CAA340B4A}">
      <text>
        <r>
          <rPr>
            <sz val="11"/>
            <color theme="1"/>
            <rFont val="Calibri"/>
            <family val="2"/>
            <scheme val="minor"/>
          </rPr>
          <t>quarterized number</t>
        </r>
      </text>
    </comment>
    <comment ref="AA374" authorId="0" shapeId="0" xr:uid="{6AE68689-8092-40FA-B7BE-7B6C17707438}">
      <text>
        <r>
          <rPr>
            <sz val="11"/>
            <color theme="1"/>
            <rFont val="Calibri"/>
            <family val="2"/>
            <scheme val="minor"/>
          </rPr>
          <t>quarterized number</t>
        </r>
      </text>
    </comment>
    <comment ref="AB374" authorId="0" shapeId="0" xr:uid="{B63B790A-9735-4ACD-ADEB-828F0321756F}">
      <text>
        <r>
          <rPr>
            <sz val="11"/>
            <color theme="1"/>
            <rFont val="Calibri"/>
            <family val="2"/>
            <scheme val="minor"/>
          </rPr>
          <t>quarterized number</t>
        </r>
      </text>
    </comment>
    <comment ref="AD374" authorId="0" shapeId="0" xr:uid="{9AA3C285-EB86-4F0F-933C-0023E9009E56}">
      <text>
        <r>
          <rPr>
            <sz val="11"/>
            <color theme="1"/>
            <rFont val="Calibri"/>
            <family val="2"/>
            <scheme val="minor"/>
          </rPr>
          <t>quarterized number</t>
        </r>
      </text>
    </comment>
    <comment ref="AE374" authorId="0" shapeId="0" xr:uid="{27CF6DA0-EF94-4B26-95C5-46CAB2966E9E}">
      <text>
        <r>
          <rPr>
            <sz val="11"/>
            <color theme="1"/>
            <rFont val="Calibri"/>
            <family val="2"/>
            <scheme val="minor"/>
          </rPr>
          <t>quarterized number</t>
        </r>
      </text>
    </comment>
    <comment ref="AF374" authorId="0" shapeId="0" xr:uid="{F6D38032-1C36-40B8-8A97-EFBB8DAD6127}">
      <text>
        <r>
          <rPr>
            <sz val="11"/>
            <color theme="1"/>
            <rFont val="Calibri"/>
            <family val="2"/>
            <scheme val="minor"/>
          </rPr>
          <t>quarterized number</t>
        </r>
      </text>
    </comment>
    <comment ref="AH374" authorId="0" shapeId="0" xr:uid="{1E6AC80A-ABB8-4EF7-A4B7-F0AE89998670}">
      <text>
        <r>
          <rPr>
            <sz val="11"/>
            <color theme="1"/>
            <rFont val="Calibri"/>
            <family val="2"/>
            <scheme val="minor"/>
          </rPr>
          <t>quarterized number</t>
        </r>
      </text>
    </comment>
    <comment ref="AI374" authorId="0" shapeId="0" xr:uid="{B08FA1B4-B4CB-43C1-8DE9-8F93711CE5F0}">
      <text>
        <r>
          <rPr>
            <sz val="11"/>
            <color theme="1"/>
            <rFont val="Calibri"/>
            <family val="2"/>
            <scheme val="minor"/>
          </rPr>
          <t>quarterized number</t>
        </r>
      </text>
    </comment>
    <comment ref="AJ374" authorId="0" shapeId="0" xr:uid="{E8F312CD-AC2D-4E86-B50C-91AD2967F14F}">
      <text>
        <r>
          <rPr>
            <sz val="11"/>
            <color theme="1"/>
            <rFont val="Calibri"/>
            <family val="2"/>
            <scheme val="minor"/>
          </rPr>
          <t>quarterized number</t>
        </r>
      </text>
    </comment>
    <comment ref="AL374" authorId="0" shapeId="0" xr:uid="{699933E5-B1FC-493D-8231-0AE337203A75}">
      <text>
        <r>
          <rPr>
            <sz val="11"/>
            <color theme="1"/>
            <rFont val="Calibri"/>
            <family val="2"/>
            <scheme val="minor"/>
          </rPr>
          <t>quarterized number</t>
        </r>
      </text>
    </comment>
    <comment ref="AM374" authorId="0" shapeId="0" xr:uid="{99B382E3-795D-4BBB-99BE-2424C39E4EB3}">
      <text>
        <r>
          <rPr>
            <sz val="11"/>
            <color theme="1"/>
            <rFont val="Calibri"/>
            <family val="2"/>
            <scheme val="minor"/>
          </rPr>
          <t>quarterized number</t>
        </r>
      </text>
    </comment>
    <comment ref="AN374" authorId="0" shapeId="0" xr:uid="{8CF57AB0-F838-476F-A5A6-DF72D89CF4F0}">
      <text>
        <r>
          <rPr>
            <sz val="11"/>
            <color theme="1"/>
            <rFont val="Calibri"/>
            <family val="2"/>
            <scheme val="minor"/>
          </rPr>
          <t>quarterized number</t>
        </r>
      </text>
    </comment>
    <comment ref="AP374" authorId="0" shapeId="0" xr:uid="{AEAA6CB8-1D39-4A0E-9E3F-FDDB2F4C7B58}">
      <text>
        <r>
          <rPr>
            <sz val="11"/>
            <color theme="1"/>
            <rFont val="Calibri"/>
            <family val="2"/>
            <scheme val="minor"/>
          </rPr>
          <t>quarterized number</t>
        </r>
      </text>
    </comment>
    <comment ref="AQ374" authorId="0" shapeId="0" xr:uid="{D3E43382-DF68-442F-8875-2ABAD4E259CD}">
      <text>
        <r>
          <rPr>
            <sz val="11"/>
            <color theme="1"/>
            <rFont val="Calibri"/>
            <family val="2"/>
            <scheme val="minor"/>
          </rPr>
          <t>quarterized number</t>
        </r>
      </text>
    </comment>
    <comment ref="AR374" authorId="0" shapeId="0" xr:uid="{26F79111-318F-4AA8-BBCE-7D31A7ABD269}">
      <text>
        <r>
          <rPr>
            <sz val="11"/>
            <color theme="1"/>
            <rFont val="Calibri"/>
            <family val="2"/>
            <scheme val="minor"/>
          </rPr>
          <t>quarterized number</t>
        </r>
      </text>
    </comment>
    <comment ref="F375" authorId="0" shapeId="0" xr:uid="{E66813FC-EB83-481D-BD8D-12E3CB976B9B}">
      <text>
        <r>
          <rPr>
            <sz val="11"/>
            <color theme="1"/>
            <rFont val="Calibri"/>
            <family val="2"/>
            <scheme val="minor"/>
          </rPr>
          <t>quarterized number</t>
        </r>
      </text>
    </comment>
    <comment ref="G375" authorId="0" shapeId="0" xr:uid="{F3C34E1E-8492-4649-B214-3DA1E48E3B5D}">
      <text>
        <r>
          <rPr>
            <sz val="11"/>
            <color theme="1"/>
            <rFont val="Calibri"/>
            <family val="2"/>
            <scheme val="minor"/>
          </rPr>
          <t>quarterized number</t>
        </r>
      </text>
    </comment>
    <comment ref="H375" authorId="0" shapeId="0" xr:uid="{C2AB65F1-82DE-4611-A191-79D11BF8545E}">
      <text>
        <r>
          <rPr>
            <sz val="11"/>
            <color theme="1"/>
            <rFont val="Calibri"/>
            <family val="2"/>
            <scheme val="minor"/>
          </rPr>
          <t>quarterized number</t>
        </r>
      </text>
    </comment>
    <comment ref="J375" authorId="0" shapeId="0" xr:uid="{BAFF72DA-4533-4E92-AD27-1A67CBD78810}">
      <text>
        <r>
          <rPr>
            <sz val="11"/>
            <color theme="1"/>
            <rFont val="Calibri"/>
            <family val="2"/>
            <scheme val="minor"/>
          </rPr>
          <t>quarterized number</t>
        </r>
      </text>
    </comment>
    <comment ref="K375" authorId="0" shapeId="0" xr:uid="{CBECE1AC-21D2-4308-9437-DF04F08D02FF}">
      <text>
        <r>
          <rPr>
            <sz val="11"/>
            <color theme="1"/>
            <rFont val="Calibri"/>
            <family val="2"/>
            <scheme val="minor"/>
          </rPr>
          <t>quarterized number</t>
        </r>
      </text>
    </comment>
    <comment ref="L375" authorId="0" shapeId="0" xr:uid="{A3CA310A-33C4-4517-85D7-1C2699111E1C}">
      <text>
        <r>
          <rPr>
            <sz val="11"/>
            <color theme="1"/>
            <rFont val="Calibri"/>
            <family val="2"/>
            <scheme val="minor"/>
          </rPr>
          <t>quarterized number</t>
        </r>
      </text>
    </comment>
    <comment ref="N375" authorId="0" shapeId="0" xr:uid="{64AACEA8-2C33-4191-9828-E915EB80CC02}">
      <text>
        <r>
          <rPr>
            <sz val="11"/>
            <color theme="1"/>
            <rFont val="Calibri"/>
            <family val="2"/>
            <scheme val="minor"/>
          </rPr>
          <t>quarterized number</t>
        </r>
      </text>
    </comment>
    <comment ref="O375" authorId="0" shapeId="0" xr:uid="{4B4398F2-B92C-44B0-A69C-59545F2A2329}">
      <text>
        <r>
          <rPr>
            <sz val="11"/>
            <color theme="1"/>
            <rFont val="Calibri"/>
            <family val="2"/>
            <scheme val="minor"/>
          </rPr>
          <t>quarterized number</t>
        </r>
      </text>
    </comment>
    <comment ref="P375" authorId="0" shapeId="0" xr:uid="{C5ECAD74-B27A-44FA-9387-141541DC45CF}">
      <text>
        <r>
          <rPr>
            <sz val="11"/>
            <color theme="1"/>
            <rFont val="Calibri"/>
            <family val="2"/>
            <scheme val="minor"/>
          </rPr>
          <t>quarterized number</t>
        </r>
      </text>
    </comment>
    <comment ref="R375" authorId="0" shapeId="0" xr:uid="{48E641D5-AB1A-4C3B-B379-CB1A6B100B7A}">
      <text>
        <r>
          <rPr>
            <sz val="11"/>
            <color theme="1"/>
            <rFont val="Calibri"/>
            <family val="2"/>
            <scheme val="minor"/>
          </rPr>
          <t>quarterized number</t>
        </r>
      </text>
    </comment>
    <comment ref="S375" authorId="0" shapeId="0" xr:uid="{9037CFC0-23A0-4AF5-85DF-5C3471573AEC}">
      <text>
        <r>
          <rPr>
            <sz val="11"/>
            <color theme="1"/>
            <rFont val="Calibri"/>
            <family val="2"/>
            <scheme val="minor"/>
          </rPr>
          <t>quarterized number</t>
        </r>
      </text>
    </comment>
    <comment ref="T375" authorId="0" shapeId="0" xr:uid="{6E6C5990-3DCA-4A31-92E8-8D89C49A2602}">
      <text>
        <r>
          <rPr>
            <sz val="11"/>
            <color theme="1"/>
            <rFont val="Calibri"/>
            <family val="2"/>
            <scheme val="minor"/>
          </rPr>
          <t>quarterized number</t>
        </r>
      </text>
    </comment>
    <comment ref="V375" authorId="0" shapeId="0" xr:uid="{F2DAFB6B-FB7E-4071-A83C-AEAF43469384}">
      <text>
        <r>
          <rPr>
            <sz val="11"/>
            <color theme="1"/>
            <rFont val="Calibri"/>
            <family val="2"/>
            <scheme val="minor"/>
          </rPr>
          <t>quarterized number</t>
        </r>
      </text>
    </comment>
    <comment ref="W375" authorId="0" shapeId="0" xr:uid="{CA31AD97-B0FE-4645-B917-CD45A653CAA4}">
      <text>
        <r>
          <rPr>
            <sz val="11"/>
            <color theme="1"/>
            <rFont val="Calibri"/>
            <family val="2"/>
            <scheme val="minor"/>
          </rPr>
          <t>quarterized number</t>
        </r>
      </text>
    </comment>
    <comment ref="X375" authorId="0" shapeId="0" xr:uid="{65622830-2586-44C0-8754-57A0F075D033}">
      <text>
        <r>
          <rPr>
            <sz val="11"/>
            <color theme="1"/>
            <rFont val="Calibri"/>
            <family val="2"/>
            <scheme val="minor"/>
          </rPr>
          <t>quarterized number</t>
        </r>
      </text>
    </comment>
    <comment ref="Z375" authorId="0" shapeId="0" xr:uid="{C215BAF2-F802-4DBE-8324-29FF999D4A97}">
      <text>
        <r>
          <rPr>
            <sz val="11"/>
            <color theme="1"/>
            <rFont val="Calibri"/>
            <family val="2"/>
            <scheme val="minor"/>
          </rPr>
          <t>quarterized number</t>
        </r>
      </text>
    </comment>
    <comment ref="AA375" authorId="0" shapeId="0" xr:uid="{4E13283D-7F77-4916-993B-FDEF86B71DD2}">
      <text>
        <r>
          <rPr>
            <sz val="11"/>
            <color theme="1"/>
            <rFont val="Calibri"/>
            <family val="2"/>
            <scheme val="minor"/>
          </rPr>
          <t>quarterized number</t>
        </r>
      </text>
    </comment>
    <comment ref="AB375" authorId="0" shapeId="0" xr:uid="{C3DAF18F-81D0-431B-9A28-C579CF8F4B58}">
      <text>
        <r>
          <rPr>
            <sz val="11"/>
            <color theme="1"/>
            <rFont val="Calibri"/>
            <family val="2"/>
            <scheme val="minor"/>
          </rPr>
          <t>quarterized number</t>
        </r>
      </text>
    </comment>
    <comment ref="AD375" authorId="0" shapeId="0" xr:uid="{6CF79EBE-B97F-4817-A1C5-7A5791C61AF5}">
      <text>
        <r>
          <rPr>
            <sz val="11"/>
            <color theme="1"/>
            <rFont val="Calibri"/>
            <family val="2"/>
            <scheme val="minor"/>
          </rPr>
          <t>quarterized number</t>
        </r>
      </text>
    </comment>
    <comment ref="AE375" authorId="0" shapeId="0" xr:uid="{1F93CF2B-002F-4194-BBF8-E06A9C7348A3}">
      <text>
        <r>
          <rPr>
            <sz val="11"/>
            <color theme="1"/>
            <rFont val="Calibri"/>
            <family val="2"/>
            <scheme val="minor"/>
          </rPr>
          <t>quarterized number</t>
        </r>
      </text>
    </comment>
    <comment ref="AF375" authorId="0" shapeId="0" xr:uid="{36BEF086-220C-4ACD-8C31-E41409375409}">
      <text>
        <r>
          <rPr>
            <sz val="11"/>
            <color theme="1"/>
            <rFont val="Calibri"/>
            <family val="2"/>
            <scheme val="minor"/>
          </rPr>
          <t>quarterized number</t>
        </r>
      </text>
    </comment>
    <comment ref="AH375" authorId="0" shapeId="0" xr:uid="{16D7EF9F-94D3-4F36-97D8-5776D846C0A2}">
      <text>
        <r>
          <rPr>
            <sz val="11"/>
            <color theme="1"/>
            <rFont val="Calibri"/>
            <family val="2"/>
            <scheme val="minor"/>
          </rPr>
          <t>quarterized number</t>
        </r>
      </text>
    </comment>
    <comment ref="AI375" authorId="0" shapeId="0" xr:uid="{83AA005C-5552-474A-9420-D5C89A0EEB29}">
      <text>
        <r>
          <rPr>
            <sz val="11"/>
            <color theme="1"/>
            <rFont val="Calibri"/>
            <family val="2"/>
            <scheme val="minor"/>
          </rPr>
          <t>quarterized number</t>
        </r>
      </text>
    </comment>
    <comment ref="AJ375" authorId="0" shapeId="0" xr:uid="{AE99C5C6-5400-4C2A-BDFA-B5E3145D84D8}">
      <text>
        <r>
          <rPr>
            <sz val="11"/>
            <color theme="1"/>
            <rFont val="Calibri"/>
            <family val="2"/>
            <scheme val="minor"/>
          </rPr>
          <t>quarterized number</t>
        </r>
      </text>
    </comment>
    <comment ref="AL375" authorId="0" shapeId="0" xr:uid="{D8432589-10D6-47EE-8B30-A7D8373E8D87}">
      <text>
        <r>
          <rPr>
            <sz val="11"/>
            <color theme="1"/>
            <rFont val="Calibri"/>
            <family val="2"/>
            <scheme val="minor"/>
          </rPr>
          <t>quarterized number</t>
        </r>
      </text>
    </comment>
    <comment ref="AM375" authorId="0" shapeId="0" xr:uid="{4CE6910A-49B5-46E0-9088-3FF946DA08B8}">
      <text>
        <r>
          <rPr>
            <sz val="11"/>
            <color theme="1"/>
            <rFont val="Calibri"/>
            <family val="2"/>
            <scheme val="minor"/>
          </rPr>
          <t>quarterized number</t>
        </r>
      </text>
    </comment>
    <comment ref="AN375" authorId="0" shapeId="0" xr:uid="{B8C17D39-D39E-45D0-B697-D3AE092E35FA}">
      <text>
        <r>
          <rPr>
            <sz val="11"/>
            <color theme="1"/>
            <rFont val="Calibri"/>
            <family val="2"/>
            <scheme val="minor"/>
          </rPr>
          <t>quarterized number</t>
        </r>
      </text>
    </comment>
    <comment ref="AP375" authorId="0" shapeId="0" xr:uid="{439579A6-DA89-42C1-B256-0819E90445C8}">
      <text>
        <r>
          <rPr>
            <sz val="11"/>
            <color theme="1"/>
            <rFont val="Calibri"/>
            <family val="2"/>
            <scheme val="minor"/>
          </rPr>
          <t>quarterized number</t>
        </r>
      </text>
    </comment>
    <comment ref="AQ375" authorId="0" shapeId="0" xr:uid="{CDB1820D-CD0A-4456-B7E3-1C1284DB4F69}">
      <text>
        <r>
          <rPr>
            <sz val="11"/>
            <color theme="1"/>
            <rFont val="Calibri"/>
            <family val="2"/>
            <scheme val="minor"/>
          </rPr>
          <t>quarterized number</t>
        </r>
      </text>
    </comment>
    <comment ref="AR375" authorId="0" shapeId="0" xr:uid="{8E7705BA-6F59-4779-8ED3-3C8A3D47BEE4}">
      <text>
        <r>
          <rPr>
            <sz val="11"/>
            <color theme="1"/>
            <rFont val="Calibri"/>
            <family val="2"/>
            <scheme val="minor"/>
          </rPr>
          <t>quarterized number</t>
        </r>
      </text>
    </comment>
    <comment ref="F378" authorId="0" shapeId="0" xr:uid="{930F24B1-2559-4B0A-A43B-D5195AC220F4}">
      <text>
        <r>
          <rPr>
            <sz val="11"/>
            <color theme="1"/>
            <rFont val="Calibri"/>
            <family val="2"/>
            <scheme val="minor"/>
          </rPr>
          <t>quarterized number</t>
        </r>
      </text>
    </comment>
    <comment ref="G378" authorId="0" shapeId="0" xr:uid="{94A166AA-2DAD-4D0A-82E9-35B6F04FD53A}">
      <text>
        <r>
          <rPr>
            <sz val="11"/>
            <color theme="1"/>
            <rFont val="Calibri"/>
            <family val="2"/>
            <scheme val="minor"/>
          </rPr>
          <t>quarterized number</t>
        </r>
      </text>
    </comment>
    <comment ref="H378" authorId="0" shapeId="0" xr:uid="{A87BD786-1416-487E-84EE-32E0D98DC875}">
      <text>
        <r>
          <rPr>
            <sz val="11"/>
            <color theme="1"/>
            <rFont val="Calibri"/>
            <family val="2"/>
            <scheme val="minor"/>
          </rPr>
          <t>quarterized number</t>
        </r>
      </text>
    </comment>
    <comment ref="N378" authorId="0" shapeId="0" xr:uid="{4EA58957-CE77-432E-8D26-639C5118CEF0}">
      <text>
        <r>
          <rPr>
            <sz val="11"/>
            <color theme="1"/>
            <rFont val="Calibri"/>
            <family val="2"/>
            <scheme val="minor"/>
          </rPr>
          <t>quarterized number</t>
        </r>
      </text>
    </comment>
    <comment ref="O378" authorId="0" shapeId="0" xr:uid="{606D25EA-0E82-4283-8836-AC71D81647AC}">
      <text>
        <r>
          <rPr>
            <sz val="11"/>
            <color theme="1"/>
            <rFont val="Calibri"/>
            <family val="2"/>
            <scheme val="minor"/>
          </rPr>
          <t>quarterized number</t>
        </r>
      </text>
    </comment>
    <comment ref="P378" authorId="0" shapeId="0" xr:uid="{A6364A85-2497-4681-8695-3E0B17FB5920}">
      <text>
        <r>
          <rPr>
            <sz val="11"/>
            <color theme="1"/>
            <rFont val="Calibri"/>
            <family val="2"/>
            <scheme val="minor"/>
          </rPr>
          <t>quarterized number</t>
        </r>
      </text>
    </comment>
    <comment ref="V378" authorId="0" shapeId="0" xr:uid="{83999D7D-20D5-4582-B27B-95D0D90EA462}">
      <text>
        <r>
          <rPr>
            <sz val="11"/>
            <color theme="1"/>
            <rFont val="Calibri"/>
            <family val="2"/>
            <scheme val="minor"/>
          </rPr>
          <t>quarterized number</t>
        </r>
      </text>
    </comment>
    <comment ref="W378" authorId="0" shapeId="0" xr:uid="{93A7A36C-BCB6-45C4-BC12-2B3E19BA84EB}">
      <text>
        <r>
          <rPr>
            <sz val="11"/>
            <color theme="1"/>
            <rFont val="Calibri"/>
            <family val="2"/>
            <scheme val="minor"/>
          </rPr>
          <t>quarterized number</t>
        </r>
      </text>
    </comment>
    <comment ref="X378" authorId="0" shapeId="0" xr:uid="{040BBC81-A995-45F7-A8CB-756EC4D6D9EC}">
      <text>
        <r>
          <rPr>
            <sz val="11"/>
            <color theme="1"/>
            <rFont val="Calibri"/>
            <family val="2"/>
            <scheme val="minor"/>
          </rPr>
          <t>quarterized number</t>
        </r>
      </text>
    </comment>
    <comment ref="Z378" authorId="0" shapeId="0" xr:uid="{EF28712A-F101-48ED-A9FC-9B4CB1D0DB48}">
      <text>
        <r>
          <rPr>
            <sz val="11"/>
            <color theme="1"/>
            <rFont val="Calibri"/>
            <family val="2"/>
            <scheme val="minor"/>
          </rPr>
          <t>quarterized number</t>
        </r>
      </text>
    </comment>
    <comment ref="AA378" authorId="0" shapeId="0" xr:uid="{8D0FCC05-C647-4047-98A3-64C6BBF94267}">
      <text>
        <r>
          <rPr>
            <sz val="11"/>
            <color theme="1"/>
            <rFont val="Calibri"/>
            <family val="2"/>
            <scheme val="minor"/>
          </rPr>
          <t>quarterized number</t>
        </r>
      </text>
    </comment>
    <comment ref="AB378" authorId="0" shapeId="0" xr:uid="{45468C0C-D308-4CC5-B197-3986A71A71E9}">
      <text>
        <r>
          <rPr>
            <sz val="11"/>
            <color theme="1"/>
            <rFont val="Calibri"/>
            <family val="2"/>
            <scheme val="minor"/>
          </rPr>
          <t>quarterized number</t>
        </r>
      </text>
    </comment>
    <comment ref="AH378" authorId="0" shapeId="0" xr:uid="{41718AA7-955C-4638-9668-71E07B3C4EE4}">
      <text>
        <r>
          <rPr>
            <sz val="11"/>
            <color theme="1"/>
            <rFont val="Calibri"/>
            <family val="2"/>
            <scheme val="minor"/>
          </rPr>
          <t>quarterized number</t>
        </r>
      </text>
    </comment>
    <comment ref="AI378" authorId="0" shapeId="0" xr:uid="{CE9CE14C-F30D-433D-B1EA-736A98C2E928}">
      <text>
        <r>
          <rPr>
            <sz val="11"/>
            <color theme="1"/>
            <rFont val="Calibri"/>
            <family val="2"/>
            <scheme val="minor"/>
          </rPr>
          <t>quarterized number</t>
        </r>
      </text>
    </comment>
    <comment ref="AJ378" authorId="0" shapeId="0" xr:uid="{232E00FC-F548-490D-B951-0A7CF7CF67B5}">
      <text>
        <r>
          <rPr>
            <sz val="11"/>
            <color theme="1"/>
            <rFont val="Calibri"/>
            <family val="2"/>
            <scheme val="minor"/>
          </rPr>
          <t>quarterized number</t>
        </r>
      </text>
    </comment>
    <comment ref="AP378" authorId="0" shapeId="0" xr:uid="{2B827524-E3B7-486D-BCA3-0332FF140692}">
      <text>
        <r>
          <rPr>
            <sz val="11"/>
            <color theme="1"/>
            <rFont val="Calibri"/>
            <family val="2"/>
            <scheme val="minor"/>
          </rPr>
          <t>quarterized number</t>
        </r>
      </text>
    </comment>
    <comment ref="AQ378" authorId="0" shapeId="0" xr:uid="{74FEED5F-DB21-4774-81B9-D95746A65965}">
      <text>
        <r>
          <rPr>
            <sz val="11"/>
            <color theme="1"/>
            <rFont val="Calibri"/>
            <family val="2"/>
            <scheme val="minor"/>
          </rPr>
          <t>quarterized number</t>
        </r>
      </text>
    </comment>
    <comment ref="AR378" authorId="0" shapeId="0" xr:uid="{5F8D7DFE-4D23-4816-AD62-7D5830DE1D5A}">
      <text>
        <r>
          <rPr>
            <sz val="11"/>
            <color theme="1"/>
            <rFont val="Calibri"/>
            <family val="2"/>
            <scheme val="minor"/>
          </rPr>
          <t>quarterized number</t>
        </r>
      </text>
    </comment>
    <comment ref="F379" authorId="0" shapeId="0" xr:uid="{D61FB0E5-EBEC-40A1-A397-37F2F98677F1}">
      <text>
        <r>
          <rPr>
            <sz val="11"/>
            <color theme="1"/>
            <rFont val="Calibri"/>
            <family val="2"/>
            <scheme val="minor"/>
          </rPr>
          <t>quarterized number</t>
        </r>
      </text>
    </comment>
    <comment ref="G379" authorId="0" shapeId="0" xr:uid="{82CC5D84-9356-4150-8E4A-FE6BFB6CFEAB}">
      <text>
        <r>
          <rPr>
            <sz val="11"/>
            <color theme="1"/>
            <rFont val="Calibri"/>
            <family val="2"/>
            <scheme val="minor"/>
          </rPr>
          <t>quarterized number</t>
        </r>
      </text>
    </comment>
    <comment ref="H379" authorId="0" shapeId="0" xr:uid="{E85928DA-9E69-457A-B99B-0520E599F70A}">
      <text>
        <r>
          <rPr>
            <sz val="11"/>
            <color theme="1"/>
            <rFont val="Calibri"/>
            <family val="2"/>
            <scheme val="minor"/>
          </rPr>
          <t>quarterized number</t>
        </r>
      </text>
    </comment>
    <comment ref="J379" authorId="0" shapeId="0" xr:uid="{C1C2F1D4-8BEE-4178-8667-82DB419E9068}">
      <text>
        <r>
          <rPr>
            <sz val="11"/>
            <color theme="1"/>
            <rFont val="Calibri"/>
            <family val="2"/>
            <scheme val="minor"/>
          </rPr>
          <t>quarterized number</t>
        </r>
      </text>
    </comment>
    <comment ref="K379" authorId="0" shapeId="0" xr:uid="{2C4CD486-E4DE-4D20-8CA3-ED63B8ADB220}">
      <text>
        <r>
          <rPr>
            <sz val="11"/>
            <color theme="1"/>
            <rFont val="Calibri"/>
            <family val="2"/>
            <scheme val="minor"/>
          </rPr>
          <t>quarterized number</t>
        </r>
      </text>
    </comment>
    <comment ref="L379" authorId="0" shapeId="0" xr:uid="{D834DBAC-632A-4179-B97B-9292DB9C77C1}">
      <text>
        <r>
          <rPr>
            <sz val="11"/>
            <color theme="1"/>
            <rFont val="Calibri"/>
            <family val="2"/>
            <scheme val="minor"/>
          </rPr>
          <t>quarterized number</t>
        </r>
      </text>
    </comment>
    <comment ref="N379" authorId="0" shapeId="0" xr:uid="{8B1FD084-DFAB-4B87-9779-25624A6A8F0D}">
      <text>
        <r>
          <rPr>
            <sz val="11"/>
            <color theme="1"/>
            <rFont val="Calibri"/>
            <family val="2"/>
            <scheme val="minor"/>
          </rPr>
          <t>quarterized number</t>
        </r>
      </text>
    </comment>
    <comment ref="O379" authorId="0" shapeId="0" xr:uid="{489AE0AA-9640-4937-8763-2C2B511B7677}">
      <text>
        <r>
          <rPr>
            <sz val="11"/>
            <color theme="1"/>
            <rFont val="Calibri"/>
            <family val="2"/>
            <scheme val="minor"/>
          </rPr>
          <t>quarterized number</t>
        </r>
      </text>
    </comment>
    <comment ref="P379" authorId="0" shapeId="0" xr:uid="{304BC8C6-C845-41FF-8B73-7F5964D47E91}">
      <text>
        <r>
          <rPr>
            <sz val="11"/>
            <color theme="1"/>
            <rFont val="Calibri"/>
            <family val="2"/>
            <scheme val="minor"/>
          </rPr>
          <t>quarterized number</t>
        </r>
      </text>
    </comment>
    <comment ref="R379" authorId="0" shapeId="0" xr:uid="{9CFE5045-7BD3-40CC-8177-001783EDEE3F}">
      <text>
        <r>
          <rPr>
            <sz val="11"/>
            <color theme="1"/>
            <rFont val="Calibri"/>
            <family val="2"/>
            <scheme val="minor"/>
          </rPr>
          <t>quarterized number</t>
        </r>
      </text>
    </comment>
    <comment ref="S379" authorId="0" shapeId="0" xr:uid="{F9BC5445-404D-4F94-90E3-CF5DDA0089D6}">
      <text>
        <r>
          <rPr>
            <sz val="11"/>
            <color theme="1"/>
            <rFont val="Calibri"/>
            <family val="2"/>
            <scheme val="minor"/>
          </rPr>
          <t>quarterized number</t>
        </r>
      </text>
    </comment>
    <comment ref="T379" authorId="0" shapeId="0" xr:uid="{54EA474F-34E2-444E-B366-C20AF36FCEA4}">
      <text>
        <r>
          <rPr>
            <sz val="11"/>
            <color theme="1"/>
            <rFont val="Calibri"/>
            <family val="2"/>
            <scheme val="minor"/>
          </rPr>
          <t>quarterized number</t>
        </r>
      </text>
    </comment>
    <comment ref="V379" authorId="0" shapeId="0" xr:uid="{D6914DE8-1927-4FEE-8044-8FDC74521945}">
      <text>
        <r>
          <rPr>
            <sz val="11"/>
            <color theme="1"/>
            <rFont val="Calibri"/>
            <family val="2"/>
            <scheme val="minor"/>
          </rPr>
          <t>quarterized number</t>
        </r>
      </text>
    </comment>
    <comment ref="W379" authorId="0" shapeId="0" xr:uid="{9F7A4E99-138F-4690-B134-D3BFA843285E}">
      <text>
        <r>
          <rPr>
            <sz val="11"/>
            <color theme="1"/>
            <rFont val="Calibri"/>
            <family val="2"/>
            <scheme val="minor"/>
          </rPr>
          <t>quarterized number</t>
        </r>
      </text>
    </comment>
    <comment ref="X379" authorId="0" shapeId="0" xr:uid="{6376B232-89C2-40B8-9764-A88419333ABA}">
      <text>
        <r>
          <rPr>
            <sz val="11"/>
            <color theme="1"/>
            <rFont val="Calibri"/>
            <family val="2"/>
            <scheme val="minor"/>
          </rPr>
          <t>quarterized number</t>
        </r>
      </text>
    </comment>
    <comment ref="Z379" authorId="0" shapeId="0" xr:uid="{73E4CB22-ACE7-4B25-9301-124B2CB117F4}">
      <text>
        <r>
          <rPr>
            <sz val="11"/>
            <color theme="1"/>
            <rFont val="Calibri"/>
            <family val="2"/>
            <scheme val="minor"/>
          </rPr>
          <t>quarterized number</t>
        </r>
      </text>
    </comment>
    <comment ref="AA379" authorId="0" shapeId="0" xr:uid="{DE128481-B186-4027-9434-8491269D3D7D}">
      <text>
        <r>
          <rPr>
            <sz val="11"/>
            <color theme="1"/>
            <rFont val="Calibri"/>
            <family val="2"/>
            <scheme val="minor"/>
          </rPr>
          <t>quarterized number</t>
        </r>
      </text>
    </comment>
    <comment ref="AB379" authorId="0" shapeId="0" xr:uid="{0DDCC066-4706-4EDA-BE3D-E21238A96393}">
      <text>
        <r>
          <rPr>
            <sz val="11"/>
            <color theme="1"/>
            <rFont val="Calibri"/>
            <family val="2"/>
            <scheme val="minor"/>
          </rPr>
          <t>quarterized number</t>
        </r>
      </text>
    </comment>
    <comment ref="AD379" authorId="0" shapeId="0" xr:uid="{B50FF305-E65C-4D6A-B1D9-A5C04616079F}">
      <text>
        <r>
          <rPr>
            <sz val="11"/>
            <color theme="1"/>
            <rFont val="Calibri"/>
            <family val="2"/>
            <scheme val="minor"/>
          </rPr>
          <t>quarterized number</t>
        </r>
      </text>
    </comment>
    <comment ref="AE379" authorId="0" shapeId="0" xr:uid="{2BCE2C61-DB1C-4BE6-B087-26EE4DFEF796}">
      <text>
        <r>
          <rPr>
            <sz val="11"/>
            <color theme="1"/>
            <rFont val="Calibri"/>
            <family val="2"/>
            <scheme val="minor"/>
          </rPr>
          <t>quarterized number</t>
        </r>
      </text>
    </comment>
    <comment ref="AF379" authorId="0" shapeId="0" xr:uid="{301BD0C6-22DB-47B6-B361-CD73D1060F72}">
      <text>
        <r>
          <rPr>
            <sz val="11"/>
            <color theme="1"/>
            <rFont val="Calibri"/>
            <family val="2"/>
            <scheme val="minor"/>
          </rPr>
          <t>quarterized number</t>
        </r>
      </text>
    </comment>
    <comment ref="AH379" authorId="0" shapeId="0" xr:uid="{2D948407-E295-4FDD-8C3D-A2AB800A313A}">
      <text>
        <r>
          <rPr>
            <sz val="11"/>
            <color theme="1"/>
            <rFont val="Calibri"/>
            <family val="2"/>
            <scheme val="minor"/>
          </rPr>
          <t>quarterized number</t>
        </r>
      </text>
    </comment>
    <comment ref="AI379" authorId="0" shapeId="0" xr:uid="{5E65570A-7B39-4D30-B471-37AD0226D642}">
      <text>
        <r>
          <rPr>
            <sz val="11"/>
            <color theme="1"/>
            <rFont val="Calibri"/>
            <family val="2"/>
            <scheme val="minor"/>
          </rPr>
          <t>quarterized number</t>
        </r>
      </text>
    </comment>
    <comment ref="AJ379" authorId="0" shapeId="0" xr:uid="{4E875765-F6DD-464E-A0E2-29BD6F3B0DB1}">
      <text>
        <r>
          <rPr>
            <sz val="11"/>
            <color theme="1"/>
            <rFont val="Calibri"/>
            <family val="2"/>
            <scheme val="minor"/>
          </rPr>
          <t>quarterized number</t>
        </r>
      </text>
    </comment>
    <comment ref="AL379" authorId="0" shapeId="0" xr:uid="{18F30051-2763-4263-A608-9F00B7BF1CCC}">
      <text>
        <r>
          <rPr>
            <sz val="11"/>
            <color theme="1"/>
            <rFont val="Calibri"/>
            <family val="2"/>
            <scheme val="minor"/>
          </rPr>
          <t>quarterized number</t>
        </r>
      </text>
    </comment>
    <comment ref="AM379" authorId="0" shapeId="0" xr:uid="{466B396E-63AA-47E8-8509-43469464F6C0}">
      <text>
        <r>
          <rPr>
            <sz val="11"/>
            <color theme="1"/>
            <rFont val="Calibri"/>
            <family val="2"/>
            <scheme val="minor"/>
          </rPr>
          <t>quarterized number</t>
        </r>
      </text>
    </comment>
    <comment ref="AN379" authorId="0" shapeId="0" xr:uid="{F500AD95-D815-4A14-83FD-3C2967172751}">
      <text>
        <r>
          <rPr>
            <sz val="11"/>
            <color theme="1"/>
            <rFont val="Calibri"/>
            <family val="2"/>
            <scheme val="minor"/>
          </rPr>
          <t>quarterized number</t>
        </r>
      </text>
    </comment>
    <comment ref="AP379" authorId="0" shapeId="0" xr:uid="{EBD18619-00E6-406B-8F32-643F4A51EA4F}">
      <text>
        <r>
          <rPr>
            <sz val="11"/>
            <color theme="1"/>
            <rFont val="Calibri"/>
            <family val="2"/>
            <scheme val="minor"/>
          </rPr>
          <t>quarterized number</t>
        </r>
      </text>
    </comment>
    <comment ref="AQ379" authorId="0" shapeId="0" xr:uid="{404C12F7-4711-4EE4-9A08-11EBE74E1866}">
      <text>
        <r>
          <rPr>
            <sz val="11"/>
            <color theme="1"/>
            <rFont val="Calibri"/>
            <family val="2"/>
            <scheme val="minor"/>
          </rPr>
          <t>quarterized number</t>
        </r>
      </text>
    </comment>
    <comment ref="AR379" authorId="0" shapeId="0" xr:uid="{A9729AAE-77DA-4122-B336-82243BD6E047}">
      <text>
        <r>
          <rPr>
            <sz val="11"/>
            <color theme="1"/>
            <rFont val="Calibri"/>
            <family val="2"/>
            <scheme val="minor"/>
          </rPr>
          <t>quarterized number</t>
        </r>
      </text>
    </comment>
    <comment ref="R380" authorId="0" shapeId="0" xr:uid="{BE3ECDE8-6294-4729-AB27-28DF7E9DE266}">
      <text>
        <r>
          <rPr>
            <sz val="11"/>
            <color theme="1"/>
            <rFont val="Calibri"/>
            <family val="2"/>
            <scheme val="minor"/>
          </rPr>
          <t>quarterized number</t>
        </r>
      </text>
    </comment>
    <comment ref="S380" authorId="0" shapeId="0" xr:uid="{F2B54296-849C-4AC9-B300-CE17AFF56E9D}">
      <text>
        <r>
          <rPr>
            <sz val="11"/>
            <color theme="1"/>
            <rFont val="Calibri"/>
            <family val="2"/>
            <scheme val="minor"/>
          </rPr>
          <t>quarterized number</t>
        </r>
      </text>
    </comment>
    <comment ref="T380" authorId="0" shapeId="0" xr:uid="{AFE050F4-AB58-4644-9F04-EE0E49D29B9F}">
      <text>
        <r>
          <rPr>
            <sz val="11"/>
            <color theme="1"/>
            <rFont val="Calibri"/>
            <family val="2"/>
            <scheme val="minor"/>
          </rPr>
          <t>quarterized number</t>
        </r>
      </text>
    </comment>
    <comment ref="V380" authorId="0" shapeId="0" xr:uid="{9A36E68B-6F17-45AD-9B5F-DAEFD58FE981}">
      <text>
        <r>
          <rPr>
            <sz val="11"/>
            <color theme="1"/>
            <rFont val="Calibri"/>
            <family val="2"/>
            <scheme val="minor"/>
          </rPr>
          <t>quarterized number</t>
        </r>
      </text>
    </comment>
    <comment ref="W380" authorId="0" shapeId="0" xr:uid="{F1BA5A28-711D-4DD6-962B-09E40F4E683C}">
      <text>
        <r>
          <rPr>
            <sz val="11"/>
            <color theme="1"/>
            <rFont val="Calibri"/>
            <family val="2"/>
            <scheme val="minor"/>
          </rPr>
          <t>quarterized number</t>
        </r>
      </text>
    </comment>
    <comment ref="X380" authorId="0" shapeId="0" xr:uid="{1BDB8F5B-D5F7-49CD-B195-DFC42694A63C}">
      <text>
        <r>
          <rPr>
            <sz val="11"/>
            <color theme="1"/>
            <rFont val="Calibri"/>
            <family val="2"/>
            <scheme val="minor"/>
          </rPr>
          <t>quarterized number</t>
        </r>
      </text>
    </comment>
    <comment ref="Z380" authorId="0" shapeId="0" xr:uid="{70F91145-828E-4965-98F3-8D0873D2F4D1}">
      <text>
        <r>
          <rPr>
            <sz val="11"/>
            <color theme="1"/>
            <rFont val="Calibri"/>
            <family val="2"/>
            <scheme val="minor"/>
          </rPr>
          <t>quarterized number</t>
        </r>
      </text>
    </comment>
    <comment ref="AA380" authorId="0" shapeId="0" xr:uid="{E68C2CCD-2312-4A89-B295-9B98667D13B1}">
      <text>
        <r>
          <rPr>
            <sz val="11"/>
            <color theme="1"/>
            <rFont val="Calibri"/>
            <family val="2"/>
            <scheme val="minor"/>
          </rPr>
          <t>quarterized number</t>
        </r>
      </text>
    </comment>
    <comment ref="AB380" authorId="0" shapeId="0" xr:uid="{0CD2873C-6413-42EB-841A-56BF9EF4B892}">
      <text>
        <r>
          <rPr>
            <sz val="11"/>
            <color theme="1"/>
            <rFont val="Calibri"/>
            <family val="2"/>
            <scheme val="minor"/>
          </rPr>
          <t>quarterized number</t>
        </r>
      </text>
    </comment>
    <comment ref="AD380" authorId="0" shapeId="0" xr:uid="{87375F84-51AE-47FD-9500-9FFDF03D3BE7}">
      <text>
        <r>
          <rPr>
            <sz val="11"/>
            <color theme="1"/>
            <rFont val="Calibri"/>
            <family val="2"/>
            <scheme val="minor"/>
          </rPr>
          <t>quarterized number</t>
        </r>
      </text>
    </comment>
    <comment ref="AE380" authorId="0" shapeId="0" xr:uid="{56BFF8D8-7E1C-46B0-BC33-C868D902CC4C}">
      <text>
        <r>
          <rPr>
            <sz val="11"/>
            <color theme="1"/>
            <rFont val="Calibri"/>
            <family val="2"/>
            <scheme val="minor"/>
          </rPr>
          <t>quarterized number</t>
        </r>
      </text>
    </comment>
    <comment ref="AF380" authorId="0" shapeId="0" xr:uid="{953F5DB4-F74F-418A-BF32-47DF72BA95CE}">
      <text>
        <r>
          <rPr>
            <sz val="11"/>
            <color theme="1"/>
            <rFont val="Calibri"/>
            <family val="2"/>
            <scheme val="minor"/>
          </rPr>
          <t>quarterized number</t>
        </r>
      </text>
    </comment>
    <comment ref="AH380" authorId="0" shapeId="0" xr:uid="{90F68964-A0EB-4B39-BC54-BE2907528477}">
      <text>
        <r>
          <rPr>
            <sz val="11"/>
            <color theme="1"/>
            <rFont val="Calibri"/>
            <family val="2"/>
            <scheme val="minor"/>
          </rPr>
          <t>quarterized number</t>
        </r>
      </text>
    </comment>
    <comment ref="AI380" authorId="0" shapeId="0" xr:uid="{D1C35555-59DA-4104-B965-1165E91A646D}">
      <text>
        <r>
          <rPr>
            <sz val="11"/>
            <color theme="1"/>
            <rFont val="Calibri"/>
            <family val="2"/>
            <scheme val="minor"/>
          </rPr>
          <t>quarterized number</t>
        </r>
      </text>
    </comment>
    <comment ref="AJ380" authorId="0" shapeId="0" xr:uid="{879BCE09-51AE-440B-995A-EE1464F9CF8C}">
      <text>
        <r>
          <rPr>
            <sz val="11"/>
            <color theme="1"/>
            <rFont val="Calibri"/>
            <family val="2"/>
            <scheme val="minor"/>
          </rPr>
          <t>quarterized number</t>
        </r>
      </text>
    </comment>
    <comment ref="AL380" authorId="0" shapeId="0" xr:uid="{C4C24B12-8A7A-411C-A298-88774FEB7A00}">
      <text>
        <r>
          <rPr>
            <sz val="11"/>
            <color theme="1"/>
            <rFont val="Calibri"/>
            <family val="2"/>
            <scheme val="minor"/>
          </rPr>
          <t>quarterized number</t>
        </r>
      </text>
    </comment>
    <comment ref="AM380" authorId="0" shapeId="0" xr:uid="{4E7B9453-3B79-4771-A09B-56C9A459A0F2}">
      <text>
        <r>
          <rPr>
            <sz val="11"/>
            <color theme="1"/>
            <rFont val="Calibri"/>
            <family val="2"/>
            <scheme val="minor"/>
          </rPr>
          <t>quarterized number</t>
        </r>
      </text>
    </comment>
    <comment ref="AN380" authorId="0" shapeId="0" xr:uid="{1215258B-3991-4382-BFCF-E29210CF5849}">
      <text>
        <r>
          <rPr>
            <sz val="11"/>
            <color theme="1"/>
            <rFont val="Calibri"/>
            <family val="2"/>
            <scheme val="minor"/>
          </rPr>
          <t>quarterized number</t>
        </r>
      </text>
    </comment>
    <comment ref="AP380" authorId="0" shapeId="0" xr:uid="{7FC33F86-971D-441E-93A5-88FC9629E3F4}">
      <text>
        <r>
          <rPr>
            <sz val="11"/>
            <color theme="1"/>
            <rFont val="Calibri"/>
            <family val="2"/>
            <scheme val="minor"/>
          </rPr>
          <t>quarterized number</t>
        </r>
      </text>
    </comment>
    <comment ref="AQ380" authorId="0" shapeId="0" xr:uid="{DEAB4B92-A3CD-4BF1-B7C1-DDBC26CE63E8}">
      <text>
        <r>
          <rPr>
            <sz val="11"/>
            <color theme="1"/>
            <rFont val="Calibri"/>
            <family val="2"/>
            <scheme val="minor"/>
          </rPr>
          <t>quarterized number</t>
        </r>
      </text>
    </comment>
    <comment ref="AR380" authorId="0" shapeId="0" xr:uid="{0208E68B-1A04-4FA8-9F2A-F231B953ECE3}">
      <text>
        <r>
          <rPr>
            <sz val="11"/>
            <color theme="1"/>
            <rFont val="Calibri"/>
            <family val="2"/>
            <scheme val="minor"/>
          </rPr>
          <t>quarterized number</t>
        </r>
      </text>
    </comment>
    <comment ref="F381" authorId="0" shapeId="0" xr:uid="{F843E376-8381-4BDB-96AD-142926983482}">
      <text>
        <r>
          <rPr>
            <sz val="11"/>
            <color theme="1"/>
            <rFont val="Calibri"/>
            <family val="2"/>
            <scheme val="minor"/>
          </rPr>
          <t>quarterized number</t>
        </r>
      </text>
    </comment>
    <comment ref="G381" authorId="0" shapeId="0" xr:uid="{AABA20AA-9956-4B5C-ADCB-61D2AB7F164D}">
      <text>
        <r>
          <rPr>
            <sz val="11"/>
            <color theme="1"/>
            <rFont val="Calibri"/>
            <family val="2"/>
            <scheme val="minor"/>
          </rPr>
          <t>quarterized number</t>
        </r>
      </text>
    </comment>
    <comment ref="H381" authorId="0" shapeId="0" xr:uid="{7A0DEAB1-40F4-4A2D-992B-5AA8DCA4C7F6}">
      <text>
        <r>
          <rPr>
            <sz val="11"/>
            <color theme="1"/>
            <rFont val="Calibri"/>
            <family val="2"/>
            <scheme val="minor"/>
          </rPr>
          <t>quarterized number</t>
        </r>
      </text>
    </comment>
    <comment ref="J381" authorId="0" shapeId="0" xr:uid="{277B136C-0268-4B48-9753-3C5A6362FFF9}">
      <text>
        <r>
          <rPr>
            <sz val="11"/>
            <color theme="1"/>
            <rFont val="Calibri"/>
            <family val="2"/>
            <scheme val="minor"/>
          </rPr>
          <t>quarterized number</t>
        </r>
      </text>
    </comment>
    <comment ref="K381" authorId="0" shapeId="0" xr:uid="{439C3AC4-06A9-43C8-BA24-DC6035FE511C}">
      <text>
        <r>
          <rPr>
            <sz val="11"/>
            <color theme="1"/>
            <rFont val="Calibri"/>
            <family val="2"/>
            <scheme val="minor"/>
          </rPr>
          <t>quarterized number</t>
        </r>
      </text>
    </comment>
    <comment ref="L381" authorId="0" shapeId="0" xr:uid="{09D206AE-B6E8-404B-9DE9-BCA0B06D1959}">
      <text>
        <r>
          <rPr>
            <sz val="11"/>
            <color theme="1"/>
            <rFont val="Calibri"/>
            <family val="2"/>
            <scheme val="minor"/>
          </rPr>
          <t>quarterized number</t>
        </r>
      </text>
    </comment>
    <comment ref="N381" authorId="0" shapeId="0" xr:uid="{D15CA324-0153-4547-972C-3BE9CD97A258}">
      <text>
        <r>
          <rPr>
            <sz val="11"/>
            <color theme="1"/>
            <rFont val="Calibri"/>
            <family val="2"/>
            <scheme val="minor"/>
          </rPr>
          <t>quarterized number</t>
        </r>
      </text>
    </comment>
    <comment ref="O381" authorId="0" shapeId="0" xr:uid="{B552F45D-3904-4A65-B9ED-056259B5A137}">
      <text>
        <r>
          <rPr>
            <sz val="11"/>
            <color theme="1"/>
            <rFont val="Calibri"/>
            <family val="2"/>
            <scheme val="minor"/>
          </rPr>
          <t>quarterized number</t>
        </r>
      </text>
    </comment>
    <comment ref="P381" authorId="0" shapeId="0" xr:uid="{FA98CA34-5CDD-4694-BDD1-7E0D77DEC6E9}">
      <text>
        <r>
          <rPr>
            <sz val="11"/>
            <color theme="1"/>
            <rFont val="Calibri"/>
            <family val="2"/>
            <scheme val="minor"/>
          </rPr>
          <t>quarterized number</t>
        </r>
      </text>
    </comment>
    <comment ref="R381" authorId="0" shapeId="0" xr:uid="{A710139D-22BB-4CD9-A4A7-720F9AFD2005}">
      <text>
        <r>
          <rPr>
            <sz val="11"/>
            <color theme="1"/>
            <rFont val="Calibri"/>
            <family val="2"/>
            <scheme val="minor"/>
          </rPr>
          <t>quarterized number</t>
        </r>
      </text>
    </comment>
    <comment ref="S381" authorId="0" shapeId="0" xr:uid="{EC9A201E-48EB-4452-B8DE-7F0D1743C058}">
      <text>
        <r>
          <rPr>
            <sz val="11"/>
            <color theme="1"/>
            <rFont val="Calibri"/>
            <family val="2"/>
            <scheme val="minor"/>
          </rPr>
          <t>quarterized number</t>
        </r>
      </text>
    </comment>
    <comment ref="T381" authorId="0" shapeId="0" xr:uid="{C0EE274D-AEBC-4AC9-B12E-3B1FA7575BCF}">
      <text>
        <r>
          <rPr>
            <sz val="11"/>
            <color theme="1"/>
            <rFont val="Calibri"/>
            <family val="2"/>
            <scheme val="minor"/>
          </rPr>
          <t>quarterized number</t>
        </r>
      </text>
    </comment>
    <comment ref="AH381" authorId="0" shapeId="0" xr:uid="{6362016A-8812-48DD-B511-45A5C491FD8E}">
      <text>
        <r>
          <rPr>
            <sz val="11"/>
            <color theme="1"/>
            <rFont val="Calibri"/>
            <family val="2"/>
            <scheme val="minor"/>
          </rPr>
          <t>quarterized number</t>
        </r>
      </text>
    </comment>
    <comment ref="AI381" authorId="0" shapeId="0" xr:uid="{4D5144EB-ECA6-44CC-BAD3-BA95536C6FD4}">
      <text>
        <r>
          <rPr>
            <sz val="11"/>
            <color theme="1"/>
            <rFont val="Calibri"/>
            <family val="2"/>
            <scheme val="minor"/>
          </rPr>
          <t>quarterized number</t>
        </r>
      </text>
    </comment>
    <comment ref="AJ381" authorId="0" shapeId="0" xr:uid="{2015BC13-E5B9-4800-8AC0-19B7ED15F8FB}">
      <text>
        <r>
          <rPr>
            <sz val="11"/>
            <color theme="1"/>
            <rFont val="Calibri"/>
            <family val="2"/>
            <scheme val="minor"/>
          </rPr>
          <t>quarterized number</t>
        </r>
      </text>
    </comment>
    <comment ref="F382" authorId="0" shapeId="0" xr:uid="{412A06AF-5EBD-460C-A257-B221EF63FC67}">
      <text>
        <r>
          <rPr>
            <sz val="11"/>
            <color theme="1"/>
            <rFont val="Calibri"/>
            <family val="2"/>
            <scheme val="minor"/>
          </rPr>
          <t>quarterized number</t>
        </r>
      </text>
    </comment>
    <comment ref="G382" authorId="0" shapeId="0" xr:uid="{51A50746-CFD0-4B88-B8D1-325859EC76DF}">
      <text>
        <r>
          <rPr>
            <sz val="11"/>
            <color theme="1"/>
            <rFont val="Calibri"/>
            <family val="2"/>
            <scheme val="minor"/>
          </rPr>
          <t>quarterized number</t>
        </r>
      </text>
    </comment>
    <comment ref="H382" authorId="0" shapeId="0" xr:uid="{DE827A15-70CD-4FCC-8CAB-21B26A3D9AA9}">
      <text>
        <r>
          <rPr>
            <sz val="11"/>
            <color theme="1"/>
            <rFont val="Calibri"/>
            <family val="2"/>
            <scheme val="minor"/>
          </rPr>
          <t>quarterized number</t>
        </r>
      </text>
    </comment>
    <comment ref="J382" authorId="0" shapeId="0" xr:uid="{F57F6FD1-A3C4-4A31-BCEE-414401A384A1}">
      <text>
        <r>
          <rPr>
            <sz val="11"/>
            <color theme="1"/>
            <rFont val="Calibri"/>
            <family val="2"/>
            <scheme val="minor"/>
          </rPr>
          <t>quarterized number</t>
        </r>
      </text>
    </comment>
    <comment ref="K382" authorId="0" shapeId="0" xr:uid="{FDBF3CA5-79CC-4EEA-B3CA-2BF7E9A276CA}">
      <text>
        <r>
          <rPr>
            <sz val="11"/>
            <color theme="1"/>
            <rFont val="Calibri"/>
            <family val="2"/>
            <scheme val="minor"/>
          </rPr>
          <t>quarterized number</t>
        </r>
      </text>
    </comment>
    <comment ref="L382" authorId="0" shapeId="0" xr:uid="{9CAD0201-B052-45BA-B3C4-4E26BAA7DF88}">
      <text>
        <r>
          <rPr>
            <sz val="11"/>
            <color theme="1"/>
            <rFont val="Calibri"/>
            <family val="2"/>
            <scheme val="minor"/>
          </rPr>
          <t>quarterized number</t>
        </r>
      </text>
    </comment>
    <comment ref="N382" authorId="0" shapeId="0" xr:uid="{C8983C6B-5335-4215-85BA-9A401CE05C71}">
      <text>
        <r>
          <rPr>
            <sz val="11"/>
            <color theme="1"/>
            <rFont val="Calibri"/>
            <family val="2"/>
            <scheme val="minor"/>
          </rPr>
          <t>quarterized number</t>
        </r>
      </text>
    </comment>
    <comment ref="O382" authorId="0" shapeId="0" xr:uid="{2284BCAF-1736-43E7-B73A-4E3A66E8C0B0}">
      <text>
        <r>
          <rPr>
            <sz val="11"/>
            <color theme="1"/>
            <rFont val="Calibri"/>
            <family val="2"/>
            <scheme val="minor"/>
          </rPr>
          <t>quarterized number</t>
        </r>
      </text>
    </comment>
    <comment ref="P382" authorId="0" shapeId="0" xr:uid="{FD0EF8C1-9433-420A-B60A-EC6EB262BB22}">
      <text>
        <r>
          <rPr>
            <sz val="11"/>
            <color theme="1"/>
            <rFont val="Calibri"/>
            <family val="2"/>
            <scheme val="minor"/>
          </rPr>
          <t>quarterized number</t>
        </r>
      </text>
    </comment>
    <comment ref="R382" authorId="0" shapeId="0" xr:uid="{FF0083F5-FC9B-458F-817E-3C6BE7F1957A}">
      <text>
        <r>
          <rPr>
            <sz val="11"/>
            <color theme="1"/>
            <rFont val="Calibri"/>
            <family val="2"/>
            <scheme val="minor"/>
          </rPr>
          <t>quarterized number</t>
        </r>
      </text>
    </comment>
    <comment ref="S382" authorId="0" shapeId="0" xr:uid="{4030D7F5-83D5-4746-900D-88505397D2D7}">
      <text>
        <r>
          <rPr>
            <sz val="11"/>
            <color theme="1"/>
            <rFont val="Calibri"/>
            <family val="2"/>
            <scheme val="minor"/>
          </rPr>
          <t>quarterized number</t>
        </r>
      </text>
    </comment>
    <comment ref="T382" authorId="0" shapeId="0" xr:uid="{DEA3C860-20D2-42F6-A93D-93B45957BB02}">
      <text>
        <r>
          <rPr>
            <sz val="11"/>
            <color theme="1"/>
            <rFont val="Calibri"/>
            <family val="2"/>
            <scheme val="minor"/>
          </rPr>
          <t>quarterized number</t>
        </r>
      </text>
    </comment>
    <comment ref="AH382" authorId="0" shapeId="0" xr:uid="{93D58C6B-9F99-4276-BD3E-9C78D7C59388}">
      <text>
        <r>
          <rPr>
            <sz val="11"/>
            <color theme="1"/>
            <rFont val="Calibri"/>
            <family val="2"/>
            <scheme val="minor"/>
          </rPr>
          <t>quarterized number</t>
        </r>
      </text>
    </comment>
    <comment ref="AI382" authorId="0" shapeId="0" xr:uid="{1392135D-4B6C-413F-8622-60CE1948EF23}">
      <text>
        <r>
          <rPr>
            <sz val="11"/>
            <color theme="1"/>
            <rFont val="Calibri"/>
            <family val="2"/>
            <scheme val="minor"/>
          </rPr>
          <t>quarterized number</t>
        </r>
      </text>
    </comment>
    <comment ref="AJ382" authorId="0" shapeId="0" xr:uid="{D625BBD9-2494-404D-A3E7-C09EF6088C7B}">
      <text>
        <r>
          <rPr>
            <sz val="11"/>
            <color theme="1"/>
            <rFont val="Calibri"/>
            <family val="2"/>
            <scheme val="minor"/>
          </rPr>
          <t>quarterized number</t>
        </r>
      </text>
    </comment>
    <comment ref="F383" authorId="0" shapeId="0" xr:uid="{E870776E-F56D-42B0-90CC-6A72999B7BFF}">
      <text>
        <r>
          <rPr>
            <sz val="11"/>
            <color theme="1"/>
            <rFont val="Calibri"/>
            <family val="2"/>
            <scheme val="minor"/>
          </rPr>
          <t>quarterized number</t>
        </r>
      </text>
    </comment>
    <comment ref="G383" authorId="0" shapeId="0" xr:uid="{D7FE2965-E2B4-4C33-BE5C-DE73234DA5CB}">
      <text>
        <r>
          <rPr>
            <sz val="11"/>
            <color theme="1"/>
            <rFont val="Calibri"/>
            <family val="2"/>
            <scheme val="minor"/>
          </rPr>
          <t>quarterized number</t>
        </r>
      </text>
    </comment>
    <comment ref="H383" authorId="0" shapeId="0" xr:uid="{9E0111F2-ECFC-4787-98AD-01589CE7EF2C}">
      <text>
        <r>
          <rPr>
            <sz val="11"/>
            <color theme="1"/>
            <rFont val="Calibri"/>
            <family val="2"/>
            <scheme val="minor"/>
          </rPr>
          <t>quarterized number</t>
        </r>
      </text>
    </comment>
    <comment ref="N383" authorId="0" shapeId="0" xr:uid="{A80BA8C6-0742-43C5-9DB6-36A001FC7833}">
      <text>
        <r>
          <rPr>
            <sz val="11"/>
            <color theme="1"/>
            <rFont val="Calibri"/>
            <family val="2"/>
            <scheme val="minor"/>
          </rPr>
          <t>quarterized number</t>
        </r>
      </text>
    </comment>
    <comment ref="O383" authorId="0" shapeId="0" xr:uid="{63BAC77E-F5E5-4B13-BCE9-DEF153770646}">
      <text>
        <r>
          <rPr>
            <sz val="11"/>
            <color theme="1"/>
            <rFont val="Calibri"/>
            <family val="2"/>
            <scheme val="minor"/>
          </rPr>
          <t>quarterized number</t>
        </r>
      </text>
    </comment>
    <comment ref="P383" authorId="0" shapeId="0" xr:uid="{7EC9CA97-5D8C-45E9-BF39-1D16594779D0}">
      <text>
        <r>
          <rPr>
            <sz val="11"/>
            <color theme="1"/>
            <rFont val="Calibri"/>
            <family val="2"/>
            <scheme val="minor"/>
          </rPr>
          <t>quarterized number</t>
        </r>
      </text>
    </comment>
    <comment ref="F384" authorId="0" shapeId="0" xr:uid="{FE718E98-E5E2-4469-A4C2-E1BA75E322DE}">
      <text>
        <r>
          <rPr>
            <sz val="11"/>
            <color theme="1"/>
            <rFont val="Calibri"/>
            <family val="2"/>
            <scheme val="minor"/>
          </rPr>
          <t>quarterized number</t>
        </r>
      </text>
    </comment>
    <comment ref="G384" authorId="0" shapeId="0" xr:uid="{082BEDBA-5F61-4B34-8622-4CDD11C12F9A}">
      <text>
        <r>
          <rPr>
            <sz val="11"/>
            <color theme="1"/>
            <rFont val="Calibri"/>
            <family val="2"/>
            <scheme val="minor"/>
          </rPr>
          <t>quarterized number</t>
        </r>
      </text>
    </comment>
    <comment ref="H384" authorId="0" shapeId="0" xr:uid="{1CA68A01-9E59-468E-B4F1-A5F5362E5D40}">
      <text>
        <r>
          <rPr>
            <sz val="11"/>
            <color theme="1"/>
            <rFont val="Calibri"/>
            <family val="2"/>
            <scheme val="minor"/>
          </rPr>
          <t>quarterized number</t>
        </r>
      </text>
    </comment>
    <comment ref="V385" authorId="0" shapeId="0" xr:uid="{A6F3079D-C2C9-4544-B107-AF95B7D0C1F1}">
      <text>
        <r>
          <rPr>
            <sz val="11"/>
            <color theme="1"/>
            <rFont val="Calibri"/>
            <family val="2"/>
            <scheme val="minor"/>
          </rPr>
          <t>quarterized number</t>
        </r>
      </text>
    </comment>
    <comment ref="W385" authorId="0" shapeId="0" xr:uid="{5A152333-F4CF-46EF-9F09-E4F993F31FC8}">
      <text>
        <r>
          <rPr>
            <sz val="11"/>
            <color theme="1"/>
            <rFont val="Calibri"/>
            <family val="2"/>
            <scheme val="minor"/>
          </rPr>
          <t>quarterized number</t>
        </r>
      </text>
    </comment>
    <comment ref="X385" authorId="0" shapeId="0" xr:uid="{64CF334E-86C1-4FA1-8D0A-4085ADA3E9D2}">
      <text>
        <r>
          <rPr>
            <sz val="11"/>
            <color theme="1"/>
            <rFont val="Calibri"/>
            <family val="2"/>
            <scheme val="minor"/>
          </rPr>
          <t>quarterized number</t>
        </r>
      </text>
    </comment>
    <comment ref="Z385" authorId="0" shapeId="0" xr:uid="{BC67E12D-65E6-4B75-9FAD-E96ACF466DEE}">
      <text>
        <r>
          <rPr>
            <sz val="11"/>
            <color theme="1"/>
            <rFont val="Calibri"/>
            <family val="2"/>
            <scheme val="minor"/>
          </rPr>
          <t>quarterized number</t>
        </r>
      </text>
    </comment>
    <comment ref="AA385" authorId="0" shapeId="0" xr:uid="{5CEDE5D4-DBA1-4BFE-ACAA-643ADFCB0BE8}">
      <text>
        <r>
          <rPr>
            <sz val="11"/>
            <color theme="1"/>
            <rFont val="Calibri"/>
            <family val="2"/>
            <scheme val="minor"/>
          </rPr>
          <t>quarterized number</t>
        </r>
      </text>
    </comment>
    <comment ref="AB385" authorId="0" shapeId="0" xr:uid="{1EAA17AA-46A7-47FD-A2CA-DC697D1EC6AB}">
      <text>
        <r>
          <rPr>
            <sz val="11"/>
            <color theme="1"/>
            <rFont val="Calibri"/>
            <family val="2"/>
            <scheme val="minor"/>
          </rPr>
          <t>quarterized number</t>
        </r>
      </text>
    </comment>
    <comment ref="AD385" authorId="0" shapeId="0" xr:uid="{80F204B9-1F4A-489B-9857-579881410BA9}">
      <text>
        <r>
          <rPr>
            <sz val="11"/>
            <color theme="1"/>
            <rFont val="Calibri"/>
            <family val="2"/>
            <scheme val="minor"/>
          </rPr>
          <t>quarterized number</t>
        </r>
      </text>
    </comment>
    <comment ref="AE385" authorId="0" shapeId="0" xr:uid="{7979D9DA-E454-4358-9634-F17231FBA088}">
      <text>
        <r>
          <rPr>
            <sz val="11"/>
            <color theme="1"/>
            <rFont val="Calibri"/>
            <family val="2"/>
            <scheme val="minor"/>
          </rPr>
          <t>quarterized number</t>
        </r>
      </text>
    </comment>
    <comment ref="AF385" authorId="0" shapeId="0" xr:uid="{5C983811-0BD9-43C2-BD46-F4456623ACFB}">
      <text>
        <r>
          <rPr>
            <sz val="11"/>
            <color theme="1"/>
            <rFont val="Calibri"/>
            <family val="2"/>
            <scheme val="minor"/>
          </rPr>
          <t>quarterized number</t>
        </r>
      </text>
    </comment>
    <comment ref="AH385" authorId="0" shapeId="0" xr:uid="{086A9732-DB8E-4239-9087-30D9A7A0AE77}">
      <text>
        <r>
          <rPr>
            <sz val="11"/>
            <color theme="1"/>
            <rFont val="Calibri"/>
            <family val="2"/>
            <scheme val="minor"/>
          </rPr>
          <t>quarterized number</t>
        </r>
      </text>
    </comment>
    <comment ref="AI385" authorId="0" shapeId="0" xr:uid="{2D03FB1A-65CD-4E61-868A-79CE16EBFD16}">
      <text>
        <r>
          <rPr>
            <sz val="11"/>
            <color theme="1"/>
            <rFont val="Calibri"/>
            <family val="2"/>
            <scheme val="minor"/>
          </rPr>
          <t>quarterized number</t>
        </r>
      </text>
    </comment>
    <comment ref="AJ385" authorId="0" shapeId="0" xr:uid="{F99F3FC0-618A-4B52-BBD0-0B3398843584}">
      <text>
        <r>
          <rPr>
            <sz val="11"/>
            <color theme="1"/>
            <rFont val="Calibri"/>
            <family val="2"/>
            <scheme val="minor"/>
          </rPr>
          <t>quarterized number</t>
        </r>
      </text>
    </comment>
    <comment ref="AN385" authorId="0" shapeId="0" xr:uid="{2ABB437A-E509-4C93-8D46-F102950E3319}">
      <text>
        <r>
          <rPr>
            <sz val="11"/>
            <color theme="1"/>
            <rFont val="Calibri"/>
            <family val="2"/>
            <scheme val="minor"/>
          </rPr>
          <t>quarterized number</t>
        </r>
      </text>
    </comment>
    <comment ref="AP385" authorId="0" shapeId="0" xr:uid="{BCBD9F8E-7CE4-4A70-82D6-29AA50F37FA5}">
      <text>
        <r>
          <rPr>
            <sz val="11"/>
            <color theme="1"/>
            <rFont val="Calibri"/>
            <family val="2"/>
            <scheme val="minor"/>
          </rPr>
          <t>quarterized number</t>
        </r>
      </text>
    </comment>
    <comment ref="AQ385" authorId="0" shapeId="0" xr:uid="{B11A1CDC-3F85-49B1-B9B7-BEF6D3667155}">
      <text>
        <r>
          <rPr>
            <sz val="11"/>
            <color theme="1"/>
            <rFont val="Calibri"/>
            <family val="2"/>
            <scheme val="minor"/>
          </rPr>
          <t>quarterized number</t>
        </r>
      </text>
    </comment>
    <comment ref="AR385" authorId="0" shapeId="0" xr:uid="{DB954816-960D-4D82-849F-25911AFC916E}">
      <text>
        <r>
          <rPr>
            <sz val="11"/>
            <color theme="1"/>
            <rFont val="Calibri"/>
            <family val="2"/>
            <scheme val="minor"/>
          </rPr>
          <t>quarterized number</t>
        </r>
      </text>
    </comment>
    <comment ref="F386" authorId="0" shapeId="0" xr:uid="{CD7C812C-3E8E-4963-A4F6-20CF0DAB3584}">
      <text>
        <r>
          <rPr>
            <sz val="11"/>
            <color theme="1"/>
            <rFont val="Calibri"/>
            <family val="2"/>
            <scheme val="minor"/>
          </rPr>
          <t>quarterized number</t>
        </r>
      </text>
    </comment>
    <comment ref="G386" authorId="0" shapeId="0" xr:uid="{EB133E31-CA77-4E04-B249-FFBF29A15559}">
      <text>
        <r>
          <rPr>
            <sz val="11"/>
            <color theme="1"/>
            <rFont val="Calibri"/>
            <family val="2"/>
            <scheme val="minor"/>
          </rPr>
          <t>quarterized number</t>
        </r>
      </text>
    </comment>
    <comment ref="H386" authorId="0" shapeId="0" xr:uid="{FABFA0BF-D4BF-4688-89FF-39A4156E7F89}">
      <text>
        <r>
          <rPr>
            <sz val="11"/>
            <color theme="1"/>
            <rFont val="Calibri"/>
            <family val="2"/>
            <scheme val="minor"/>
          </rPr>
          <t>quarterized number</t>
        </r>
      </text>
    </comment>
    <comment ref="J386" authorId="0" shapeId="0" xr:uid="{08221FC9-6BA8-4F8D-BD56-D42DEB2A01FF}">
      <text>
        <r>
          <rPr>
            <sz val="11"/>
            <color theme="1"/>
            <rFont val="Calibri"/>
            <family val="2"/>
            <scheme val="minor"/>
          </rPr>
          <t>quarterized number</t>
        </r>
      </text>
    </comment>
    <comment ref="K386" authorId="0" shapeId="0" xr:uid="{FB2CD721-A477-4E5E-9D0C-9FC6FBA3CBA8}">
      <text>
        <r>
          <rPr>
            <sz val="11"/>
            <color theme="1"/>
            <rFont val="Calibri"/>
            <family val="2"/>
            <scheme val="minor"/>
          </rPr>
          <t>quarterized number</t>
        </r>
      </text>
    </comment>
    <comment ref="L386" authorId="0" shapeId="0" xr:uid="{9761B119-8298-4259-BF99-A52C38587C8C}">
      <text>
        <r>
          <rPr>
            <sz val="11"/>
            <color theme="1"/>
            <rFont val="Calibri"/>
            <family val="2"/>
            <scheme val="minor"/>
          </rPr>
          <t>quarterized number</t>
        </r>
      </text>
    </comment>
    <comment ref="N386" authorId="0" shapeId="0" xr:uid="{52F0D563-CCAF-4778-881B-6F4CEB0B2203}">
      <text>
        <r>
          <rPr>
            <sz val="11"/>
            <color theme="1"/>
            <rFont val="Calibri"/>
            <family val="2"/>
            <scheme val="minor"/>
          </rPr>
          <t>quarterized number</t>
        </r>
      </text>
    </comment>
    <comment ref="O386" authorId="0" shapeId="0" xr:uid="{103C4CF4-5785-4612-94A4-956A4CC323FF}">
      <text>
        <r>
          <rPr>
            <sz val="11"/>
            <color theme="1"/>
            <rFont val="Calibri"/>
            <family val="2"/>
            <scheme val="minor"/>
          </rPr>
          <t>quarterized number</t>
        </r>
      </text>
    </comment>
    <comment ref="P386" authorId="0" shapeId="0" xr:uid="{0E20525E-DF82-4DD7-BE10-BE683BF553FE}">
      <text>
        <r>
          <rPr>
            <sz val="11"/>
            <color theme="1"/>
            <rFont val="Calibri"/>
            <family val="2"/>
            <scheme val="minor"/>
          </rPr>
          <t>quarterized number</t>
        </r>
      </text>
    </comment>
    <comment ref="R386" authorId="0" shapeId="0" xr:uid="{64B60EA7-8D21-4794-B116-FAEE4E3A79D6}">
      <text>
        <r>
          <rPr>
            <sz val="11"/>
            <color theme="1"/>
            <rFont val="Calibri"/>
            <family val="2"/>
            <scheme val="minor"/>
          </rPr>
          <t>quarterized number</t>
        </r>
      </text>
    </comment>
    <comment ref="S386" authorId="0" shapeId="0" xr:uid="{33C32D14-6D57-456F-9D21-95150BE6E3CD}">
      <text>
        <r>
          <rPr>
            <sz val="11"/>
            <color theme="1"/>
            <rFont val="Calibri"/>
            <family val="2"/>
            <scheme val="minor"/>
          </rPr>
          <t>quarterized number</t>
        </r>
      </text>
    </comment>
    <comment ref="T386" authorId="0" shapeId="0" xr:uid="{5744BAE8-95B7-490C-9432-576CBDA578BB}">
      <text>
        <r>
          <rPr>
            <sz val="11"/>
            <color theme="1"/>
            <rFont val="Calibri"/>
            <family val="2"/>
            <scheme val="minor"/>
          </rPr>
          <t>quarterized number</t>
        </r>
      </text>
    </comment>
    <comment ref="V386" authorId="0" shapeId="0" xr:uid="{AA3B3997-31F5-47F1-8D00-212F7EB2AB3C}">
      <text>
        <r>
          <rPr>
            <sz val="11"/>
            <color theme="1"/>
            <rFont val="Calibri"/>
            <family val="2"/>
            <scheme val="minor"/>
          </rPr>
          <t>quarterized number</t>
        </r>
      </text>
    </comment>
    <comment ref="W386" authorId="0" shapeId="0" xr:uid="{AFB58A92-9669-4797-BF77-9CE97F2689D5}">
      <text>
        <r>
          <rPr>
            <sz val="11"/>
            <color theme="1"/>
            <rFont val="Calibri"/>
            <family val="2"/>
            <scheme val="minor"/>
          </rPr>
          <t>quarterized number</t>
        </r>
      </text>
    </comment>
    <comment ref="X386" authorId="0" shapeId="0" xr:uid="{57C72862-F242-4063-B466-F4F422B55906}">
      <text>
        <r>
          <rPr>
            <sz val="11"/>
            <color theme="1"/>
            <rFont val="Calibri"/>
            <family val="2"/>
            <scheme val="minor"/>
          </rPr>
          <t>quarterized number</t>
        </r>
      </text>
    </comment>
    <comment ref="Z386" authorId="0" shapeId="0" xr:uid="{5F4F4650-627B-46E5-A77B-2AA53933CEA9}">
      <text>
        <r>
          <rPr>
            <sz val="11"/>
            <color theme="1"/>
            <rFont val="Calibri"/>
            <family val="2"/>
            <scheme val="minor"/>
          </rPr>
          <t>quarterized number</t>
        </r>
      </text>
    </comment>
    <comment ref="AA386" authorId="0" shapeId="0" xr:uid="{B3D37CF9-2273-483E-B646-29674F3B2E4A}">
      <text>
        <r>
          <rPr>
            <sz val="11"/>
            <color theme="1"/>
            <rFont val="Calibri"/>
            <family val="2"/>
            <scheme val="minor"/>
          </rPr>
          <t>quarterized number</t>
        </r>
      </text>
    </comment>
    <comment ref="AB386" authorId="0" shapeId="0" xr:uid="{4A3DDD3E-84BD-4E5B-BD09-8A61753C7F20}">
      <text>
        <r>
          <rPr>
            <sz val="11"/>
            <color theme="1"/>
            <rFont val="Calibri"/>
            <family val="2"/>
            <scheme val="minor"/>
          </rPr>
          <t>quarterized number</t>
        </r>
      </text>
    </comment>
    <comment ref="AD386" authorId="0" shapeId="0" xr:uid="{79293394-A513-4EA6-ABE8-977DDFF4F327}">
      <text>
        <r>
          <rPr>
            <sz val="11"/>
            <color theme="1"/>
            <rFont val="Calibri"/>
            <family val="2"/>
            <scheme val="minor"/>
          </rPr>
          <t>quarterized number</t>
        </r>
      </text>
    </comment>
    <comment ref="AE386" authorId="0" shapeId="0" xr:uid="{13ED716A-985D-40A6-8C15-57388E423438}">
      <text>
        <r>
          <rPr>
            <sz val="11"/>
            <color theme="1"/>
            <rFont val="Calibri"/>
            <family val="2"/>
            <scheme val="minor"/>
          </rPr>
          <t>quarterized number</t>
        </r>
      </text>
    </comment>
    <comment ref="AF386" authorId="0" shapeId="0" xr:uid="{D58EE68B-3DAF-4F23-AFE4-3ABD0455C144}">
      <text>
        <r>
          <rPr>
            <sz val="11"/>
            <color theme="1"/>
            <rFont val="Calibri"/>
            <family val="2"/>
            <scheme val="minor"/>
          </rPr>
          <t>quarterized number</t>
        </r>
      </text>
    </comment>
    <comment ref="AH386" authorId="0" shapeId="0" xr:uid="{F58B5ED9-EF26-4831-A01E-8C132F058D3A}">
      <text>
        <r>
          <rPr>
            <sz val="11"/>
            <color theme="1"/>
            <rFont val="Calibri"/>
            <family val="2"/>
            <scheme val="minor"/>
          </rPr>
          <t>quarterized number</t>
        </r>
      </text>
    </comment>
    <comment ref="AI386" authorId="0" shapeId="0" xr:uid="{A8A039DD-AB89-424A-8620-66EB96C6522E}">
      <text>
        <r>
          <rPr>
            <sz val="11"/>
            <color theme="1"/>
            <rFont val="Calibri"/>
            <family val="2"/>
            <scheme val="minor"/>
          </rPr>
          <t>quarterized number</t>
        </r>
      </text>
    </comment>
    <comment ref="AJ386" authorId="0" shapeId="0" xr:uid="{EE5E80B0-6A96-4EA4-8E17-17638AC001E6}">
      <text>
        <r>
          <rPr>
            <sz val="11"/>
            <color theme="1"/>
            <rFont val="Calibri"/>
            <family val="2"/>
            <scheme val="minor"/>
          </rPr>
          <t>quarterized number</t>
        </r>
      </text>
    </comment>
    <comment ref="AL386" authorId="0" shapeId="0" xr:uid="{BD79A43A-1E8B-432D-9BAD-72A362E81F9E}">
      <text>
        <r>
          <rPr>
            <sz val="11"/>
            <color theme="1"/>
            <rFont val="Calibri"/>
            <family val="2"/>
            <scheme val="minor"/>
          </rPr>
          <t>quarterized number</t>
        </r>
      </text>
    </comment>
    <comment ref="AM386" authorId="0" shapeId="0" xr:uid="{5FE0CE0C-56D3-4133-8055-3FEEF8B3C09E}">
      <text>
        <r>
          <rPr>
            <sz val="11"/>
            <color theme="1"/>
            <rFont val="Calibri"/>
            <family val="2"/>
            <scheme val="minor"/>
          </rPr>
          <t>quarterized number</t>
        </r>
      </text>
    </comment>
    <comment ref="AN386" authorId="0" shapeId="0" xr:uid="{7048EAD7-590B-4267-8009-50EA22F22911}">
      <text>
        <r>
          <rPr>
            <sz val="11"/>
            <color theme="1"/>
            <rFont val="Calibri"/>
            <family val="2"/>
            <scheme val="minor"/>
          </rPr>
          <t>quarterized number</t>
        </r>
      </text>
    </comment>
    <comment ref="AP386" authorId="0" shapeId="0" xr:uid="{EB3DE0E3-D341-4F5E-A0EB-92CA4C1E0D23}">
      <text>
        <r>
          <rPr>
            <sz val="11"/>
            <color theme="1"/>
            <rFont val="Calibri"/>
            <family val="2"/>
            <scheme val="minor"/>
          </rPr>
          <t>quarterized number</t>
        </r>
      </text>
    </comment>
    <comment ref="AQ386" authorId="0" shapeId="0" xr:uid="{1A720999-9F6B-4822-93C0-F488654CEB3C}">
      <text>
        <r>
          <rPr>
            <sz val="11"/>
            <color theme="1"/>
            <rFont val="Calibri"/>
            <family val="2"/>
            <scheme val="minor"/>
          </rPr>
          <t>quarterized number</t>
        </r>
      </text>
    </comment>
    <comment ref="AR386" authorId="0" shapeId="0" xr:uid="{0B5400D0-AD36-4A8E-9D29-D6F933B47490}">
      <text>
        <r>
          <rPr>
            <sz val="11"/>
            <color theme="1"/>
            <rFont val="Calibri"/>
            <family val="2"/>
            <scheme val="minor"/>
          </rPr>
          <t>quarterized number</t>
        </r>
      </text>
    </comment>
    <comment ref="N387" authorId="0" shapeId="0" xr:uid="{7058A551-26B0-46A1-8F4D-A4DC6F28BB47}">
      <text>
        <r>
          <rPr>
            <sz val="11"/>
            <color theme="1"/>
            <rFont val="Calibri"/>
            <family val="2"/>
            <scheme val="minor"/>
          </rPr>
          <t>quarterized number</t>
        </r>
      </text>
    </comment>
    <comment ref="O387" authorId="0" shapeId="0" xr:uid="{BBFF904D-E3ED-436A-B308-21531A8AF803}">
      <text>
        <r>
          <rPr>
            <sz val="11"/>
            <color theme="1"/>
            <rFont val="Calibri"/>
            <family val="2"/>
            <scheme val="minor"/>
          </rPr>
          <t>quarterized number</t>
        </r>
      </text>
    </comment>
    <comment ref="P387" authorId="0" shapeId="0" xr:uid="{6AE1E8C9-474E-4ADE-87EB-1C5F16D144DC}">
      <text>
        <r>
          <rPr>
            <sz val="11"/>
            <color theme="1"/>
            <rFont val="Calibri"/>
            <family val="2"/>
            <scheme val="minor"/>
          </rPr>
          <t>quarterized number</t>
        </r>
      </text>
    </comment>
    <comment ref="R387" authorId="0" shapeId="0" xr:uid="{8CDBDD91-56EC-4969-A338-E6E6F1598E8E}">
      <text>
        <r>
          <rPr>
            <sz val="11"/>
            <color theme="1"/>
            <rFont val="Calibri"/>
            <family val="2"/>
            <scheme val="minor"/>
          </rPr>
          <t>quarterized number</t>
        </r>
      </text>
    </comment>
    <comment ref="S387" authorId="0" shapeId="0" xr:uid="{58138C8B-9CCF-4ADF-A104-F3C17BD695BA}">
      <text>
        <r>
          <rPr>
            <sz val="11"/>
            <color theme="1"/>
            <rFont val="Calibri"/>
            <family val="2"/>
            <scheme val="minor"/>
          </rPr>
          <t>quarterized number</t>
        </r>
      </text>
    </comment>
    <comment ref="T387" authorId="0" shapeId="0" xr:uid="{5F6B9C87-81A6-47BD-A76B-1AFDA999BDAC}">
      <text>
        <r>
          <rPr>
            <sz val="11"/>
            <color theme="1"/>
            <rFont val="Calibri"/>
            <family val="2"/>
            <scheme val="minor"/>
          </rPr>
          <t>quarterized number</t>
        </r>
      </text>
    </comment>
    <comment ref="V387" authorId="0" shapeId="0" xr:uid="{8194B81B-BB3E-4F65-AC3B-99C572007751}">
      <text>
        <r>
          <rPr>
            <sz val="11"/>
            <color theme="1"/>
            <rFont val="Calibri"/>
            <family val="2"/>
            <scheme val="minor"/>
          </rPr>
          <t>quarterized number</t>
        </r>
      </text>
    </comment>
    <comment ref="W387" authorId="0" shapeId="0" xr:uid="{66F89DAE-21E3-4B6E-AE95-D06BE8AD39EF}">
      <text>
        <r>
          <rPr>
            <sz val="11"/>
            <color theme="1"/>
            <rFont val="Calibri"/>
            <family val="2"/>
            <scheme val="minor"/>
          </rPr>
          <t>quarterized number</t>
        </r>
      </text>
    </comment>
    <comment ref="X387" authorId="0" shapeId="0" xr:uid="{EDB03C4B-64E1-4AF5-8C31-6656A5D4A89A}">
      <text>
        <r>
          <rPr>
            <sz val="11"/>
            <color theme="1"/>
            <rFont val="Calibri"/>
            <family val="2"/>
            <scheme val="minor"/>
          </rPr>
          <t>quarterized number</t>
        </r>
      </text>
    </comment>
    <comment ref="Z387" authorId="0" shapeId="0" xr:uid="{7DE6FAF8-0718-4631-9DD7-10F58DA3DCD6}">
      <text>
        <r>
          <rPr>
            <sz val="11"/>
            <color theme="1"/>
            <rFont val="Calibri"/>
            <family val="2"/>
            <scheme val="minor"/>
          </rPr>
          <t>quarterized number</t>
        </r>
      </text>
    </comment>
    <comment ref="AA387" authorId="0" shapeId="0" xr:uid="{CEB9DC18-6F20-485D-838C-A534D23737F6}">
      <text>
        <r>
          <rPr>
            <sz val="11"/>
            <color theme="1"/>
            <rFont val="Calibri"/>
            <family val="2"/>
            <scheme val="minor"/>
          </rPr>
          <t>quarterized number</t>
        </r>
      </text>
    </comment>
    <comment ref="AB387" authorId="0" shapeId="0" xr:uid="{23E8B1DC-9FDC-46DD-A36D-66560BCF6A74}">
      <text>
        <r>
          <rPr>
            <sz val="11"/>
            <color theme="1"/>
            <rFont val="Calibri"/>
            <family val="2"/>
            <scheme val="minor"/>
          </rPr>
          <t>quarterized number</t>
        </r>
      </text>
    </comment>
    <comment ref="AD387" authorId="0" shapeId="0" xr:uid="{0F286A9B-BFC3-4C77-83F6-C24A37CB2208}">
      <text>
        <r>
          <rPr>
            <sz val="11"/>
            <color theme="1"/>
            <rFont val="Calibri"/>
            <family val="2"/>
            <scheme val="minor"/>
          </rPr>
          <t>quarterized number</t>
        </r>
      </text>
    </comment>
    <comment ref="AE387" authorId="0" shapeId="0" xr:uid="{7490F6F0-F2C3-4B25-8832-871A20DE0BE4}">
      <text>
        <r>
          <rPr>
            <sz val="11"/>
            <color theme="1"/>
            <rFont val="Calibri"/>
            <family val="2"/>
            <scheme val="minor"/>
          </rPr>
          <t>quarterized number</t>
        </r>
      </text>
    </comment>
    <comment ref="AF387" authorId="0" shapeId="0" xr:uid="{29800218-3A9B-4B58-A35B-3738E6599145}">
      <text>
        <r>
          <rPr>
            <sz val="11"/>
            <color theme="1"/>
            <rFont val="Calibri"/>
            <family val="2"/>
            <scheme val="minor"/>
          </rPr>
          <t>quarterized number</t>
        </r>
      </text>
    </comment>
    <comment ref="AH387" authorId="0" shapeId="0" xr:uid="{3E5E4567-A713-4505-BB4C-6B1BF69A4DE6}">
      <text>
        <r>
          <rPr>
            <sz val="11"/>
            <color theme="1"/>
            <rFont val="Calibri"/>
            <family val="2"/>
            <scheme val="minor"/>
          </rPr>
          <t>quarterized number</t>
        </r>
      </text>
    </comment>
    <comment ref="AI387" authorId="0" shapeId="0" xr:uid="{9F9A29F5-60C9-4EED-86F2-298861B8F937}">
      <text>
        <r>
          <rPr>
            <sz val="11"/>
            <color theme="1"/>
            <rFont val="Calibri"/>
            <family val="2"/>
            <scheme val="minor"/>
          </rPr>
          <t>quarterized number</t>
        </r>
      </text>
    </comment>
    <comment ref="AJ387" authorId="0" shapeId="0" xr:uid="{0BFF7F24-54A7-432C-896B-64F22A133B96}">
      <text>
        <r>
          <rPr>
            <sz val="11"/>
            <color theme="1"/>
            <rFont val="Calibri"/>
            <family val="2"/>
            <scheme val="minor"/>
          </rPr>
          <t>quarterized number</t>
        </r>
      </text>
    </comment>
    <comment ref="AL387" authorId="0" shapeId="0" xr:uid="{833C9F74-F610-43CA-813D-899FE2F43E4A}">
      <text>
        <r>
          <rPr>
            <sz val="11"/>
            <color theme="1"/>
            <rFont val="Calibri"/>
            <family val="2"/>
            <scheme val="minor"/>
          </rPr>
          <t>quarterized number</t>
        </r>
      </text>
    </comment>
    <comment ref="AM387" authorId="0" shapeId="0" xr:uid="{CBB6BAA5-A5B6-4D51-8372-815EB87098D5}">
      <text>
        <r>
          <rPr>
            <sz val="11"/>
            <color theme="1"/>
            <rFont val="Calibri"/>
            <family val="2"/>
            <scheme val="minor"/>
          </rPr>
          <t>quarterized number</t>
        </r>
      </text>
    </comment>
    <comment ref="AN387" authorId="0" shapeId="0" xr:uid="{95378F3E-BCB8-4A96-95ED-A039BDBCC4C0}">
      <text>
        <r>
          <rPr>
            <sz val="11"/>
            <color theme="1"/>
            <rFont val="Calibri"/>
            <family val="2"/>
            <scheme val="minor"/>
          </rPr>
          <t>quarterized number</t>
        </r>
      </text>
    </comment>
    <comment ref="AP387" authorId="0" shapeId="0" xr:uid="{BC91BDEC-9C5C-40A2-B0F6-F5F14ECA9D2E}">
      <text>
        <r>
          <rPr>
            <sz val="11"/>
            <color theme="1"/>
            <rFont val="Calibri"/>
            <family val="2"/>
            <scheme val="minor"/>
          </rPr>
          <t>quarterized number</t>
        </r>
      </text>
    </comment>
    <comment ref="AQ387" authorId="0" shapeId="0" xr:uid="{E122E0A9-1639-4900-97D9-0EA38D2B4B44}">
      <text>
        <r>
          <rPr>
            <sz val="11"/>
            <color theme="1"/>
            <rFont val="Calibri"/>
            <family val="2"/>
            <scheme val="minor"/>
          </rPr>
          <t>quarterized number</t>
        </r>
      </text>
    </comment>
    <comment ref="AR387" authorId="0" shapeId="0" xr:uid="{49CFDB82-6881-4D50-A866-95EEFDF8195A}">
      <text>
        <r>
          <rPr>
            <sz val="11"/>
            <color theme="1"/>
            <rFont val="Calibri"/>
            <family val="2"/>
            <scheme val="minor"/>
          </rPr>
          <t>quarterized number</t>
        </r>
      </text>
    </comment>
    <comment ref="F388" authorId="0" shapeId="0" xr:uid="{8AF2D5E2-90CC-4A0D-A857-252ADA1A3B7A}">
      <text>
        <r>
          <rPr>
            <sz val="11"/>
            <color theme="1"/>
            <rFont val="Calibri"/>
            <family val="2"/>
            <scheme val="minor"/>
          </rPr>
          <t>quarterized number</t>
        </r>
      </text>
    </comment>
    <comment ref="G388" authorId="0" shapeId="0" xr:uid="{DB72AA5A-A11E-4038-8324-B73523383CBD}">
      <text>
        <r>
          <rPr>
            <sz val="11"/>
            <color theme="1"/>
            <rFont val="Calibri"/>
            <family val="2"/>
            <scheme val="minor"/>
          </rPr>
          <t>quarterized number</t>
        </r>
      </text>
    </comment>
    <comment ref="H388" authorId="0" shapeId="0" xr:uid="{830234CF-A634-451A-870C-DA22F8E70A5D}">
      <text>
        <r>
          <rPr>
            <sz val="11"/>
            <color theme="1"/>
            <rFont val="Calibri"/>
            <family val="2"/>
            <scheme val="minor"/>
          </rPr>
          <t>quarterized number</t>
        </r>
      </text>
    </comment>
    <comment ref="J388" authorId="0" shapeId="0" xr:uid="{0FDB7BC0-7691-402C-A5D4-1A9BDEF6E1BA}">
      <text>
        <r>
          <rPr>
            <sz val="11"/>
            <color theme="1"/>
            <rFont val="Calibri"/>
            <family val="2"/>
            <scheme val="minor"/>
          </rPr>
          <t>quarterized number</t>
        </r>
      </text>
    </comment>
    <comment ref="K388" authorId="0" shapeId="0" xr:uid="{663C5C4A-37C5-4222-8511-B575552499E2}">
      <text>
        <r>
          <rPr>
            <sz val="11"/>
            <color theme="1"/>
            <rFont val="Calibri"/>
            <family val="2"/>
            <scheme val="minor"/>
          </rPr>
          <t>quarterized number</t>
        </r>
      </text>
    </comment>
    <comment ref="L388" authorId="0" shapeId="0" xr:uid="{836D9494-9AC5-4E18-A3F5-DE874D74BD78}">
      <text>
        <r>
          <rPr>
            <sz val="11"/>
            <color theme="1"/>
            <rFont val="Calibri"/>
            <family val="2"/>
            <scheme val="minor"/>
          </rPr>
          <t>quarterized number</t>
        </r>
      </text>
    </comment>
    <comment ref="N388" authorId="0" shapeId="0" xr:uid="{10B318C3-4F36-4277-8C7F-018B1B4DCC2E}">
      <text>
        <r>
          <rPr>
            <sz val="11"/>
            <color theme="1"/>
            <rFont val="Calibri"/>
            <family val="2"/>
            <scheme val="minor"/>
          </rPr>
          <t>quarterized number</t>
        </r>
      </text>
    </comment>
    <comment ref="O388" authorId="0" shapeId="0" xr:uid="{FAEE473A-8367-4213-8642-8D64E27FB74D}">
      <text>
        <r>
          <rPr>
            <sz val="11"/>
            <color theme="1"/>
            <rFont val="Calibri"/>
            <family val="2"/>
            <scheme val="minor"/>
          </rPr>
          <t>quarterized number</t>
        </r>
      </text>
    </comment>
    <comment ref="P388" authorId="0" shapeId="0" xr:uid="{624D6B0F-DD4B-485F-9C46-9CF6C4416EE9}">
      <text>
        <r>
          <rPr>
            <sz val="11"/>
            <color theme="1"/>
            <rFont val="Calibri"/>
            <family val="2"/>
            <scheme val="minor"/>
          </rPr>
          <t>quarterized number</t>
        </r>
      </text>
    </comment>
    <comment ref="R388" authorId="0" shapeId="0" xr:uid="{65C9E625-84F2-4757-9F17-AB683276A6C8}">
      <text>
        <r>
          <rPr>
            <sz val="11"/>
            <color theme="1"/>
            <rFont val="Calibri"/>
            <family val="2"/>
            <scheme val="minor"/>
          </rPr>
          <t>quarterized number</t>
        </r>
      </text>
    </comment>
    <comment ref="S388" authorId="0" shapeId="0" xr:uid="{5AF7FD69-2634-4896-843E-6A3D89640460}">
      <text>
        <r>
          <rPr>
            <sz val="11"/>
            <color theme="1"/>
            <rFont val="Calibri"/>
            <family val="2"/>
            <scheme val="minor"/>
          </rPr>
          <t>quarterized number</t>
        </r>
      </text>
    </comment>
    <comment ref="T388" authorId="0" shapeId="0" xr:uid="{AC29A078-D2CA-4DCC-9219-3B6D93BA1642}">
      <text>
        <r>
          <rPr>
            <sz val="11"/>
            <color theme="1"/>
            <rFont val="Calibri"/>
            <family val="2"/>
            <scheme val="minor"/>
          </rPr>
          <t>quarterized number</t>
        </r>
      </text>
    </comment>
    <comment ref="V388" authorId="0" shapeId="0" xr:uid="{94DEB430-6184-4F77-B94C-538F09E3859E}">
      <text>
        <r>
          <rPr>
            <sz val="11"/>
            <color theme="1"/>
            <rFont val="Calibri"/>
            <family val="2"/>
            <scheme val="minor"/>
          </rPr>
          <t>quarterized number</t>
        </r>
      </text>
    </comment>
    <comment ref="W388" authorId="0" shapeId="0" xr:uid="{31B8E185-30AE-456D-A80D-9DA828A41B2E}">
      <text>
        <r>
          <rPr>
            <sz val="11"/>
            <color theme="1"/>
            <rFont val="Calibri"/>
            <family val="2"/>
            <scheme val="minor"/>
          </rPr>
          <t>quarterized number</t>
        </r>
      </text>
    </comment>
    <comment ref="X388" authorId="0" shapeId="0" xr:uid="{F318F9D8-20CB-4A59-8A08-6CDC13CBC6F5}">
      <text>
        <r>
          <rPr>
            <sz val="11"/>
            <color theme="1"/>
            <rFont val="Calibri"/>
            <family val="2"/>
            <scheme val="minor"/>
          </rPr>
          <t>quarterized number</t>
        </r>
      </text>
    </comment>
    <comment ref="Z388" authorId="0" shapeId="0" xr:uid="{E89E78B5-70DF-4F79-9A2A-E8DDE4DB33ED}">
      <text>
        <r>
          <rPr>
            <sz val="11"/>
            <color theme="1"/>
            <rFont val="Calibri"/>
            <family val="2"/>
            <scheme val="minor"/>
          </rPr>
          <t>quarterized number</t>
        </r>
      </text>
    </comment>
    <comment ref="AA388" authorId="0" shapeId="0" xr:uid="{FF6E1F64-9CE7-41B5-9B6C-76A67F3FD08F}">
      <text>
        <r>
          <rPr>
            <sz val="11"/>
            <color theme="1"/>
            <rFont val="Calibri"/>
            <family val="2"/>
            <scheme val="minor"/>
          </rPr>
          <t>quarterized number</t>
        </r>
      </text>
    </comment>
    <comment ref="AB388" authorId="0" shapeId="0" xr:uid="{E9DF5FC2-A177-435C-B52C-CBBF5AA53D48}">
      <text>
        <r>
          <rPr>
            <sz val="11"/>
            <color theme="1"/>
            <rFont val="Calibri"/>
            <family val="2"/>
            <scheme val="minor"/>
          </rPr>
          <t>quarterized number</t>
        </r>
      </text>
    </comment>
    <comment ref="AD388" authorId="0" shapeId="0" xr:uid="{FDAD9A4F-3458-4EE5-B1DA-E74D9830F0C0}">
      <text>
        <r>
          <rPr>
            <sz val="11"/>
            <color theme="1"/>
            <rFont val="Calibri"/>
            <family val="2"/>
            <scheme val="minor"/>
          </rPr>
          <t>quarterized number</t>
        </r>
      </text>
    </comment>
    <comment ref="AE388" authorId="0" shapeId="0" xr:uid="{6F015DB8-1AB1-4B8B-8ADA-2C918DA851D3}">
      <text>
        <r>
          <rPr>
            <sz val="11"/>
            <color theme="1"/>
            <rFont val="Calibri"/>
            <family val="2"/>
            <scheme val="minor"/>
          </rPr>
          <t>quarterized number</t>
        </r>
      </text>
    </comment>
    <comment ref="AF388" authorId="0" shapeId="0" xr:uid="{E403E05E-C3C7-4F66-B2B0-C9EB77782132}">
      <text>
        <r>
          <rPr>
            <sz val="11"/>
            <color theme="1"/>
            <rFont val="Calibri"/>
            <family val="2"/>
            <scheme val="minor"/>
          </rPr>
          <t>quarterized number</t>
        </r>
      </text>
    </comment>
    <comment ref="AH388" authorId="0" shapeId="0" xr:uid="{6EB38A06-1521-43C5-8D5B-7765CDF6EAA8}">
      <text>
        <r>
          <rPr>
            <sz val="11"/>
            <color theme="1"/>
            <rFont val="Calibri"/>
            <family val="2"/>
            <scheme val="minor"/>
          </rPr>
          <t>quarterized number</t>
        </r>
      </text>
    </comment>
    <comment ref="AI388" authorId="0" shapeId="0" xr:uid="{F09E5BD8-D29A-440D-AE00-C8C3204AC593}">
      <text>
        <r>
          <rPr>
            <sz val="11"/>
            <color theme="1"/>
            <rFont val="Calibri"/>
            <family val="2"/>
            <scheme val="minor"/>
          </rPr>
          <t>quarterized number</t>
        </r>
      </text>
    </comment>
    <comment ref="AJ388" authorId="0" shapeId="0" xr:uid="{C863F951-0CB0-4904-ACBF-D44EA14E3972}">
      <text>
        <r>
          <rPr>
            <sz val="11"/>
            <color theme="1"/>
            <rFont val="Calibri"/>
            <family val="2"/>
            <scheme val="minor"/>
          </rPr>
          <t>quarterized number</t>
        </r>
      </text>
    </comment>
    <comment ref="AL388" authorId="0" shapeId="0" xr:uid="{02B7678C-3910-4224-8F12-3EA5C7919AD8}">
      <text>
        <r>
          <rPr>
            <sz val="11"/>
            <color theme="1"/>
            <rFont val="Calibri"/>
            <family val="2"/>
            <scheme val="minor"/>
          </rPr>
          <t>quarterized number</t>
        </r>
      </text>
    </comment>
    <comment ref="AM388" authorId="0" shapeId="0" xr:uid="{590E6505-F7D1-4641-B449-B30E3240F872}">
      <text>
        <r>
          <rPr>
            <sz val="11"/>
            <color theme="1"/>
            <rFont val="Calibri"/>
            <family val="2"/>
            <scheme val="minor"/>
          </rPr>
          <t>quarterized number</t>
        </r>
      </text>
    </comment>
    <comment ref="AN388" authorId="0" shapeId="0" xr:uid="{A581ACCD-E9A9-487D-BDA6-1682297124B3}">
      <text>
        <r>
          <rPr>
            <sz val="11"/>
            <color theme="1"/>
            <rFont val="Calibri"/>
            <family val="2"/>
            <scheme val="minor"/>
          </rPr>
          <t>quarterized number</t>
        </r>
      </text>
    </comment>
    <comment ref="AP388" authorId="0" shapeId="0" xr:uid="{6E29011C-BF06-44CD-B5E0-20A6498F39FE}">
      <text>
        <r>
          <rPr>
            <sz val="11"/>
            <color theme="1"/>
            <rFont val="Calibri"/>
            <family val="2"/>
            <scheme val="minor"/>
          </rPr>
          <t>quarterized number</t>
        </r>
      </text>
    </comment>
    <comment ref="AQ388" authorId="0" shapeId="0" xr:uid="{D187DE58-604D-4CDF-AC8A-E7D92E151020}">
      <text>
        <r>
          <rPr>
            <sz val="11"/>
            <color theme="1"/>
            <rFont val="Calibri"/>
            <family val="2"/>
            <scheme val="minor"/>
          </rPr>
          <t>quarterized number</t>
        </r>
      </text>
    </comment>
    <comment ref="AR388" authorId="0" shapeId="0" xr:uid="{527D26F7-6DD0-45EA-AD1D-792901AC0204}">
      <text>
        <r>
          <rPr>
            <sz val="11"/>
            <color theme="1"/>
            <rFont val="Calibri"/>
            <family val="2"/>
            <scheme val="minor"/>
          </rPr>
          <t>quarterized number</t>
        </r>
      </text>
    </comment>
    <comment ref="F389" authorId="0" shapeId="0" xr:uid="{14BE5DD4-1E26-43F1-AFCC-7CDF2EC00364}">
      <text>
        <r>
          <rPr>
            <sz val="11"/>
            <color theme="1"/>
            <rFont val="Calibri"/>
            <family val="2"/>
            <scheme val="minor"/>
          </rPr>
          <t>quarterized number</t>
        </r>
      </text>
    </comment>
    <comment ref="G389" authorId="0" shapeId="0" xr:uid="{32E90875-0CF6-4E58-8787-A7CE37ED1EE6}">
      <text>
        <r>
          <rPr>
            <sz val="11"/>
            <color theme="1"/>
            <rFont val="Calibri"/>
            <family val="2"/>
            <scheme val="minor"/>
          </rPr>
          <t>quarterized number</t>
        </r>
      </text>
    </comment>
    <comment ref="H389" authorId="0" shapeId="0" xr:uid="{D5A03A33-9B84-4250-9870-15CD940EEB0F}">
      <text>
        <r>
          <rPr>
            <sz val="11"/>
            <color theme="1"/>
            <rFont val="Calibri"/>
            <family val="2"/>
            <scheme val="minor"/>
          </rPr>
          <t>quarterized number</t>
        </r>
      </text>
    </comment>
    <comment ref="J389" authorId="0" shapeId="0" xr:uid="{81FC0BB2-8FEF-476F-9CC5-4E7EE34C11FC}">
      <text>
        <r>
          <rPr>
            <sz val="11"/>
            <color theme="1"/>
            <rFont val="Calibri"/>
            <family val="2"/>
            <scheme val="minor"/>
          </rPr>
          <t>quarterized number</t>
        </r>
      </text>
    </comment>
    <comment ref="K389" authorId="0" shapeId="0" xr:uid="{D68E64E7-6361-4E6D-9994-5087F10B9453}">
      <text>
        <r>
          <rPr>
            <sz val="11"/>
            <color theme="1"/>
            <rFont val="Calibri"/>
            <family val="2"/>
            <scheme val="minor"/>
          </rPr>
          <t>quarterized number</t>
        </r>
      </text>
    </comment>
    <comment ref="L389" authorId="0" shapeId="0" xr:uid="{0744DC8B-E5FF-40EA-8522-AFA0A6D22A6E}">
      <text>
        <r>
          <rPr>
            <sz val="11"/>
            <color theme="1"/>
            <rFont val="Calibri"/>
            <family val="2"/>
            <scheme val="minor"/>
          </rPr>
          <t>quarterized number</t>
        </r>
      </text>
    </comment>
    <comment ref="N389" authorId="0" shapeId="0" xr:uid="{FA460F14-5F1A-46BE-B2D5-71BDD9FE5EC3}">
      <text>
        <r>
          <rPr>
            <sz val="11"/>
            <color theme="1"/>
            <rFont val="Calibri"/>
            <family val="2"/>
            <scheme val="minor"/>
          </rPr>
          <t>quarterized number</t>
        </r>
      </text>
    </comment>
    <comment ref="O389" authorId="0" shapeId="0" xr:uid="{CD864074-2F7D-427A-907C-A1D66F766FF0}">
      <text>
        <r>
          <rPr>
            <sz val="11"/>
            <color theme="1"/>
            <rFont val="Calibri"/>
            <family val="2"/>
            <scheme val="minor"/>
          </rPr>
          <t>quarterized number</t>
        </r>
      </text>
    </comment>
    <comment ref="P389" authorId="0" shapeId="0" xr:uid="{B33BBB38-807B-4F20-8615-5A7B6EFAACE4}">
      <text>
        <r>
          <rPr>
            <sz val="11"/>
            <color theme="1"/>
            <rFont val="Calibri"/>
            <family val="2"/>
            <scheme val="minor"/>
          </rPr>
          <t>quarterized number</t>
        </r>
      </text>
    </comment>
    <comment ref="F390" authorId="0" shapeId="0" xr:uid="{A5ECAB65-EEF8-47D1-993A-17A2A9A5E454}">
      <text>
        <r>
          <rPr>
            <sz val="11"/>
            <color theme="1"/>
            <rFont val="Calibri"/>
            <family val="2"/>
            <scheme val="minor"/>
          </rPr>
          <t>quarterized number</t>
        </r>
      </text>
    </comment>
    <comment ref="G390" authorId="0" shapeId="0" xr:uid="{1FB87855-C6C1-4769-94A3-AB6553E8A52C}">
      <text>
        <r>
          <rPr>
            <sz val="11"/>
            <color theme="1"/>
            <rFont val="Calibri"/>
            <family val="2"/>
            <scheme val="minor"/>
          </rPr>
          <t>quarterized number</t>
        </r>
      </text>
    </comment>
    <comment ref="H390" authorId="0" shapeId="0" xr:uid="{B3FA9745-F055-4DB7-BE5A-1D18F616AC09}">
      <text>
        <r>
          <rPr>
            <sz val="11"/>
            <color theme="1"/>
            <rFont val="Calibri"/>
            <family val="2"/>
            <scheme val="minor"/>
          </rPr>
          <t>quarterized number</t>
        </r>
      </text>
    </comment>
    <comment ref="J390" authorId="0" shapeId="0" xr:uid="{54916B93-5BF7-464B-B797-4DDA35505D9E}">
      <text>
        <r>
          <rPr>
            <sz val="11"/>
            <color theme="1"/>
            <rFont val="Calibri"/>
            <family val="2"/>
            <scheme val="minor"/>
          </rPr>
          <t>quarterized number</t>
        </r>
      </text>
    </comment>
    <comment ref="K390" authorId="0" shapeId="0" xr:uid="{2A8C0264-C504-4F3B-B9E3-EF8BF5B3E929}">
      <text>
        <r>
          <rPr>
            <sz val="11"/>
            <color theme="1"/>
            <rFont val="Calibri"/>
            <family val="2"/>
            <scheme val="minor"/>
          </rPr>
          <t>quarterized number</t>
        </r>
      </text>
    </comment>
    <comment ref="L390" authorId="0" shapeId="0" xr:uid="{629B1F59-4C25-49BD-9492-DA7C71BAF3F2}">
      <text>
        <r>
          <rPr>
            <sz val="11"/>
            <color theme="1"/>
            <rFont val="Calibri"/>
            <family val="2"/>
            <scheme val="minor"/>
          </rPr>
          <t>quarterized number</t>
        </r>
      </text>
    </comment>
    <comment ref="N390" authorId="0" shapeId="0" xr:uid="{1FC38C76-DEEB-4BFF-B221-5613177A6965}">
      <text>
        <r>
          <rPr>
            <sz val="11"/>
            <color theme="1"/>
            <rFont val="Calibri"/>
            <family val="2"/>
            <scheme val="minor"/>
          </rPr>
          <t>quarterized number</t>
        </r>
      </text>
    </comment>
    <comment ref="O390" authorId="0" shapeId="0" xr:uid="{F666CBE4-5A8C-4F4D-91EC-26B3DD7442F0}">
      <text>
        <r>
          <rPr>
            <sz val="11"/>
            <color theme="1"/>
            <rFont val="Calibri"/>
            <family val="2"/>
            <scheme val="minor"/>
          </rPr>
          <t>quarterized number</t>
        </r>
      </text>
    </comment>
    <comment ref="P390" authorId="0" shapeId="0" xr:uid="{27FED533-6A48-4CB7-B007-C2042D207C10}">
      <text>
        <r>
          <rPr>
            <sz val="11"/>
            <color theme="1"/>
            <rFont val="Calibri"/>
            <family val="2"/>
            <scheme val="minor"/>
          </rPr>
          <t>quarterized number</t>
        </r>
      </text>
    </comment>
    <comment ref="R390" authorId="0" shapeId="0" xr:uid="{6FBBCAF3-66D5-4F5F-9912-3CAAAE7B3C1E}">
      <text>
        <r>
          <rPr>
            <sz val="11"/>
            <color theme="1"/>
            <rFont val="Calibri"/>
            <family val="2"/>
            <scheme val="minor"/>
          </rPr>
          <t>quarterized number</t>
        </r>
      </text>
    </comment>
    <comment ref="S390" authorId="0" shapeId="0" xr:uid="{07D39606-A6B8-4FE2-896A-EBFAFF3F1746}">
      <text>
        <r>
          <rPr>
            <sz val="11"/>
            <color theme="1"/>
            <rFont val="Calibri"/>
            <family val="2"/>
            <scheme val="minor"/>
          </rPr>
          <t>quarterized number</t>
        </r>
      </text>
    </comment>
    <comment ref="T390" authorId="0" shapeId="0" xr:uid="{1B5D6486-6453-4F98-A5A6-5302DE93538E}">
      <text>
        <r>
          <rPr>
            <sz val="11"/>
            <color theme="1"/>
            <rFont val="Calibri"/>
            <family val="2"/>
            <scheme val="minor"/>
          </rPr>
          <t>quarterized number</t>
        </r>
      </text>
    </comment>
    <comment ref="V390" authorId="0" shapeId="0" xr:uid="{A12AEAF3-3C1D-48B9-801D-AC0D3625C09F}">
      <text>
        <r>
          <rPr>
            <sz val="11"/>
            <color theme="1"/>
            <rFont val="Calibri"/>
            <family val="2"/>
            <scheme val="minor"/>
          </rPr>
          <t>quarterized number</t>
        </r>
      </text>
    </comment>
    <comment ref="W390" authorId="0" shapeId="0" xr:uid="{5597B5D3-74C0-4575-8DF6-B926CA0B362E}">
      <text>
        <r>
          <rPr>
            <sz val="11"/>
            <color theme="1"/>
            <rFont val="Calibri"/>
            <family val="2"/>
            <scheme val="minor"/>
          </rPr>
          <t>quarterized number</t>
        </r>
      </text>
    </comment>
    <comment ref="X390" authorId="0" shapeId="0" xr:uid="{62C1BB00-BCFF-4946-B8E9-A2056DB93A59}">
      <text>
        <r>
          <rPr>
            <sz val="11"/>
            <color theme="1"/>
            <rFont val="Calibri"/>
            <family val="2"/>
            <scheme val="minor"/>
          </rPr>
          <t>quarterized number</t>
        </r>
      </text>
    </comment>
    <comment ref="Z390" authorId="0" shapeId="0" xr:uid="{161E99EE-B088-4F45-B969-082DC1FF4300}">
      <text>
        <r>
          <rPr>
            <sz val="11"/>
            <color theme="1"/>
            <rFont val="Calibri"/>
            <family val="2"/>
            <scheme val="minor"/>
          </rPr>
          <t>quarterized number</t>
        </r>
      </text>
    </comment>
    <comment ref="AA390" authorId="0" shapeId="0" xr:uid="{6C418B8E-2ECA-47E9-BD4F-DB857F79124D}">
      <text>
        <r>
          <rPr>
            <sz val="11"/>
            <color theme="1"/>
            <rFont val="Calibri"/>
            <family val="2"/>
            <scheme val="minor"/>
          </rPr>
          <t>quarterized number</t>
        </r>
      </text>
    </comment>
    <comment ref="AB390" authorId="0" shapeId="0" xr:uid="{813DA1A3-3094-493A-9C6D-2BD6942AA514}">
      <text>
        <r>
          <rPr>
            <sz val="11"/>
            <color theme="1"/>
            <rFont val="Calibri"/>
            <family val="2"/>
            <scheme val="minor"/>
          </rPr>
          <t>quarterized number</t>
        </r>
      </text>
    </comment>
    <comment ref="AD390" authorId="0" shapeId="0" xr:uid="{7E71DC83-3CBF-4391-921B-089FCD0A4FD0}">
      <text>
        <r>
          <rPr>
            <sz val="11"/>
            <color theme="1"/>
            <rFont val="Calibri"/>
            <family val="2"/>
            <scheme val="minor"/>
          </rPr>
          <t>quarterized number</t>
        </r>
      </text>
    </comment>
    <comment ref="AE390" authorId="0" shapeId="0" xr:uid="{33A84DAF-4F60-4A25-92F1-B550E30F21FF}">
      <text>
        <r>
          <rPr>
            <sz val="11"/>
            <color theme="1"/>
            <rFont val="Calibri"/>
            <family val="2"/>
            <scheme val="minor"/>
          </rPr>
          <t>quarterized number</t>
        </r>
      </text>
    </comment>
    <comment ref="AF390" authorId="0" shapeId="0" xr:uid="{779BFCC5-72A5-4636-8D23-9EC911C4B7B6}">
      <text>
        <r>
          <rPr>
            <sz val="11"/>
            <color theme="1"/>
            <rFont val="Calibri"/>
            <family val="2"/>
            <scheme val="minor"/>
          </rPr>
          <t>quarterized number</t>
        </r>
      </text>
    </comment>
    <comment ref="AH390" authorId="0" shapeId="0" xr:uid="{2575510C-9376-47CA-8009-32306D15C97C}">
      <text>
        <r>
          <rPr>
            <sz val="11"/>
            <color theme="1"/>
            <rFont val="Calibri"/>
            <family val="2"/>
            <scheme val="minor"/>
          </rPr>
          <t>quarterized number</t>
        </r>
      </text>
    </comment>
    <comment ref="AI390" authorId="0" shapeId="0" xr:uid="{750BB3B9-53FC-4269-9C68-A9D3CC8F9E32}">
      <text>
        <r>
          <rPr>
            <sz val="11"/>
            <color theme="1"/>
            <rFont val="Calibri"/>
            <family val="2"/>
            <scheme val="minor"/>
          </rPr>
          <t>quarterized number</t>
        </r>
      </text>
    </comment>
    <comment ref="AJ390" authorId="0" shapeId="0" xr:uid="{035EB6C5-8BEA-46F1-A02E-4CBDF187D7EA}">
      <text>
        <r>
          <rPr>
            <sz val="11"/>
            <color theme="1"/>
            <rFont val="Calibri"/>
            <family val="2"/>
            <scheme val="minor"/>
          </rPr>
          <t>quarterized number</t>
        </r>
      </text>
    </comment>
    <comment ref="AL390" authorId="0" shapeId="0" xr:uid="{E5B54D08-424D-4EF8-BE53-84CB7C061C35}">
      <text>
        <r>
          <rPr>
            <sz val="11"/>
            <color theme="1"/>
            <rFont val="Calibri"/>
            <family val="2"/>
            <scheme val="minor"/>
          </rPr>
          <t>quarterized number</t>
        </r>
      </text>
    </comment>
    <comment ref="AM390" authorId="0" shapeId="0" xr:uid="{0E628C04-ACD9-4AE2-BA6F-EA82B93B7167}">
      <text>
        <r>
          <rPr>
            <sz val="11"/>
            <color theme="1"/>
            <rFont val="Calibri"/>
            <family val="2"/>
            <scheme val="minor"/>
          </rPr>
          <t>quarterized number</t>
        </r>
      </text>
    </comment>
    <comment ref="AN390" authorId="0" shapeId="0" xr:uid="{1B014AA5-C926-473F-88B5-CA582DC6632A}">
      <text>
        <r>
          <rPr>
            <sz val="11"/>
            <color theme="1"/>
            <rFont val="Calibri"/>
            <family val="2"/>
            <scheme val="minor"/>
          </rPr>
          <t>quarterized number</t>
        </r>
      </text>
    </comment>
    <comment ref="AP390" authorId="0" shapeId="0" xr:uid="{D83ABE43-A6E3-4243-AD4A-DE4DDD36F0F5}">
      <text>
        <r>
          <rPr>
            <sz val="11"/>
            <color theme="1"/>
            <rFont val="Calibri"/>
            <family val="2"/>
            <scheme val="minor"/>
          </rPr>
          <t>quarterized number</t>
        </r>
      </text>
    </comment>
    <comment ref="AQ390" authorId="0" shapeId="0" xr:uid="{2B513A9A-ABBD-4DD6-B45D-A2C6EA9BFA5E}">
      <text>
        <r>
          <rPr>
            <sz val="11"/>
            <color theme="1"/>
            <rFont val="Calibri"/>
            <family val="2"/>
            <scheme val="minor"/>
          </rPr>
          <t>quarterized number</t>
        </r>
      </text>
    </comment>
    <comment ref="AR390" authorId="0" shapeId="0" xr:uid="{63BD7F0E-9653-4C9B-A599-B1584A63EC00}">
      <text>
        <r>
          <rPr>
            <sz val="11"/>
            <color theme="1"/>
            <rFont val="Calibri"/>
            <family val="2"/>
            <scheme val="minor"/>
          </rPr>
          <t>quarterized number</t>
        </r>
      </text>
    </comment>
    <comment ref="F392" authorId="0" shapeId="0" xr:uid="{DD21942A-250F-4D85-8794-D8B65DB3D6B6}">
      <text>
        <r>
          <rPr>
            <sz val="11"/>
            <color theme="1"/>
            <rFont val="Calibri"/>
            <family val="2"/>
            <scheme val="minor"/>
          </rPr>
          <t>quarterized number</t>
        </r>
      </text>
    </comment>
    <comment ref="G392" authorId="0" shapeId="0" xr:uid="{60C0E3F4-B208-49B7-88E2-C1FD5AC0D859}">
      <text>
        <r>
          <rPr>
            <sz val="11"/>
            <color theme="1"/>
            <rFont val="Calibri"/>
            <family val="2"/>
            <scheme val="minor"/>
          </rPr>
          <t>quarterized number</t>
        </r>
      </text>
    </comment>
    <comment ref="H392" authorId="0" shapeId="0" xr:uid="{0A387D68-6F8A-4BC1-8C67-985ECB73B972}">
      <text>
        <r>
          <rPr>
            <sz val="11"/>
            <color theme="1"/>
            <rFont val="Calibri"/>
            <family val="2"/>
            <scheme val="minor"/>
          </rPr>
          <t>quarterized number</t>
        </r>
      </text>
    </comment>
    <comment ref="J392" authorId="0" shapeId="0" xr:uid="{E5FD5591-670A-4C00-9686-EDD4E5144C03}">
      <text>
        <r>
          <rPr>
            <sz val="11"/>
            <color theme="1"/>
            <rFont val="Calibri"/>
            <family val="2"/>
            <scheme val="minor"/>
          </rPr>
          <t>quarterized number</t>
        </r>
      </text>
    </comment>
    <comment ref="K392" authorId="0" shapeId="0" xr:uid="{249F7914-A3E9-43AD-B476-8BB32A1A108C}">
      <text>
        <r>
          <rPr>
            <sz val="11"/>
            <color theme="1"/>
            <rFont val="Calibri"/>
            <family val="2"/>
            <scheme val="minor"/>
          </rPr>
          <t>quarterized number</t>
        </r>
      </text>
    </comment>
    <comment ref="L392" authorId="0" shapeId="0" xr:uid="{1AC4A1F2-12B7-4204-8D1D-DC64925319D7}">
      <text>
        <r>
          <rPr>
            <sz val="11"/>
            <color theme="1"/>
            <rFont val="Calibri"/>
            <family val="2"/>
            <scheme val="minor"/>
          </rPr>
          <t>quarterized number</t>
        </r>
      </text>
    </comment>
    <comment ref="N392" authorId="0" shapeId="0" xr:uid="{582AD0A3-A39A-4655-A7DD-97C8D683AFCA}">
      <text>
        <r>
          <rPr>
            <sz val="11"/>
            <color theme="1"/>
            <rFont val="Calibri"/>
            <family val="2"/>
            <scheme val="minor"/>
          </rPr>
          <t>quarterized number</t>
        </r>
      </text>
    </comment>
    <comment ref="O392" authorId="0" shapeId="0" xr:uid="{30F2F41F-84AE-4F1C-8B9F-9BBD297F96EB}">
      <text>
        <r>
          <rPr>
            <sz val="11"/>
            <color theme="1"/>
            <rFont val="Calibri"/>
            <family val="2"/>
            <scheme val="minor"/>
          </rPr>
          <t>quarterized number</t>
        </r>
      </text>
    </comment>
    <comment ref="P392" authorId="0" shapeId="0" xr:uid="{D9167D04-1427-4C3D-8881-C133AAB31882}">
      <text>
        <r>
          <rPr>
            <sz val="11"/>
            <color theme="1"/>
            <rFont val="Calibri"/>
            <family val="2"/>
            <scheme val="minor"/>
          </rPr>
          <t>quarterized number</t>
        </r>
      </text>
    </comment>
    <comment ref="R392" authorId="0" shapeId="0" xr:uid="{1B0297BA-9657-42E0-B2D1-769A4EB56879}">
      <text>
        <r>
          <rPr>
            <sz val="11"/>
            <color theme="1"/>
            <rFont val="Calibri"/>
            <family val="2"/>
            <scheme val="minor"/>
          </rPr>
          <t>quarterized number</t>
        </r>
      </text>
    </comment>
    <comment ref="S392" authorId="0" shapeId="0" xr:uid="{3689E7CA-80D9-424B-8637-666B6C7CD77A}">
      <text>
        <r>
          <rPr>
            <sz val="11"/>
            <color theme="1"/>
            <rFont val="Calibri"/>
            <family val="2"/>
            <scheme val="minor"/>
          </rPr>
          <t>quarterized number</t>
        </r>
      </text>
    </comment>
    <comment ref="T392" authorId="0" shapeId="0" xr:uid="{8C01C4CB-B11C-4E22-B0DC-15095BB980D3}">
      <text>
        <r>
          <rPr>
            <sz val="11"/>
            <color theme="1"/>
            <rFont val="Calibri"/>
            <family val="2"/>
            <scheme val="minor"/>
          </rPr>
          <t>quarterized number</t>
        </r>
      </text>
    </comment>
    <comment ref="V392" authorId="0" shapeId="0" xr:uid="{237663E5-A42D-4B2B-B012-2B96A10FBC5E}">
      <text>
        <r>
          <rPr>
            <sz val="11"/>
            <color theme="1"/>
            <rFont val="Calibri"/>
            <family val="2"/>
            <scheme val="minor"/>
          </rPr>
          <t>quarterized number</t>
        </r>
      </text>
    </comment>
    <comment ref="W392" authorId="0" shapeId="0" xr:uid="{942FF50B-15D5-4D6E-BC58-9889C7BB811A}">
      <text>
        <r>
          <rPr>
            <sz val="11"/>
            <color theme="1"/>
            <rFont val="Calibri"/>
            <family val="2"/>
            <scheme val="minor"/>
          </rPr>
          <t>quarterized number</t>
        </r>
      </text>
    </comment>
    <comment ref="X392" authorId="0" shapeId="0" xr:uid="{B7253FEE-3BC8-413F-9C40-3ADBB643769A}">
      <text>
        <r>
          <rPr>
            <sz val="11"/>
            <color theme="1"/>
            <rFont val="Calibri"/>
            <family val="2"/>
            <scheme val="minor"/>
          </rPr>
          <t>quarterized number</t>
        </r>
      </text>
    </comment>
    <comment ref="Z392" authorId="0" shapeId="0" xr:uid="{0995929B-A721-4BC1-A28D-EC3739C1CF57}">
      <text>
        <r>
          <rPr>
            <sz val="11"/>
            <color theme="1"/>
            <rFont val="Calibri"/>
            <family val="2"/>
            <scheme val="minor"/>
          </rPr>
          <t>quarterized number</t>
        </r>
      </text>
    </comment>
    <comment ref="AA392" authorId="0" shapeId="0" xr:uid="{BA0E64F1-AD2B-4D00-B40B-E2142F63E8E5}">
      <text>
        <r>
          <rPr>
            <sz val="11"/>
            <color theme="1"/>
            <rFont val="Calibri"/>
            <family val="2"/>
            <scheme val="minor"/>
          </rPr>
          <t>quarterized number</t>
        </r>
      </text>
    </comment>
    <comment ref="AB392" authorId="0" shapeId="0" xr:uid="{01BE82EE-5011-4AB6-8363-168470514107}">
      <text>
        <r>
          <rPr>
            <sz val="11"/>
            <color theme="1"/>
            <rFont val="Calibri"/>
            <family val="2"/>
            <scheme val="minor"/>
          </rPr>
          <t>quarterized number</t>
        </r>
      </text>
    </comment>
    <comment ref="AD392" authorId="0" shapeId="0" xr:uid="{CBE19894-1867-43D3-A9CC-36FE9513DA34}">
      <text>
        <r>
          <rPr>
            <sz val="11"/>
            <color theme="1"/>
            <rFont val="Calibri"/>
            <family val="2"/>
            <scheme val="minor"/>
          </rPr>
          <t>quarterized number</t>
        </r>
      </text>
    </comment>
    <comment ref="AE392" authorId="0" shapeId="0" xr:uid="{C41AA8D4-2A34-4B56-8683-34CFB4B29A2F}">
      <text>
        <r>
          <rPr>
            <sz val="11"/>
            <color theme="1"/>
            <rFont val="Calibri"/>
            <family val="2"/>
            <scheme val="minor"/>
          </rPr>
          <t>quarterized number</t>
        </r>
      </text>
    </comment>
    <comment ref="AF392" authorId="0" shapeId="0" xr:uid="{C1F10574-7227-4E2A-9C72-B141C95F04E0}">
      <text>
        <r>
          <rPr>
            <sz val="11"/>
            <color theme="1"/>
            <rFont val="Calibri"/>
            <family val="2"/>
            <scheme val="minor"/>
          </rPr>
          <t>quarterized number</t>
        </r>
      </text>
    </comment>
    <comment ref="AH392" authorId="0" shapeId="0" xr:uid="{9FE5D0D1-10A8-445A-A2F3-74D5D33A1A5E}">
      <text>
        <r>
          <rPr>
            <sz val="11"/>
            <color theme="1"/>
            <rFont val="Calibri"/>
            <family val="2"/>
            <scheme val="minor"/>
          </rPr>
          <t>quarterized number</t>
        </r>
      </text>
    </comment>
    <comment ref="AI392" authorId="0" shapeId="0" xr:uid="{75DF0C10-B8DA-4730-B8F5-CF6420378824}">
      <text>
        <r>
          <rPr>
            <sz val="11"/>
            <color theme="1"/>
            <rFont val="Calibri"/>
            <family val="2"/>
            <scheme val="minor"/>
          </rPr>
          <t>quarterized number</t>
        </r>
      </text>
    </comment>
    <comment ref="AJ392" authorId="0" shapeId="0" xr:uid="{7F18F737-A671-413E-93B0-AA19616C5887}">
      <text>
        <r>
          <rPr>
            <sz val="11"/>
            <color theme="1"/>
            <rFont val="Calibri"/>
            <family val="2"/>
            <scheme val="minor"/>
          </rPr>
          <t>quarterized number</t>
        </r>
      </text>
    </comment>
    <comment ref="AL392" authorId="0" shapeId="0" xr:uid="{6FBCA374-DBD4-4AEE-A2CF-ABC05A773D6D}">
      <text>
        <r>
          <rPr>
            <sz val="11"/>
            <color theme="1"/>
            <rFont val="Calibri"/>
            <family val="2"/>
            <scheme val="minor"/>
          </rPr>
          <t>quarterized number</t>
        </r>
      </text>
    </comment>
    <comment ref="AM392" authorId="0" shapeId="0" xr:uid="{C9A48548-DF35-4DF1-8649-BA8B853F9AB0}">
      <text>
        <r>
          <rPr>
            <sz val="11"/>
            <color theme="1"/>
            <rFont val="Calibri"/>
            <family val="2"/>
            <scheme val="minor"/>
          </rPr>
          <t>quarterized number</t>
        </r>
      </text>
    </comment>
    <comment ref="AN392" authorId="0" shapeId="0" xr:uid="{111463BD-6A94-462B-99F8-20036A617C92}">
      <text>
        <r>
          <rPr>
            <sz val="11"/>
            <color theme="1"/>
            <rFont val="Calibri"/>
            <family val="2"/>
            <scheme val="minor"/>
          </rPr>
          <t>quarterized number</t>
        </r>
      </text>
    </comment>
    <comment ref="AP392" authorId="0" shapeId="0" xr:uid="{C7620E9A-47F8-4550-A83E-24FD8C19E42A}">
      <text>
        <r>
          <rPr>
            <sz val="11"/>
            <color theme="1"/>
            <rFont val="Calibri"/>
            <family val="2"/>
            <scheme val="minor"/>
          </rPr>
          <t>quarterized number</t>
        </r>
      </text>
    </comment>
    <comment ref="AQ392" authorId="0" shapeId="0" xr:uid="{AF833F4E-FDF7-4D1A-875E-C6B09C35CE69}">
      <text>
        <r>
          <rPr>
            <sz val="11"/>
            <color theme="1"/>
            <rFont val="Calibri"/>
            <family val="2"/>
            <scheme val="minor"/>
          </rPr>
          <t>quarterized number</t>
        </r>
      </text>
    </comment>
    <comment ref="AR392" authorId="0" shapeId="0" xr:uid="{147FAF8E-CE06-46D0-8FF9-3467B4137716}">
      <text>
        <r>
          <rPr>
            <sz val="11"/>
            <color theme="1"/>
            <rFont val="Calibri"/>
            <family val="2"/>
            <scheme val="minor"/>
          </rPr>
          <t>quarterized number</t>
        </r>
      </text>
    </comment>
    <comment ref="F399" authorId="0" shapeId="0" xr:uid="{5C0E1731-B392-4FFD-ACC2-DE1E16F88C4A}">
      <text>
        <r>
          <rPr>
            <sz val="11"/>
            <color theme="1"/>
            <rFont val="Calibri"/>
            <family val="2"/>
            <scheme val="minor"/>
          </rPr>
          <t>quarterized number</t>
        </r>
      </text>
    </comment>
    <comment ref="G399" authorId="0" shapeId="0" xr:uid="{36028398-336A-46B4-8018-4204AC9ED437}">
      <text>
        <r>
          <rPr>
            <sz val="11"/>
            <color theme="1"/>
            <rFont val="Calibri"/>
            <family val="2"/>
            <scheme val="minor"/>
          </rPr>
          <t>quarterized number</t>
        </r>
      </text>
    </comment>
    <comment ref="H399" authorId="0" shapeId="0" xr:uid="{91CE7633-41CD-45DD-A487-5605C33525F0}">
      <text>
        <r>
          <rPr>
            <sz val="11"/>
            <color theme="1"/>
            <rFont val="Calibri"/>
            <family val="2"/>
            <scheme val="minor"/>
          </rPr>
          <t>quarterized number</t>
        </r>
      </text>
    </comment>
    <comment ref="J399" authorId="0" shapeId="0" xr:uid="{CB20E1B9-75B0-42A2-B699-28B47EA8DBC3}">
      <text>
        <r>
          <rPr>
            <sz val="11"/>
            <color theme="1"/>
            <rFont val="Calibri"/>
            <family val="2"/>
            <scheme val="minor"/>
          </rPr>
          <t>quarterized number</t>
        </r>
      </text>
    </comment>
    <comment ref="K399" authorId="0" shapeId="0" xr:uid="{E06ACA1F-7D4B-4942-932B-A6CB9E0B6A91}">
      <text>
        <r>
          <rPr>
            <sz val="11"/>
            <color theme="1"/>
            <rFont val="Calibri"/>
            <family val="2"/>
            <scheme val="minor"/>
          </rPr>
          <t>quarterized number</t>
        </r>
      </text>
    </comment>
    <comment ref="L399" authorId="0" shapeId="0" xr:uid="{2D274145-C07F-4B95-9702-6C2DA8BF87EF}">
      <text>
        <r>
          <rPr>
            <sz val="11"/>
            <color theme="1"/>
            <rFont val="Calibri"/>
            <family val="2"/>
            <scheme val="minor"/>
          </rPr>
          <t>quarterized number</t>
        </r>
      </text>
    </comment>
    <comment ref="N399" authorId="0" shapeId="0" xr:uid="{AE2E39DC-D69C-459A-9107-319DD97A9ED2}">
      <text>
        <r>
          <rPr>
            <sz val="11"/>
            <color theme="1"/>
            <rFont val="Calibri"/>
            <family val="2"/>
            <scheme val="minor"/>
          </rPr>
          <t>quarterized number</t>
        </r>
      </text>
    </comment>
    <comment ref="O399" authorId="0" shapeId="0" xr:uid="{5C8B52A5-85B1-4E86-8C85-FE134A828293}">
      <text>
        <r>
          <rPr>
            <sz val="11"/>
            <color theme="1"/>
            <rFont val="Calibri"/>
            <family val="2"/>
            <scheme val="minor"/>
          </rPr>
          <t>quarterized number</t>
        </r>
      </text>
    </comment>
    <comment ref="P399" authorId="0" shapeId="0" xr:uid="{B74EC056-670E-4D5E-9A73-571C0A130DF1}">
      <text>
        <r>
          <rPr>
            <sz val="11"/>
            <color theme="1"/>
            <rFont val="Calibri"/>
            <family val="2"/>
            <scheme val="minor"/>
          </rPr>
          <t>quarterized number</t>
        </r>
      </text>
    </comment>
    <comment ref="R399" authorId="0" shapeId="0" xr:uid="{BD7FF2B1-75AD-4CF5-8F4A-C6C6F044A588}">
      <text>
        <r>
          <rPr>
            <sz val="11"/>
            <color theme="1"/>
            <rFont val="Calibri"/>
            <family val="2"/>
            <scheme val="minor"/>
          </rPr>
          <t>quarterized number</t>
        </r>
      </text>
    </comment>
    <comment ref="S399" authorId="0" shapeId="0" xr:uid="{C7CF035A-AF97-481B-BA7C-084302F82498}">
      <text>
        <r>
          <rPr>
            <sz val="11"/>
            <color theme="1"/>
            <rFont val="Calibri"/>
            <family val="2"/>
            <scheme val="minor"/>
          </rPr>
          <t>quarterized number</t>
        </r>
      </text>
    </comment>
    <comment ref="T399" authorId="0" shapeId="0" xr:uid="{87CAA950-7B24-4771-BE5C-F9D227961DFC}">
      <text>
        <r>
          <rPr>
            <sz val="11"/>
            <color theme="1"/>
            <rFont val="Calibri"/>
            <family val="2"/>
            <scheme val="minor"/>
          </rPr>
          <t>quarterized number</t>
        </r>
      </text>
    </comment>
    <comment ref="V399" authorId="0" shapeId="0" xr:uid="{7620B71E-5DA6-40C7-A3EE-30195B58257D}">
      <text>
        <r>
          <rPr>
            <sz val="11"/>
            <color theme="1"/>
            <rFont val="Calibri"/>
            <family val="2"/>
            <scheme val="minor"/>
          </rPr>
          <t>quarterized number</t>
        </r>
      </text>
    </comment>
    <comment ref="W399" authorId="0" shapeId="0" xr:uid="{1C71402C-74E5-4882-B22D-D0FC473A533E}">
      <text>
        <r>
          <rPr>
            <sz val="11"/>
            <color theme="1"/>
            <rFont val="Calibri"/>
            <family val="2"/>
            <scheme val="minor"/>
          </rPr>
          <t>quarterized number</t>
        </r>
      </text>
    </comment>
    <comment ref="X399" authorId="0" shapeId="0" xr:uid="{9873C1FD-107F-4689-AB7B-BD99779843CB}">
      <text>
        <r>
          <rPr>
            <sz val="11"/>
            <color theme="1"/>
            <rFont val="Calibri"/>
            <family val="2"/>
            <scheme val="minor"/>
          </rPr>
          <t>quarterized number</t>
        </r>
      </text>
    </comment>
    <comment ref="Z399" authorId="0" shapeId="0" xr:uid="{A19974F5-6575-4D84-80D4-59EF7D166755}">
      <text>
        <r>
          <rPr>
            <sz val="11"/>
            <color theme="1"/>
            <rFont val="Calibri"/>
            <family val="2"/>
            <scheme val="minor"/>
          </rPr>
          <t>quarterized number</t>
        </r>
      </text>
    </comment>
    <comment ref="AA399" authorId="0" shapeId="0" xr:uid="{E8B1C206-44DD-4698-B122-E79E6F4DCFF3}">
      <text>
        <r>
          <rPr>
            <sz val="11"/>
            <color theme="1"/>
            <rFont val="Calibri"/>
            <family val="2"/>
            <scheme val="minor"/>
          </rPr>
          <t>quarterized number</t>
        </r>
      </text>
    </comment>
    <comment ref="AB399" authorId="0" shapeId="0" xr:uid="{25536705-2E47-443E-BDFE-5E76F0DA3590}">
      <text>
        <r>
          <rPr>
            <sz val="11"/>
            <color theme="1"/>
            <rFont val="Calibri"/>
            <family val="2"/>
            <scheme val="minor"/>
          </rPr>
          <t>quarterized number</t>
        </r>
      </text>
    </comment>
    <comment ref="AD399" authorId="0" shapeId="0" xr:uid="{76CC2B04-DB91-47AC-AA2C-FA78E787A6F6}">
      <text>
        <r>
          <rPr>
            <sz val="11"/>
            <color theme="1"/>
            <rFont val="Calibri"/>
            <family val="2"/>
            <scheme val="minor"/>
          </rPr>
          <t>quarterized number</t>
        </r>
      </text>
    </comment>
    <comment ref="AE399" authorId="0" shapeId="0" xr:uid="{7A58DCB4-294C-45DE-AABD-7B3D7914BA0C}">
      <text>
        <r>
          <rPr>
            <sz val="11"/>
            <color theme="1"/>
            <rFont val="Calibri"/>
            <family val="2"/>
            <scheme val="minor"/>
          </rPr>
          <t>quarterized number</t>
        </r>
      </text>
    </comment>
    <comment ref="AF399" authorId="0" shapeId="0" xr:uid="{A4C50DC4-CF62-458C-BB78-1DBF6A682B97}">
      <text>
        <r>
          <rPr>
            <sz val="11"/>
            <color theme="1"/>
            <rFont val="Calibri"/>
            <family val="2"/>
            <scheme val="minor"/>
          </rPr>
          <t>quarterized number</t>
        </r>
      </text>
    </comment>
    <comment ref="AH399" authorId="0" shapeId="0" xr:uid="{1B3C5846-BF36-4876-A3D6-839110708D70}">
      <text>
        <r>
          <rPr>
            <sz val="11"/>
            <color theme="1"/>
            <rFont val="Calibri"/>
            <family val="2"/>
            <scheme val="minor"/>
          </rPr>
          <t>quarterized number</t>
        </r>
      </text>
    </comment>
    <comment ref="AI399" authorId="0" shapeId="0" xr:uid="{9BFCB191-25AC-4F50-8C4A-3F655D06E712}">
      <text>
        <r>
          <rPr>
            <sz val="11"/>
            <color theme="1"/>
            <rFont val="Calibri"/>
            <family val="2"/>
            <scheme val="minor"/>
          </rPr>
          <t>quarterized number</t>
        </r>
      </text>
    </comment>
    <comment ref="AJ399" authorId="0" shapeId="0" xr:uid="{7C093A65-BD04-454E-BE28-077E4325C0C0}">
      <text>
        <r>
          <rPr>
            <sz val="11"/>
            <color theme="1"/>
            <rFont val="Calibri"/>
            <family val="2"/>
            <scheme val="minor"/>
          </rPr>
          <t>quarterized number</t>
        </r>
      </text>
    </comment>
    <comment ref="AL399" authorId="0" shapeId="0" xr:uid="{7E84E25F-3533-4662-BA38-0CE4400CD1E6}">
      <text>
        <r>
          <rPr>
            <sz val="11"/>
            <color theme="1"/>
            <rFont val="Calibri"/>
            <family val="2"/>
            <scheme val="minor"/>
          </rPr>
          <t>quarterized number</t>
        </r>
      </text>
    </comment>
    <comment ref="AM399" authorId="0" shapeId="0" xr:uid="{C0284AC1-9AEF-4532-8B2A-93F1C29497F2}">
      <text>
        <r>
          <rPr>
            <sz val="11"/>
            <color theme="1"/>
            <rFont val="Calibri"/>
            <family val="2"/>
            <scheme val="minor"/>
          </rPr>
          <t>quarterized number</t>
        </r>
      </text>
    </comment>
    <comment ref="AN399" authorId="0" shapeId="0" xr:uid="{6ACBF540-42BF-47C3-9487-878042193483}">
      <text>
        <r>
          <rPr>
            <sz val="11"/>
            <color theme="1"/>
            <rFont val="Calibri"/>
            <family val="2"/>
            <scheme val="minor"/>
          </rPr>
          <t>quarterized number</t>
        </r>
      </text>
    </comment>
    <comment ref="AP399" authorId="0" shapeId="0" xr:uid="{8A9CE477-4C42-4F20-9B95-48FC5BC121B5}">
      <text>
        <r>
          <rPr>
            <sz val="11"/>
            <color theme="1"/>
            <rFont val="Calibri"/>
            <family val="2"/>
            <scheme val="minor"/>
          </rPr>
          <t>quarterized number</t>
        </r>
      </text>
    </comment>
    <comment ref="AQ399" authorId="0" shapeId="0" xr:uid="{A26F6532-7DE1-40A3-9917-5BB4974ED740}">
      <text>
        <r>
          <rPr>
            <sz val="11"/>
            <color theme="1"/>
            <rFont val="Calibri"/>
            <family val="2"/>
            <scheme val="minor"/>
          </rPr>
          <t>quarterized number</t>
        </r>
      </text>
    </comment>
    <comment ref="AR399" authorId="0" shapeId="0" xr:uid="{1063BB60-6BA1-4903-87C2-0259C6318A57}">
      <text>
        <r>
          <rPr>
            <sz val="11"/>
            <color theme="1"/>
            <rFont val="Calibri"/>
            <family val="2"/>
            <scheme val="minor"/>
          </rPr>
          <t>quarterized number</t>
        </r>
      </text>
    </comment>
    <comment ref="F400" authorId="0" shapeId="0" xr:uid="{2864BC04-B8BF-4CB1-A983-F25F12A40D1A}">
      <text>
        <r>
          <rPr>
            <sz val="11"/>
            <color theme="1"/>
            <rFont val="Calibri"/>
            <family val="2"/>
            <scheme val="minor"/>
          </rPr>
          <t>quarterized number</t>
        </r>
      </text>
    </comment>
    <comment ref="G400" authorId="0" shapeId="0" xr:uid="{A1BDD5A8-29A1-4001-9F0B-CEBE48D9F253}">
      <text>
        <r>
          <rPr>
            <sz val="11"/>
            <color theme="1"/>
            <rFont val="Calibri"/>
            <family val="2"/>
            <scheme val="minor"/>
          </rPr>
          <t>quarterized number</t>
        </r>
      </text>
    </comment>
    <comment ref="H400" authorId="0" shapeId="0" xr:uid="{A1AC3CC2-060B-459A-A0E1-1CF09895D226}">
      <text>
        <r>
          <rPr>
            <sz val="11"/>
            <color theme="1"/>
            <rFont val="Calibri"/>
            <family val="2"/>
            <scheme val="minor"/>
          </rPr>
          <t>quarterized number</t>
        </r>
      </text>
    </comment>
    <comment ref="J400" authorId="0" shapeId="0" xr:uid="{49FF37F6-588C-4936-B311-C777B24C8F88}">
      <text>
        <r>
          <rPr>
            <sz val="11"/>
            <color theme="1"/>
            <rFont val="Calibri"/>
            <family val="2"/>
            <scheme val="minor"/>
          </rPr>
          <t>quarterized number</t>
        </r>
      </text>
    </comment>
    <comment ref="K400" authorId="0" shapeId="0" xr:uid="{5AFBB9F3-3818-4C9B-B2FF-04269B67192C}">
      <text>
        <r>
          <rPr>
            <sz val="11"/>
            <color theme="1"/>
            <rFont val="Calibri"/>
            <family val="2"/>
            <scheme val="minor"/>
          </rPr>
          <t>quarterized number</t>
        </r>
      </text>
    </comment>
    <comment ref="L400" authorId="0" shapeId="0" xr:uid="{CE097241-4322-4561-8FF5-3E069C43B9BD}">
      <text>
        <r>
          <rPr>
            <sz val="11"/>
            <color theme="1"/>
            <rFont val="Calibri"/>
            <family val="2"/>
            <scheme val="minor"/>
          </rPr>
          <t>quarterized number</t>
        </r>
      </text>
    </comment>
    <comment ref="N400" authorId="0" shapeId="0" xr:uid="{380B78B2-DDBD-4AAC-96D1-9BC563E811B2}">
      <text>
        <r>
          <rPr>
            <sz val="11"/>
            <color theme="1"/>
            <rFont val="Calibri"/>
            <family val="2"/>
            <scheme val="minor"/>
          </rPr>
          <t>quarterized number</t>
        </r>
      </text>
    </comment>
    <comment ref="O400" authorId="0" shapeId="0" xr:uid="{8961D7D2-F2E5-4991-8DDD-532927FBF012}">
      <text>
        <r>
          <rPr>
            <sz val="11"/>
            <color theme="1"/>
            <rFont val="Calibri"/>
            <family val="2"/>
            <scheme val="minor"/>
          </rPr>
          <t>quarterized number</t>
        </r>
      </text>
    </comment>
    <comment ref="P400" authorId="0" shapeId="0" xr:uid="{AB5FBF50-E199-40C6-BA51-DA77CCA9FDE2}">
      <text>
        <r>
          <rPr>
            <sz val="11"/>
            <color theme="1"/>
            <rFont val="Calibri"/>
            <family val="2"/>
            <scheme val="minor"/>
          </rPr>
          <t>quarterized number</t>
        </r>
      </text>
    </comment>
    <comment ref="R400" authorId="0" shapeId="0" xr:uid="{3FBEE997-EEB9-4996-986E-CE117974A834}">
      <text>
        <r>
          <rPr>
            <sz val="11"/>
            <color theme="1"/>
            <rFont val="Calibri"/>
            <family val="2"/>
            <scheme val="minor"/>
          </rPr>
          <t>quarterized number</t>
        </r>
      </text>
    </comment>
    <comment ref="S400" authorId="0" shapeId="0" xr:uid="{AA5511CF-CF30-4E77-B16F-1850A70861F7}">
      <text>
        <r>
          <rPr>
            <sz val="11"/>
            <color theme="1"/>
            <rFont val="Calibri"/>
            <family val="2"/>
            <scheme val="minor"/>
          </rPr>
          <t>quarterized number</t>
        </r>
      </text>
    </comment>
    <comment ref="T400" authorId="0" shapeId="0" xr:uid="{3397BBEA-B39B-44E2-95FD-BED8F0B18C8E}">
      <text>
        <r>
          <rPr>
            <sz val="11"/>
            <color theme="1"/>
            <rFont val="Calibri"/>
            <family val="2"/>
            <scheme val="minor"/>
          </rPr>
          <t>quarterized number</t>
        </r>
      </text>
    </comment>
    <comment ref="V400" authorId="0" shapeId="0" xr:uid="{3055CC32-EB3B-46E0-80FD-AA5E76A84D29}">
      <text>
        <r>
          <rPr>
            <sz val="11"/>
            <color theme="1"/>
            <rFont val="Calibri"/>
            <family val="2"/>
            <scheme val="minor"/>
          </rPr>
          <t>quarterized number</t>
        </r>
      </text>
    </comment>
    <comment ref="W400" authorId="0" shapeId="0" xr:uid="{90025C28-E664-462D-9A72-AC66120944D9}">
      <text>
        <r>
          <rPr>
            <sz val="11"/>
            <color theme="1"/>
            <rFont val="Calibri"/>
            <family val="2"/>
            <scheme val="minor"/>
          </rPr>
          <t>quarterized number</t>
        </r>
      </text>
    </comment>
    <comment ref="X400" authorId="0" shapeId="0" xr:uid="{F410F361-AE7B-4F13-8A4B-5B02527BA078}">
      <text>
        <r>
          <rPr>
            <sz val="11"/>
            <color theme="1"/>
            <rFont val="Calibri"/>
            <family val="2"/>
            <scheme val="minor"/>
          </rPr>
          <t>quarterized number</t>
        </r>
      </text>
    </comment>
    <comment ref="Z400" authorId="0" shapeId="0" xr:uid="{A4FC5F6A-F348-4537-8449-14DC4CF5CCE0}">
      <text>
        <r>
          <rPr>
            <sz val="11"/>
            <color theme="1"/>
            <rFont val="Calibri"/>
            <family val="2"/>
            <scheme val="minor"/>
          </rPr>
          <t>quarterized number</t>
        </r>
      </text>
    </comment>
    <comment ref="AA400" authorId="0" shapeId="0" xr:uid="{C8D212F8-0596-40D9-9870-39F16E6EDBA4}">
      <text>
        <r>
          <rPr>
            <sz val="11"/>
            <color theme="1"/>
            <rFont val="Calibri"/>
            <family val="2"/>
            <scheme val="minor"/>
          </rPr>
          <t>quarterized number</t>
        </r>
      </text>
    </comment>
    <comment ref="AB400" authorId="0" shapeId="0" xr:uid="{C24E77DE-EB7E-4430-879B-D92196D3B6D1}">
      <text>
        <r>
          <rPr>
            <sz val="11"/>
            <color theme="1"/>
            <rFont val="Calibri"/>
            <family val="2"/>
            <scheme val="minor"/>
          </rPr>
          <t>quarterized number</t>
        </r>
      </text>
    </comment>
    <comment ref="AD400" authorId="0" shapeId="0" xr:uid="{66B2D388-B9E8-48B7-9051-83DDC6C98DE3}">
      <text>
        <r>
          <rPr>
            <sz val="11"/>
            <color theme="1"/>
            <rFont val="Calibri"/>
            <family val="2"/>
            <scheme val="minor"/>
          </rPr>
          <t>quarterized number</t>
        </r>
      </text>
    </comment>
    <comment ref="AE400" authorId="0" shapeId="0" xr:uid="{435BCDE5-5B97-40CF-B101-E31DD3B34451}">
      <text>
        <r>
          <rPr>
            <sz val="11"/>
            <color theme="1"/>
            <rFont val="Calibri"/>
            <family val="2"/>
            <scheme val="minor"/>
          </rPr>
          <t>quarterized number</t>
        </r>
      </text>
    </comment>
    <comment ref="AF400" authorId="0" shapeId="0" xr:uid="{95589AB5-3A2C-407F-8B06-993BD36F13E2}">
      <text>
        <r>
          <rPr>
            <sz val="11"/>
            <color theme="1"/>
            <rFont val="Calibri"/>
            <family val="2"/>
            <scheme val="minor"/>
          </rPr>
          <t>quarterized number</t>
        </r>
      </text>
    </comment>
    <comment ref="AH400" authorId="0" shapeId="0" xr:uid="{1B8159C0-8542-4D39-AE39-A6F22484923E}">
      <text>
        <r>
          <rPr>
            <sz val="11"/>
            <color theme="1"/>
            <rFont val="Calibri"/>
            <family val="2"/>
            <scheme val="minor"/>
          </rPr>
          <t>quarterized number</t>
        </r>
      </text>
    </comment>
    <comment ref="AI400" authorId="0" shapeId="0" xr:uid="{EF5F0A84-A824-4962-9D61-86068B5415AA}">
      <text>
        <r>
          <rPr>
            <sz val="11"/>
            <color theme="1"/>
            <rFont val="Calibri"/>
            <family val="2"/>
            <scheme val="minor"/>
          </rPr>
          <t>quarterized number</t>
        </r>
      </text>
    </comment>
    <comment ref="AJ400" authorId="0" shapeId="0" xr:uid="{10762462-904D-4FF2-9D4D-8DD8DAE0FB24}">
      <text>
        <r>
          <rPr>
            <sz val="11"/>
            <color theme="1"/>
            <rFont val="Calibri"/>
            <family val="2"/>
            <scheme val="minor"/>
          </rPr>
          <t>quarterized number</t>
        </r>
      </text>
    </comment>
    <comment ref="AL400" authorId="0" shapeId="0" xr:uid="{C9F59A31-4DE2-4256-9738-CA7F8DFE8044}">
      <text>
        <r>
          <rPr>
            <sz val="11"/>
            <color theme="1"/>
            <rFont val="Calibri"/>
            <family val="2"/>
            <scheme val="minor"/>
          </rPr>
          <t>quarterized number</t>
        </r>
      </text>
    </comment>
    <comment ref="AM400" authorId="0" shapeId="0" xr:uid="{972664A7-B61F-403C-9B03-47FC45063CB4}">
      <text>
        <r>
          <rPr>
            <sz val="11"/>
            <color theme="1"/>
            <rFont val="Calibri"/>
            <family val="2"/>
            <scheme val="minor"/>
          </rPr>
          <t>quarterized number</t>
        </r>
      </text>
    </comment>
    <comment ref="AN400" authorId="0" shapeId="0" xr:uid="{7E8C63D2-3BC5-4EFB-AB62-A5AA902E81CF}">
      <text>
        <r>
          <rPr>
            <sz val="11"/>
            <color theme="1"/>
            <rFont val="Calibri"/>
            <family val="2"/>
            <scheme val="minor"/>
          </rPr>
          <t>quarterized number</t>
        </r>
      </text>
    </comment>
    <comment ref="AP400" authorId="0" shapeId="0" xr:uid="{A3B58A43-B0B4-4207-837E-7CF735512505}">
      <text>
        <r>
          <rPr>
            <sz val="11"/>
            <color theme="1"/>
            <rFont val="Calibri"/>
            <family val="2"/>
            <scheme val="minor"/>
          </rPr>
          <t>quarterized number</t>
        </r>
      </text>
    </comment>
    <comment ref="AQ400" authorId="0" shapeId="0" xr:uid="{2D5BB981-BA65-456F-95ED-DABD32B014F6}">
      <text>
        <r>
          <rPr>
            <sz val="11"/>
            <color theme="1"/>
            <rFont val="Calibri"/>
            <family val="2"/>
            <scheme val="minor"/>
          </rPr>
          <t>quarterized number</t>
        </r>
      </text>
    </comment>
    <comment ref="AR400" authorId="0" shapeId="0" xr:uid="{0A1158B4-ADC4-4D65-AFD1-FD41192E8547}">
      <text>
        <r>
          <rPr>
            <sz val="11"/>
            <color theme="1"/>
            <rFont val="Calibri"/>
            <family val="2"/>
            <scheme val="minor"/>
          </rPr>
          <t>quarterized number</t>
        </r>
      </text>
    </comment>
    <comment ref="AD402" authorId="0" shapeId="0" xr:uid="{D9409204-9604-4792-B4BF-6CF0F8B44D12}">
      <text>
        <r>
          <rPr>
            <sz val="11"/>
            <color theme="1"/>
            <rFont val="Calibri"/>
            <family val="2"/>
            <scheme val="minor"/>
          </rPr>
          <t>quarterized number</t>
        </r>
      </text>
    </comment>
    <comment ref="AE402" authorId="0" shapeId="0" xr:uid="{AAE36E66-C215-4EE9-B874-238CFBF2BC1E}">
      <text>
        <r>
          <rPr>
            <sz val="11"/>
            <color theme="1"/>
            <rFont val="Calibri"/>
            <family val="2"/>
            <scheme val="minor"/>
          </rPr>
          <t>quarterized number</t>
        </r>
      </text>
    </comment>
    <comment ref="AF402" authorId="0" shapeId="0" xr:uid="{1953366E-39DD-413F-8083-80E28425302A}">
      <text>
        <r>
          <rPr>
            <sz val="11"/>
            <color theme="1"/>
            <rFont val="Calibri"/>
            <family val="2"/>
            <scheme val="minor"/>
          </rPr>
          <t>quarterized number</t>
        </r>
      </text>
    </comment>
    <comment ref="AH402" authorId="0" shapeId="0" xr:uid="{5B99D032-896C-4B69-97F3-0C76E5DF1D32}">
      <text>
        <r>
          <rPr>
            <sz val="11"/>
            <color theme="1"/>
            <rFont val="Calibri"/>
            <family val="2"/>
            <scheme val="minor"/>
          </rPr>
          <t>quarterized number</t>
        </r>
      </text>
    </comment>
    <comment ref="AI402" authorId="0" shapeId="0" xr:uid="{7A2D6DB5-E655-4C20-9DE3-83C0B1E393B0}">
      <text>
        <r>
          <rPr>
            <sz val="11"/>
            <color theme="1"/>
            <rFont val="Calibri"/>
            <family val="2"/>
            <scheme val="minor"/>
          </rPr>
          <t>quarterized number</t>
        </r>
      </text>
    </comment>
    <comment ref="AJ402" authorId="0" shapeId="0" xr:uid="{BE73B2DD-782E-4751-AE3C-D01248DA35F4}">
      <text>
        <r>
          <rPr>
            <sz val="11"/>
            <color theme="1"/>
            <rFont val="Calibri"/>
            <family val="2"/>
            <scheme val="minor"/>
          </rPr>
          <t>quarterized number</t>
        </r>
      </text>
    </comment>
    <comment ref="AL402" authorId="0" shapeId="0" xr:uid="{0291734F-1A60-46D9-84E4-43DACCF43FEC}">
      <text>
        <r>
          <rPr>
            <sz val="11"/>
            <color theme="1"/>
            <rFont val="Calibri"/>
            <family val="2"/>
            <scheme val="minor"/>
          </rPr>
          <t>quarterized number</t>
        </r>
      </text>
    </comment>
    <comment ref="AM402" authorId="0" shapeId="0" xr:uid="{C73EC25A-2321-47CB-ABD2-42AD08D5E1FB}">
      <text>
        <r>
          <rPr>
            <sz val="11"/>
            <color theme="1"/>
            <rFont val="Calibri"/>
            <family val="2"/>
            <scheme val="minor"/>
          </rPr>
          <t>quarterized number</t>
        </r>
      </text>
    </comment>
    <comment ref="AN402" authorId="0" shapeId="0" xr:uid="{2C2B2754-4CB5-4991-8379-FB41CC40E0D5}">
      <text>
        <r>
          <rPr>
            <sz val="11"/>
            <color theme="1"/>
            <rFont val="Calibri"/>
            <family val="2"/>
            <scheme val="minor"/>
          </rPr>
          <t>quarterized number</t>
        </r>
      </text>
    </comment>
    <comment ref="AP402" authorId="0" shapeId="0" xr:uid="{3B17304A-FB21-4952-AED2-6815182CA94A}">
      <text>
        <r>
          <rPr>
            <sz val="11"/>
            <color theme="1"/>
            <rFont val="Calibri"/>
            <family val="2"/>
            <scheme val="minor"/>
          </rPr>
          <t>quarterized number</t>
        </r>
      </text>
    </comment>
    <comment ref="AQ402" authorId="0" shapeId="0" xr:uid="{4B2FEF60-1327-4B89-A855-B4B92C4C42E5}">
      <text>
        <r>
          <rPr>
            <sz val="11"/>
            <color theme="1"/>
            <rFont val="Calibri"/>
            <family val="2"/>
            <scheme val="minor"/>
          </rPr>
          <t>quarterized number</t>
        </r>
      </text>
    </comment>
    <comment ref="AR402" authorId="0" shapeId="0" xr:uid="{88E962F8-4D25-43F0-9040-5A23559CEC13}">
      <text>
        <r>
          <rPr>
            <sz val="11"/>
            <color theme="1"/>
            <rFont val="Calibri"/>
            <family val="2"/>
            <scheme val="minor"/>
          </rPr>
          <t>quarterized number</t>
        </r>
      </text>
    </comment>
    <comment ref="F403" authorId="0" shapeId="0" xr:uid="{B6FD5F75-2326-41BF-BACF-661DB8ADB429}">
      <text>
        <r>
          <rPr>
            <sz val="11"/>
            <color theme="1"/>
            <rFont val="Calibri"/>
            <family val="2"/>
            <scheme val="minor"/>
          </rPr>
          <t>quarterized number</t>
        </r>
      </text>
    </comment>
    <comment ref="G403" authorId="0" shapeId="0" xr:uid="{77FA4E2C-A335-4208-B17E-A41F0563923E}">
      <text>
        <r>
          <rPr>
            <sz val="11"/>
            <color theme="1"/>
            <rFont val="Calibri"/>
            <family val="2"/>
            <scheme val="minor"/>
          </rPr>
          <t>quarterized number</t>
        </r>
      </text>
    </comment>
    <comment ref="H403" authorId="0" shapeId="0" xr:uid="{833A93FE-EBB8-4C89-8903-EDC327F8B053}">
      <text>
        <r>
          <rPr>
            <sz val="11"/>
            <color theme="1"/>
            <rFont val="Calibri"/>
            <family val="2"/>
            <scheme val="minor"/>
          </rPr>
          <t>quarterized number</t>
        </r>
      </text>
    </comment>
    <comment ref="J403" authorId="0" shapeId="0" xr:uid="{E0BAEB7B-4C95-44E7-9BCB-0AE612717EB2}">
      <text>
        <r>
          <rPr>
            <sz val="11"/>
            <color theme="1"/>
            <rFont val="Calibri"/>
            <family val="2"/>
            <scheme val="minor"/>
          </rPr>
          <t>quarterized number</t>
        </r>
      </text>
    </comment>
    <comment ref="K403" authorId="0" shapeId="0" xr:uid="{9FBBD534-5E12-41A8-9C1B-C0484718929A}">
      <text>
        <r>
          <rPr>
            <sz val="11"/>
            <color theme="1"/>
            <rFont val="Calibri"/>
            <family val="2"/>
            <scheme val="minor"/>
          </rPr>
          <t>quarterized number</t>
        </r>
      </text>
    </comment>
    <comment ref="L403" authorId="0" shapeId="0" xr:uid="{64D607E1-4E75-4CD0-8C6A-B908814C28B1}">
      <text>
        <r>
          <rPr>
            <sz val="11"/>
            <color theme="1"/>
            <rFont val="Calibri"/>
            <family val="2"/>
            <scheme val="minor"/>
          </rPr>
          <t>quarterized number</t>
        </r>
      </text>
    </comment>
    <comment ref="N403" authorId="0" shapeId="0" xr:uid="{79D21624-A8FD-4942-BF48-2A75A9EF068B}">
      <text>
        <r>
          <rPr>
            <sz val="11"/>
            <color theme="1"/>
            <rFont val="Calibri"/>
            <family val="2"/>
            <scheme val="minor"/>
          </rPr>
          <t>quarterized number</t>
        </r>
      </text>
    </comment>
    <comment ref="O403" authorId="0" shapeId="0" xr:uid="{F3396F08-5CC5-4A27-B84D-922E6ECF92F6}">
      <text>
        <r>
          <rPr>
            <sz val="11"/>
            <color theme="1"/>
            <rFont val="Calibri"/>
            <family val="2"/>
            <scheme val="minor"/>
          </rPr>
          <t>quarterized number</t>
        </r>
      </text>
    </comment>
    <comment ref="P403" authorId="0" shapeId="0" xr:uid="{30D26284-6967-4B99-B2C0-7FC2215C280D}">
      <text>
        <r>
          <rPr>
            <sz val="11"/>
            <color theme="1"/>
            <rFont val="Calibri"/>
            <family val="2"/>
            <scheme val="minor"/>
          </rPr>
          <t>quarterized number</t>
        </r>
      </text>
    </comment>
    <comment ref="R403" authorId="0" shapeId="0" xr:uid="{B7AC427C-6480-4117-BB5E-1D69B4492A3D}">
      <text>
        <r>
          <rPr>
            <sz val="11"/>
            <color theme="1"/>
            <rFont val="Calibri"/>
            <family val="2"/>
            <scheme val="minor"/>
          </rPr>
          <t>quarterized number</t>
        </r>
      </text>
    </comment>
    <comment ref="S403" authorId="0" shapeId="0" xr:uid="{7050CD07-5C98-44D9-8901-D5D880E22D4C}">
      <text>
        <r>
          <rPr>
            <sz val="11"/>
            <color theme="1"/>
            <rFont val="Calibri"/>
            <family val="2"/>
            <scheme val="minor"/>
          </rPr>
          <t>quarterized number</t>
        </r>
      </text>
    </comment>
    <comment ref="T403" authorId="0" shapeId="0" xr:uid="{18583249-2726-4269-A9E9-71B544F02803}">
      <text>
        <r>
          <rPr>
            <sz val="11"/>
            <color theme="1"/>
            <rFont val="Calibri"/>
            <family val="2"/>
            <scheme val="minor"/>
          </rPr>
          <t>quarterized number</t>
        </r>
      </text>
    </comment>
    <comment ref="V403" authorId="0" shapeId="0" xr:uid="{70EC7E6A-0338-46EA-B561-8AB4A1920B96}">
      <text>
        <r>
          <rPr>
            <sz val="11"/>
            <color theme="1"/>
            <rFont val="Calibri"/>
            <family val="2"/>
            <scheme val="minor"/>
          </rPr>
          <t>quarterized number</t>
        </r>
      </text>
    </comment>
    <comment ref="W403" authorId="0" shapeId="0" xr:uid="{BA22D998-494D-4ED9-95E1-2A1622589239}">
      <text>
        <r>
          <rPr>
            <sz val="11"/>
            <color theme="1"/>
            <rFont val="Calibri"/>
            <family val="2"/>
            <scheme val="minor"/>
          </rPr>
          <t>quarterized number</t>
        </r>
      </text>
    </comment>
    <comment ref="X403" authorId="0" shapeId="0" xr:uid="{A7819FBA-20E1-4198-A4D0-D18414A0F9AE}">
      <text>
        <r>
          <rPr>
            <sz val="11"/>
            <color theme="1"/>
            <rFont val="Calibri"/>
            <family val="2"/>
            <scheme val="minor"/>
          </rPr>
          <t>quarterized number</t>
        </r>
      </text>
    </comment>
    <comment ref="Z403" authorId="0" shapeId="0" xr:uid="{62860186-A41D-4218-A51B-5DCC44EB5158}">
      <text>
        <r>
          <rPr>
            <sz val="11"/>
            <color theme="1"/>
            <rFont val="Calibri"/>
            <family val="2"/>
            <scheme val="minor"/>
          </rPr>
          <t>quarterized number</t>
        </r>
      </text>
    </comment>
    <comment ref="AA403" authorId="0" shapeId="0" xr:uid="{B234A24A-9162-4820-943E-D0CC3CEBFAAB}">
      <text>
        <r>
          <rPr>
            <sz val="11"/>
            <color theme="1"/>
            <rFont val="Calibri"/>
            <family val="2"/>
            <scheme val="minor"/>
          </rPr>
          <t>quarterized number</t>
        </r>
      </text>
    </comment>
    <comment ref="AB403" authorId="0" shapeId="0" xr:uid="{B68CB8CB-63CB-4294-B6C0-5B0E67A08309}">
      <text>
        <r>
          <rPr>
            <sz val="11"/>
            <color theme="1"/>
            <rFont val="Calibri"/>
            <family val="2"/>
            <scheme val="minor"/>
          </rPr>
          <t>quarterized number</t>
        </r>
      </text>
    </comment>
    <comment ref="AD403" authorId="0" shapeId="0" xr:uid="{B1FFC114-A0AB-4758-8C1D-A70CF5E3EF07}">
      <text>
        <r>
          <rPr>
            <sz val="11"/>
            <color theme="1"/>
            <rFont val="Calibri"/>
            <family val="2"/>
            <scheme val="minor"/>
          </rPr>
          <t>quarterized number</t>
        </r>
      </text>
    </comment>
    <comment ref="AE403" authorId="0" shapeId="0" xr:uid="{3AEDBC03-AF80-4385-8BC1-79F4DBD64A7B}">
      <text>
        <r>
          <rPr>
            <sz val="11"/>
            <color theme="1"/>
            <rFont val="Calibri"/>
            <family val="2"/>
            <scheme val="minor"/>
          </rPr>
          <t>quarterized number</t>
        </r>
      </text>
    </comment>
    <comment ref="AF403" authorId="0" shapeId="0" xr:uid="{24733FEA-B0C9-472A-BDF5-5BCCBFE04611}">
      <text>
        <r>
          <rPr>
            <sz val="11"/>
            <color theme="1"/>
            <rFont val="Calibri"/>
            <family val="2"/>
            <scheme val="minor"/>
          </rPr>
          <t>quarterized number</t>
        </r>
      </text>
    </comment>
    <comment ref="AH403" authorId="0" shapeId="0" xr:uid="{26139F0B-9ECF-4E2C-8342-4187A7CD7B80}">
      <text>
        <r>
          <rPr>
            <sz val="11"/>
            <color theme="1"/>
            <rFont val="Calibri"/>
            <family val="2"/>
            <scheme val="minor"/>
          </rPr>
          <t>quarterized number</t>
        </r>
      </text>
    </comment>
    <comment ref="AI403" authorId="0" shapeId="0" xr:uid="{70686D53-0304-4B21-ABAF-93A1537C58FC}">
      <text>
        <r>
          <rPr>
            <sz val="11"/>
            <color theme="1"/>
            <rFont val="Calibri"/>
            <family val="2"/>
            <scheme val="minor"/>
          </rPr>
          <t>quarterized number</t>
        </r>
      </text>
    </comment>
    <comment ref="AJ403" authorId="0" shapeId="0" xr:uid="{579CF03E-D99C-4F5B-8771-4B0B14B114F3}">
      <text>
        <r>
          <rPr>
            <sz val="11"/>
            <color theme="1"/>
            <rFont val="Calibri"/>
            <family val="2"/>
            <scheme val="minor"/>
          </rPr>
          <t>quarterized number</t>
        </r>
      </text>
    </comment>
    <comment ref="AL403" authorId="0" shapeId="0" xr:uid="{B4BCFD9C-4DDD-486A-9E71-8B50C999F5E5}">
      <text>
        <r>
          <rPr>
            <sz val="11"/>
            <color theme="1"/>
            <rFont val="Calibri"/>
            <family val="2"/>
            <scheme val="minor"/>
          </rPr>
          <t>quarterized number</t>
        </r>
      </text>
    </comment>
    <comment ref="AM403" authorId="0" shapeId="0" xr:uid="{C4A6D073-A77F-4B78-AD35-3A1294B95159}">
      <text>
        <r>
          <rPr>
            <sz val="11"/>
            <color theme="1"/>
            <rFont val="Calibri"/>
            <family val="2"/>
            <scheme val="minor"/>
          </rPr>
          <t>quarterized number</t>
        </r>
      </text>
    </comment>
    <comment ref="AN403" authorId="0" shapeId="0" xr:uid="{1E7DABFE-3968-49C9-A22E-1C77CB5755C8}">
      <text>
        <r>
          <rPr>
            <sz val="11"/>
            <color theme="1"/>
            <rFont val="Calibri"/>
            <family val="2"/>
            <scheme val="minor"/>
          </rPr>
          <t>quarterized number</t>
        </r>
      </text>
    </comment>
    <comment ref="AP403" authorId="0" shapeId="0" xr:uid="{C7459B3A-8BDF-4D9C-9E5F-48FA90F62A3D}">
      <text>
        <r>
          <rPr>
            <sz val="11"/>
            <color theme="1"/>
            <rFont val="Calibri"/>
            <family val="2"/>
            <scheme val="minor"/>
          </rPr>
          <t>quarterized number</t>
        </r>
      </text>
    </comment>
    <comment ref="AQ403" authorId="0" shapeId="0" xr:uid="{998452A9-9E8F-4B3A-BDBE-2F0218F29CEF}">
      <text>
        <r>
          <rPr>
            <sz val="11"/>
            <color theme="1"/>
            <rFont val="Calibri"/>
            <family val="2"/>
            <scheme val="minor"/>
          </rPr>
          <t>quarterized number</t>
        </r>
      </text>
    </comment>
    <comment ref="AR403" authorId="0" shapeId="0" xr:uid="{8A26A78B-FADE-4C83-A78F-771193D6375E}">
      <text>
        <r>
          <rPr>
            <sz val="11"/>
            <color theme="1"/>
            <rFont val="Calibri"/>
            <family val="2"/>
            <scheme val="minor"/>
          </rPr>
          <t>quarterized number</t>
        </r>
      </text>
    </comment>
    <comment ref="F439" authorId="0" shapeId="0" xr:uid="{DBE66227-01BB-450D-BF52-26CD19A6F889}">
      <text>
        <r>
          <rPr>
            <sz val="11"/>
            <color theme="1"/>
            <rFont val="Calibri"/>
            <family val="2"/>
            <scheme val="minor"/>
          </rPr>
          <t>quarterized number</t>
        </r>
      </text>
    </comment>
    <comment ref="G439" authorId="0" shapeId="0" xr:uid="{2330AFB1-09FA-4876-88CF-70FA010F0522}">
      <text>
        <r>
          <rPr>
            <sz val="11"/>
            <color theme="1"/>
            <rFont val="Calibri"/>
            <family val="2"/>
            <scheme val="minor"/>
          </rPr>
          <t>quarterized number</t>
        </r>
      </text>
    </comment>
    <comment ref="H439" authorId="0" shapeId="0" xr:uid="{BD4919C1-BBFB-447A-99CE-3F78819D5120}">
      <text>
        <r>
          <rPr>
            <sz val="11"/>
            <color theme="1"/>
            <rFont val="Calibri"/>
            <family val="2"/>
            <scheme val="minor"/>
          </rPr>
          <t>quarterized number</t>
        </r>
      </text>
    </comment>
    <comment ref="J439" authorId="0" shapeId="0" xr:uid="{847EBD97-30D2-4428-A0D4-F787769A9172}">
      <text>
        <r>
          <rPr>
            <sz val="11"/>
            <color theme="1"/>
            <rFont val="Calibri"/>
            <family val="2"/>
            <scheme val="minor"/>
          </rPr>
          <t>quarterized number</t>
        </r>
      </text>
    </comment>
    <comment ref="L439" authorId="0" shapeId="0" xr:uid="{82724B06-4D36-45F8-86DF-27173DE874E4}">
      <text>
        <r>
          <rPr>
            <sz val="11"/>
            <color theme="1"/>
            <rFont val="Calibri"/>
            <family val="2"/>
            <scheme val="minor"/>
          </rPr>
          <t>year to date number</t>
        </r>
      </text>
    </comment>
    <comment ref="P439" authorId="0" shapeId="0" xr:uid="{B30FFBE3-1082-4C3C-9E25-EBCCFC0D3ED3}">
      <text>
        <r>
          <rPr>
            <sz val="11"/>
            <color theme="1"/>
            <rFont val="Calibri"/>
            <family val="2"/>
            <scheme val="minor"/>
          </rPr>
          <t>year to date number</t>
        </r>
      </text>
    </comment>
    <comment ref="Z439" authorId="0" shapeId="0" xr:uid="{99CD364E-B8BB-487D-A895-D919E7D045E2}">
      <text>
        <r>
          <rPr>
            <sz val="11"/>
            <color theme="1"/>
            <rFont val="Calibri"/>
            <family val="2"/>
            <scheme val="minor"/>
          </rPr>
          <t>year to date number</t>
        </r>
      </text>
    </comment>
    <comment ref="AA439" authorId="0" shapeId="0" xr:uid="{3655B9BF-A80D-43CA-A377-1508FD1A653A}">
      <text>
        <r>
          <rPr>
            <sz val="11"/>
            <color theme="1"/>
            <rFont val="Calibri"/>
            <family val="2"/>
            <scheme val="minor"/>
          </rPr>
          <t>quarterized number</t>
        </r>
      </text>
    </comment>
    <comment ref="AB439" authorId="0" shapeId="0" xr:uid="{6FC0F583-080E-4A14-A70E-68819768785E}">
      <text>
        <r>
          <rPr>
            <sz val="11"/>
            <color theme="1"/>
            <rFont val="Calibri"/>
            <family val="2"/>
            <scheme val="minor"/>
          </rPr>
          <t>quarterized number</t>
        </r>
      </text>
    </comment>
    <comment ref="AD439" authorId="0" shapeId="0" xr:uid="{DFD4431A-1B8D-4317-9AFE-6C1220ED0D14}">
      <text>
        <r>
          <rPr>
            <sz val="11"/>
            <color theme="1"/>
            <rFont val="Calibri"/>
            <family val="2"/>
            <scheme val="minor"/>
          </rPr>
          <t>year to date number</t>
        </r>
      </text>
    </comment>
    <comment ref="AE439" authorId="0" shapeId="0" xr:uid="{5F44D7CF-2E64-4B51-B3C8-6992BDF9D4D9}">
      <text>
        <r>
          <rPr>
            <sz val="11"/>
            <color theme="1"/>
            <rFont val="Calibri"/>
            <family val="2"/>
            <scheme val="minor"/>
          </rPr>
          <t>quarterized number</t>
        </r>
      </text>
    </comment>
    <comment ref="AF439" authorId="0" shapeId="0" xr:uid="{3C55EB96-0EC7-48BD-BBBA-4284D2A82787}">
      <text>
        <r>
          <rPr>
            <sz val="11"/>
            <color theme="1"/>
            <rFont val="Calibri"/>
            <family val="2"/>
            <scheme val="minor"/>
          </rPr>
          <t>quarterized number</t>
        </r>
      </text>
    </comment>
    <comment ref="AH439" authorId="0" shapeId="0" xr:uid="{011F0D5A-1F4E-4109-8059-33F1B12EA7FD}">
      <text>
        <r>
          <rPr>
            <sz val="11"/>
            <color theme="1"/>
            <rFont val="Calibri"/>
            <family val="2"/>
            <scheme val="minor"/>
          </rPr>
          <t>year to date number</t>
        </r>
      </text>
    </comment>
    <comment ref="AI439" authorId="0" shapeId="0" xr:uid="{AB19AC60-2E64-4C3C-A59F-EC10CEA12BEB}">
      <text>
        <r>
          <rPr>
            <sz val="11"/>
            <color theme="1"/>
            <rFont val="Calibri"/>
            <family val="2"/>
            <scheme val="minor"/>
          </rPr>
          <t>quarterized number</t>
        </r>
      </text>
    </comment>
    <comment ref="AJ439" authorId="0" shapeId="0" xr:uid="{D4569878-71F0-4A40-B40F-FE5573CE3FB6}">
      <text>
        <r>
          <rPr>
            <sz val="11"/>
            <color theme="1"/>
            <rFont val="Calibri"/>
            <family val="2"/>
            <scheme val="minor"/>
          </rPr>
          <t>quarterized number</t>
        </r>
      </text>
    </comment>
    <comment ref="F442" authorId="0" shapeId="0" xr:uid="{4EF6E329-B492-4CB0-A419-5341C1F60CA6}">
      <text>
        <r>
          <rPr>
            <sz val="11"/>
            <color theme="1"/>
            <rFont val="Calibri"/>
            <family val="2"/>
            <scheme val="minor"/>
          </rPr>
          <t>quarterized number</t>
        </r>
      </text>
    </comment>
    <comment ref="G442" authorId="0" shapeId="0" xr:uid="{28EAF67C-F18A-4B83-80AB-3CC1961148B6}">
      <text>
        <r>
          <rPr>
            <sz val="11"/>
            <color theme="1"/>
            <rFont val="Calibri"/>
            <family val="2"/>
            <scheme val="minor"/>
          </rPr>
          <t>quarterized number</t>
        </r>
      </text>
    </comment>
    <comment ref="H442" authorId="0" shapeId="0" xr:uid="{58177352-EF27-4201-B7F4-FDAFF7AA580A}">
      <text>
        <r>
          <rPr>
            <sz val="11"/>
            <color theme="1"/>
            <rFont val="Calibri"/>
            <family val="2"/>
            <scheme val="minor"/>
          </rPr>
          <t>quarterized number</t>
        </r>
      </text>
    </comment>
    <comment ref="J442" authorId="0" shapeId="0" xr:uid="{C3161085-3B46-451C-835E-3EA6FD3576B9}">
      <text>
        <r>
          <rPr>
            <sz val="11"/>
            <color theme="1"/>
            <rFont val="Calibri"/>
            <family val="2"/>
            <scheme val="minor"/>
          </rPr>
          <t>quarterized number</t>
        </r>
      </text>
    </comment>
    <comment ref="L442" authorId="0" shapeId="0" xr:uid="{D1EC0030-C6B1-41EB-A7C3-E11A404A3849}">
      <text>
        <r>
          <rPr>
            <sz val="11"/>
            <color theme="1"/>
            <rFont val="Calibri"/>
            <family val="2"/>
            <scheme val="minor"/>
          </rPr>
          <t>year to date number</t>
        </r>
      </text>
    </comment>
    <comment ref="P442" authorId="0" shapeId="0" xr:uid="{7C710527-0719-4694-88F5-0FD321FE31B0}">
      <text>
        <r>
          <rPr>
            <sz val="11"/>
            <color theme="1"/>
            <rFont val="Calibri"/>
            <family val="2"/>
            <scheme val="minor"/>
          </rPr>
          <t>year to date number</t>
        </r>
      </text>
    </comment>
    <comment ref="Z442" authorId="0" shapeId="0" xr:uid="{A2FD9643-5408-4368-91FC-C2D6A0C7C829}">
      <text>
        <r>
          <rPr>
            <sz val="11"/>
            <color theme="1"/>
            <rFont val="Calibri"/>
            <family val="2"/>
            <scheme val="minor"/>
          </rPr>
          <t>year to date number</t>
        </r>
      </text>
    </comment>
    <comment ref="AA442" authorId="0" shapeId="0" xr:uid="{FA415DE4-346B-4FE2-A34E-E1618EE08645}">
      <text>
        <r>
          <rPr>
            <sz val="11"/>
            <color theme="1"/>
            <rFont val="Calibri"/>
            <family val="2"/>
            <scheme val="minor"/>
          </rPr>
          <t>quarterized number</t>
        </r>
      </text>
    </comment>
    <comment ref="AB442" authorId="0" shapeId="0" xr:uid="{4FD9AA74-3300-472D-BD8B-5E2B374710DA}">
      <text>
        <r>
          <rPr>
            <sz val="11"/>
            <color theme="1"/>
            <rFont val="Calibri"/>
            <family val="2"/>
            <scheme val="minor"/>
          </rPr>
          <t>quarterized number</t>
        </r>
      </text>
    </comment>
    <comment ref="AD442" authorId="0" shapeId="0" xr:uid="{97F82B33-83A3-429F-BFA1-FE1CA3B62E35}">
      <text>
        <r>
          <rPr>
            <sz val="11"/>
            <color theme="1"/>
            <rFont val="Calibri"/>
            <family val="2"/>
            <scheme val="minor"/>
          </rPr>
          <t>year to date number</t>
        </r>
      </text>
    </comment>
    <comment ref="AE442" authorId="0" shapeId="0" xr:uid="{5B897CE2-71D2-4A2D-940B-E2FC039D3614}">
      <text>
        <r>
          <rPr>
            <sz val="11"/>
            <color theme="1"/>
            <rFont val="Calibri"/>
            <family val="2"/>
            <scheme val="minor"/>
          </rPr>
          <t>quarterized number</t>
        </r>
      </text>
    </comment>
    <comment ref="AF442" authorId="0" shapeId="0" xr:uid="{DBB8C2AC-A0C2-4731-BD7F-0320A609B30C}">
      <text>
        <r>
          <rPr>
            <sz val="11"/>
            <color theme="1"/>
            <rFont val="Calibri"/>
            <family val="2"/>
            <scheme val="minor"/>
          </rPr>
          <t>quarterized number</t>
        </r>
      </text>
    </comment>
    <comment ref="AH442" authorId="0" shapeId="0" xr:uid="{46F971D6-EE52-4F49-9E44-018375CCFD89}">
      <text>
        <r>
          <rPr>
            <sz val="11"/>
            <color theme="1"/>
            <rFont val="Calibri"/>
            <family val="2"/>
            <scheme val="minor"/>
          </rPr>
          <t>year to date number</t>
        </r>
      </text>
    </comment>
    <comment ref="AI442" authorId="0" shapeId="0" xr:uid="{C60EBDB7-9FC3-4433-8F46-768CB01F2043}">
      <text>
        <r>
          <rPr>
            <sz val="11"/>
            <color theme="1"/>
            <rFont val="Calibri"/>
            <family val="2"/>
            <scheme val="minor"/>
          </rPr>
          <t>quarterized number</t>
        </r>
      </text>
    </comment>
    <comment ref="AJ442" authorId="0" shapeId="0" xr:uid="{441986FB-17A1-4F01-A704-7700DE34B5AE}">
      <text>
        <r>
          <rPr>
            <sz val="11"/>
            <color theme="1"/>
            <rFont val="Calibri"/>
            <family val="2"/>
            <scheme val="minor"/>
          </rPr>
          <t>quarterized number</t>
        </r>
      </text>
    </comment>
    <comment ref="F443" authorId="0" shapeId="0" xr:uid="{31A79FE1-3B66-42FF-8841-7AE661FA270D}">
      <text>
        <r>
          <rPr>
            <sz val="11"/>
            <color theme="1"/>
            <rFont val="Calibri"/>
            <family val="2"/>
            <scheme val="minor"/>
          </rPr>
          <t>quarterized number</t>
        </r>
      </text>
    </comment>
    <comment ref="G443" authorId="0" shapeId="0" xr:uid="{35C9417A-9E80-468C-AF9A-225B147A4B6D}">
      <text>
        <r>
          <rPr>
            <sz val="11"/>
            <color theme="1"/>
            <rFont val="Calibri"/>
            <family val="2"/>
            <scheme val="minor"/>
          </rPr>
          <t>quarterized number</t>
        </r>
      </text>
    </comment>
    <comment ref="H443" authorId="0" shapeId="0" xr:uid="{F795E509-4ED3-458B-BB9A-2BB049754A52}">
      <text>
        <r>
          <rPr>
            <sz val="11"/>
            <color theme="1"/>
            <rFont val="Calibri"/>
            <family val="2"/>
            <scheme val="minor"/>
          </rPr>
          <t>quarterized number</t>
        </r>
      </text>
    </comment>
    <comment ref="F444" authorId="0" shapeId="0" xr:uid="{E3D012E0-927E-4508-B93F-347A0C4AD534}">
      <text>
        <r>
          <rPr>
            <sz val="11"/>
            <color theme="1"/>
            <rFont val="Calibri"/>
            <family val="2"/>
            <scheme val="minor"/>
          </rPr>
          <t>quarterized number</t>
        </r>
      </text>
    </comment>
    <comment ref="G444" authorId="0" shapeId="0" xr:uid="{67F24169-547B-47DB-B2D5-243933CBA8F6}">
      <text>
        <r>
          <rPr>
            <sz val="11"/>
            <color theme="1"/>
            <rFont val="Calibri"/>
            <family val="2"/>
            <scheme val="minor"/>
          </rPr>
          <t>quarterized number</t>
        </r>
      </text>
    </comment>
    <comment ref="H444" authorId="0" shapeId="0" xr:uid="{1266C356-B2E9-4667-ACA1-5934ACF960E4}">
      <text>
        <r>
          <rPr>
            <sz val="11"/>
            <color theme="1"/>
            <rFont val="Calibri"/>
            <family val="2"/>
            <scheme val="minor"/>
          </rPr>
          <t>quarterized number</t>
        </r>
      </text>
    </comment>
    <comment ref="P445" authorId="0" shapeId="0" xr:uid="{4E715A2A-09E8-4690-ABF4-931926C961CA}">
      <text>
        <r>
          <rPr>
            <sz val="11"/>
            <color theme="1"/>
            <rFont val="Calibri"/>
            <family val="2"/>
            <scheme val="minor"/>
          </rPr>
          <t>year to date number</t>
        </r>
      </text>
    </comment>
    <comment ref="L446" authorId="0" shapeId="0" xr:uid="{9E69EB40-A482-4ABE-8EF0-B5DDDB48DC31}">
      <text>
        <r>
          <rPr>
            <sz val="11"/>
            <color theme="1"/>
            <rFont val="Calibri"/>
            <family val="2"/>
            <scheme val="minor"/>
          </rPr>
          <t>year to date number</t>
        </r>
      </text>
    </comment>
    <comment ref="F447" authorId="0" shapeId="0" xr:uid="{2038FC0E-E0E9-401B-92AB-2BC98C5F8AB1}">
      <text>
        <r>
          <rPr>
            <sz val="11"/>
            <color theme="1"/>
            <rFont val="Calibri"/>
            <family val="2"/>
            <scheme val="minor"/>
          </rPr>
          <t>quarterized number</t>
        </r>
      </text>
    </comment>
    <comment ref="G447" authorId="0" shapeId="0" xr:uid="{4B300F00-B872-466C-9DE5-FCEA7DF32095}">
      <text>
        <r>
          <rPr>
            <sz val="11"/>
            <color theme="1"/>
            <rFont val="Calibri"/>
            <family val="2"/>
            <scheme val="minor"/>
          </rPr>
          <t>quarterized number</t>
        </r>
      </text>
    </comment>
    <comment ref="H447" authorId="0" shapeId="0" xr:uid="{63A10FAA-FB0E-45F7-A85F-0CCD92C34CCA}">
      <text>
        <r>
          <rPr>
            <sz val="11"/>
            <color theme="1"/>
            <rFont val="Calibri"/>
            <family val="2"/>
            <scheme val="minor"/>
          </rPr>
          <t>quarterized number</t>
        </r>
      </text>
    </comment>
    <comment ref="AD448" authorId="0" shapeId="0" xr:uid="{26E04DDA-07B4-4793-B085-AC73BEE14FA9}">
      <text>
        <r>
          <rPr>
            <sz val="11"/>
            <color theme="1"/>
            <rFont val="Calibri"/>
            <family val="2"/>
            <scheme val="minor"/>
          </rPr>
          <t>year to date number</t>
        </r>
      </text>
    </comment>
    <comment ref="AE448" authorId="0" shapeId="0" xr:uid="{38DE601A-472D-47E9-803E-E486ED8A0FE5}">
      <text>
        <r>
          <rPr>
            <sz val="11"/>
            <color theme="1"/>
            <rFont val="Calibri"/>
            <family val="2"/>
            <scheme val="minor"/>
          </rPr>
          <t>quarterized number</t>
        </r>
      </text>
    </comment>
    <comment ref="AF448" authorId="0" shapeId="0" xr:uid="{164FCDF5-8A7B-4F2F-B785-EE60FAA0CE58}">
      <text>
        <r>
          <rPr>
            <sz val="11"/>
            <color theme="1"/>
            <rFont val="Calibri"/>
            <family val="2"/>
            <scheme val="minor"/>
          </rPr>
          <t>quarterized number</t>
        </r>
      </text>
    </comment>
    <comment ref="F449" authorId="0" shapeId="0" xr:uid="{4DBC8DB4-E9B5-4ABC-A605-669C9B4E04DB}">
      <text>
        <r>
          <rPr>
            <sz val="11"/>
            <color theme="1"/>
            <rFont val="Calibri"/>
            <family val="2"/>
            <scheme val="minor"/>
          </rPr>
          <t>quarterized number</t>
        </r>
      </text>
    </comment>
    <comment ref="G449" authorId="0" shapeId="0" xr:uid="{112A416D-BD13-4899-BA2A-73826D812C70}">
      <text>
        <r>
          <rPr>
            <sz val="11"/>
            <color theme="1"/>
            <rFont val="Calibri"/>
            <family val="2"/>
            <scheme val="minor"/>
          </rPr>
          <t>quarterized number</t>
        </r>
      </text>
    </comment>
    <comment ref="H449" authorId="0" shapeId="0" xr:uid="{174C7841-B69F-4313-8736-84C57D36527F}">
      <text>
        <r>
          <rPr>
            <sz val="11"/>
            <color theme="1"/>
            <rFont val="Calibri"/>
            <family val="2"/>
            <scheme val="minor"/>
          </rPr>
          <t>quarterized number</t>
        </r>
      </text>
    </comment>
    <comment ref="J449" authorId="0" shapeId="0" xr:uid="{85264A77-80F4-4675-8B14-0D89B8F0F0BF}">
      <text>
        <r>
          <rPr>
            <sz val="11"/>
            <color theme="1"/>
            <rFont val="Calibri"/>
            <family val="2"/>
            <scheme val="minor"/>
          </rPr>
          <t>quarterized number</t>
        </r>
      </text>
    </comment>
    <comment ref="L449" authorId="0" shapeId="0" xr:uid="{B7DAE793-9AE6-47E1-AB1C-92505BDDAF45}">
      <text>
        <r>
          <rPr>
            <sz val="11"/>
            <color theme="1"/>
            <rFont val="Calibri"/>
            <family val="2"/>
            <scheme val="minor"/>
          </rPr>
          <t>year to date number</t>
        </r>
      </text>
    </comment>
    <comment ref="P449" authorId="0" shapeId="0" xr:uid="{36D88952-DCDC-47E7-AF53-B50ED19258FD}">
      <text>
        <r>
          <rPr>
            <sz val="11"/>
            <color theme="1"/>
            <rFont val="Calibri"/>
            <family val="2"/>
            <scheme val="minor"/>
          </rPr>
          <t>year to date number</t>
        </r>
      </text>
    </comment>
    <comment ref="Z449" authorId="0" shapeId="0" xr:uid="{44157C7A-35F7-4159-BBB6-EBECDF8C52A1}">
      <text>
        <r>
          <rPr>
            <sz val="11"/>
            <color theme="1"/>
            <rFont val="Calibri"/>
            <family val="2"/>
            <scheme val="minor"/>
          </rPr>
          <t>year to date number</t>
        </r>
      </text>
    </comment>
    <comment ref="AA449" authorId="0" shapeId="0" xr:uid="{009A9C64-7C0E-4E25-9C3D-6B1CF4976AA3}">
      <text>
        <r>
          <rPr>
            <sz val="11"/>
            <color theme="1"/>
            <rFont val="Calibri"/>
            <family val="2"/>
            <scheme val="minor"/>
          </rPr>
          <t>quarterized number</t>
        </r>
      </text>
    </comment>
    <comment ref="AB449" authorId="0" shapeId="0" xr:uid="{71F45EC2-49D1-4C67-868B-C15ED640F502}">
      <text>
        <r>
          <rPr>
            <sz val="11"/>
            <color theme="1"/>
            <rFont val="Calibri"/>
            <family val="2"/>
            <scheme val="minor"/>
          </rPr>
          <t>quarterized number</t>
        </r>
      </text>
    </comment>
    <comment ref="AD449" authorId="0" shapeId="0" xr:uid="{00C84642-44D8-4446-81EE-C2925B3F6A45}">
      <text>
        <r>
          <rPr>
            <sz val="11"/>
            <color theme="1"/>
            <rFont val="Calibri"/>
            <family val="2"/>
            <scheme val="minor"/>
          </rPr>
          <t>year to date number</t>
        </r>
      </text>
    </comment>
    <comment ref="AE449" authorId="0" shapeId="0" xr:uid="{D40234A2-DDF0-4CF9-A0EC-EDDB474B994D}">
      <text>
        <r>
          <rPr>
            <sz val="11"/>
            <color theme="1"/>
            <rFont val="Calibri"/>
            <family val="2"/>
            <scheme val="minor"/>
          </rPr>
          <t>quarterized number</t>
        </r>
      </text>
    </comment>
    <comment ref="AF449" authorId="0" shapeId="0" xr:uid="{BC732230-B6A5-4489-9FDE-3D89BFFFDDAB}">
      <text>
        <r>
          <rPr>
            <sz val="11"/>
            <color theme="1"/>
            <rFont val="Calibri"/>
            <family val="2"/>
            <scheme val="minor"/>
          </rPr>
          <t>quarterized number</t>
        </r>
      </text>
    </comment>
    <comment ref="AH449" authorId="0" shapeId="0" xr:uid="{F5D2121D-0233-417F-9AFA-208E53E3554B}">
      <text>
        <r>
          <rPr>
            <sz val="11"/>
            <color theme="1"/>
            <rFont val="Calibri"/>
            <family val="2"/>
            <scheme val="minor"/>
          </rPr>
          <t>year to date number</t>
        </r>
      </text>
    </comment>
    <comment ref="AI449" authorId="0" shapeId="0" xr:uid="{42DBF67B-CC04-42A0-8CFF-DF29C28F4CFC}">
      <text>
        <r>
          <rPr>
            <sz val="11"/>
            <color theme="1"/>
            <rFont val="Calibri"/>
            <family val="2"/>
            <scheme val="minor"/>
          </rPr>
          <t>quarterized number</t>
        </r>
      </text>
    </comment>
    <comment ref="AJ449" authorId="0" shapeId="0" xr:uid="{EB541FD6-AC35-4670-A00C-6C968B2357A3}">
      <text>
        <r>
          <rPr>
            <sz val="11"/>
            <color theme="1"/>
            <rFont val="Calibri"/>
            <family val="2"/>
            <scheme val="minor"/>
          </rPr>
          <t>quarterized number</t>
        </r>
      </text>
    </comment>
    <comment ref="F452" authorId="0" shapeId="0" xr:uid="{1649A3B9-5598-4340-8130-4A81BEFFCDE9}">
      <text>
        <r>
          <rPr>
            <sz val="11"/>
            <color theme="1"/>
            <rFont val="Calibri"/>
            <family val="2"/>
            <scheme val="minor"/>
          </rPr>
          <t>quarterized number</t>
        </r>
      </text>
    </comment>
    <comment ref="G452" authorId="0" shapeId="0" xr:uid="{36F1457D-B352-4B04-BDDB-604F918335F7}">
      <text>
        <r>
          <rPr>
            <sz val="11"/>
            <color theme="1"/>
            <rFont val="Calibri"/>
            <family val="2"/>
            <scheme val="minor"/>
          </rPr>
          <t>quarterized number</t>
        </r>
      </text>
    </comment>
    <comment ref="H452" authorId="0" shapeId="0" xr:uid="{13426EE0-4F94-4C4F-8822-87C6E1DAF850}">
      <text>
        <r>
          <rPr>
            <sz val="11"/>
            <color theme="1"/>
            <rFont val="Calibri"/>
            <family val="2"/>
            <scheme val="minor"/>
          </rPr>
          <t>quarterized number</t>
        </r>
      </text>
    </comment>
    <comment ref="J452" authorId="0" shapeId="0" xr:uid="{EB618B39-5E9C-4B49-B02D-D306E8C1D834}">
      <text>
        <r>
          <rPr>
            <sz val="11"/>
            <color theme="1"/>
            <rFont val="Calibri"/>
            <family val="2"/>
            <scheme val="minor"/>
          </rPr>
          <t>quarterized number</t>
        </r>
      </text>
    </comment>
    <comment ref="K452" authorId="0" shapeId="0" xr:uid="{C71B957B-0A08-43D6-82EC-F603D2E3E84B}">
      <text>
        <r>
          <rPr>
            <sz val="11"/>
            <color theme="1"/>
            <rFont val="Calibri"/>
            <family val="2"/>
            <scheme val="minor"/>
          </rPr>
          <t>quarterized number</t>
        </r>
      </text>
    </comment>
    <comment ref="L452" authorId="0" shapeId="0" xr:uid="{EDD10A0A-CE7B-421C-AA4F-D59E326DBF76}">
      <text>
        <r>
          <rPr>
            <sz val="11"/>
            <color theme="1"/>
            <rFont val="Calibri"/>
            <family val="2"/>
            <scheme val="minor"/>
          </rPr>
          <t>quarterized number</t>
        </r>
      </text>
    </comment>
    <comment ref="O452" authorId="0" shapeId="0" xr:uid="{8442F922-8884-466C-B2C6-9D0EDFC15CCB}">
      <text>
        <r>
          <rPr>
            <sz val="11"/>
            <color theme="1"/>
            <rFont val="Calibri"/>
            <family val="2"/>
            <scheme val="minor"/>
          </rPr>
          <t>year to date number</t>
        </r>
      </text>
    </comment>
    <comment ref="P452" authorId="0" shapeId="0" xr:uid="{6290BFCC-54C2-43C9-829B-7FF1A9082600}">
      <text>
        <r>
          <rPr>
            <sz val="11"/>
            <color theme="1"/>
            <rFont val="Calibri"/>
            <family val="2"/>
            <scheme val="minor"/>
          </rPr>
          <t>quarterized number</t>
        </r>
      </text>
    </comment>
    <comment ref="Z452" authorId="0" shapeId="0" xr:uid="{E6424075-DB8D-478A-B422-B84E42AC3BE9}">
      <text>
        <r>
          <rPr>
            <sz val="11"/>
            <color theme="1"/>
            <rFont val="Calibri"/>
            <family val="2"/>
            <scheme val="minor"/>
          </rPr>
          <t>year to date number</t>
        </r>
      </text>
    </comment>
    <comment ref="AA452" authorId="0" shapeId="0" xr:uid="{35BDC68E-97EF-4AF3-A136-73BF67ABA490}">
      <text>
        <r>
          <rPr>
            <sz val="11"/>
            <color theme="1"/>
            <rFont val="Calibri"/>
            <family val="2"/>
            <scheme val="minor"/>
          </rPr>
          <t>quarterized number</t>
        </r>
      </text>
    </comment>
    <comment ref="AB452" authorId="0" shapeId="0" xr:uid="{78010E22-FBA8-4C91-B0E2-D1978B17C00A}">
      <text>
        <r>
          <rPr>
            <sz val="11"/>
            <color theme="1"/>
            <rFont val="Calibri"/>
            <family val="2"/>
            <scheme val="minor"/>
          </rPr>
          <t>quarterized number</t>
        </r>
      </text>
    </comment>
    <comment ref="AD452" authorId="0" shapeId="0" xr:uid="{E46F52B4-105E-483E-A8E8-EF0FC854CA09}">
      <text>
        <r>
          <rPr>
            <sz val="11"/>
            <color theme="1"/>
            <rFont val="Calibri"/>
            <family val="2"/>
            <scheme val="minor"/>
          </rPr>
          <t>year to date number</t>
        </r>
      </text>
    </comment>
    <comment ref="AE452" authorId="0" shapeId="0" xr:uid="{43EBF4AD-429E-4F06-8634-85D7AB65ACF8}">
      <text>
        <r>
          <rPr>
            <sz val="11"/>
            <color theme="1"/>
            <rFont val="Calibri"/>
            <family val="2"/>
            <scheme val="minor"/>
          </rPr>
          <t>quarterized number</t>
        </r>
      </text>
    </comment>
    <comment ref="AF452" authorId="0" shapeId="0" xr:uid="{74AE5090-7A42-4C49-B74D-4AE9B7C977C2}">
      <text>
        <r>
          <rPr>
            <sz val="11"/>
            <color theme="1"/>
            <rFont val="Calibri"/>
            <family val="2"/>
            <scheme val="minor"/>
          </rPr>
          <t>quarterized number</t>
        </r>
      </text>
    </comment>
    <comment ref="AH452" authorId="0" shapeId="0" xr:uid="{17E84DF4-9038-4889-937F-F74FD882BD76}">
      <text>
        <r>
          <rPr>
            <sz val="11"/>
            <color theme="1"/>
            <rFont val="Calibri"/>
            <family val="2"/>
            <scheme val="minor"/>
          </rPr>
          <t>year to date number</t>
        </r>
      </text>
    </comment>
    <comment ref="AI452" authorId="0" shapeId="0" xr:uid="{C1F0C00A-FE43-45C1-B930-821AF0B4DA1A}">
      <text>
        <r>
          <rPr>
            <sz val="11"/>
            <color theme="1"/>
            <rFont val="Calibri"/>
            <family val="2"/>
            <scheme val="minor"/>
          </rPr>
          <t>quarterized number</t>
        </r>
      </text>
    </comment>
    <comment ref="AJ452" authorId="0" shapeId="0" xr:uid="{3857080F-AF1D-4A73-8BD2-B6E242FEA42C}">
      <text>
        <r>
          <rPr>
            <sz val="11"/>
            <color theme="1"/>
            <rFont val="Calibri"/>
            <family val="2"/>
            <scheme val="minor"/>
          </rPr>
          <t>quarterized number</t>
        </r>
      </text>
    </comment>
    <comment ref="F453" authorId="0" shapeId="0" xr:uid="{C4EB7395-D536-4F5F-A461-F987AB335311}">
      <text>
        <r>
          <rPr>
            <sz val="11"/>
            <color theme="1"/>
            <rFont val="Calibri"/>
            <family val="2"/>
            <scheme val="minor"/>
          </rPr>
          <t>quarterized number</t>
        </r>
      </text>
    </comment>
    <comment ref="G453" authorId="0" shapeId="0" xr:uid="{AE1E446F-8852-4EE3-835D-4A0DB8E60626}">
      <text>
        <r>
          <rPr>
            <sz val="11"/>
            <color theme="1"/>
            <rFont val="Calibri"/>
            <family val="2"/>
            <scheme val="minor"/>
          </rPr>
          <t>quarterized number</t>
        </r>
      </text>
    </comment>
    <comment ref="H453" authorId="0" shapeId="0" xr:uid="{ED088E07-8330-482C-9CEA-4AD7B67E8924}">
      <text>
        <r>
          <rPr>
            <sz val="11"/>
            <color theme="1"/>
            <rFont val="Calibri"/>
            <family val="2"/>
            <scheme val="minor"/>
          </rPr>
          <t>quarterized number</t>
        </r>
      </text>
    </comment>
    <comment ref="F454" authorId="0" shapeId="0" xr:uid="{DCB16D8D-02E2-44A2-8CB8-E8F5049CE6AE}">
      <text>
        <r>
          <rPr>
            <sz val="11"/>
            <color theme="1"/>
            <rFont val="Calibri"/>
            <family val="2"/>
            <scheme val="minor"/>
          </rPr>
          <t>quarterized number</t>
        </r>
      </text>
    </comment>
    <comment ref="G454" authorId="0" shapeId="0" xr:uid="{EFB5B338-EFD5-47F3-B220-E2E1432CC341}">
      <text>
        <r>
          <rPr>
            <sz val="11"/>
            <color theme="1"/>
            <rFont val="Calibri"/>
            <family val="2"/>
            <scheme val="minor"/>
          </rPr>
          <t>quarterized number</t>
        </r>
      </text>
    </comment>
    <comment ref="H454" authorId="0" shapeId="0" xr:uid="{1A0835B7-D6D8-4060-8BC6-A652C1E7B90B}">
      <text>
        <r>
          <rPr>
            <sz val="11"/>
            <color theme="1"/>
            <rFont val="Calibri"/>
            <family val="2"/>
            <scheme val="minor"/>
          </rPr>
          <t>quarterized number</t>
        </r>
      </text>
    </comment>
    <comment ref="J455" authorId="0" shapeId="0" xr:uid="{E404E50C-0812-4589-9705-9E0BC3CA6E26}">
      <text>
        <r>
          <rPr>
            <sz val="11"/>
            <color theme="1"/>
            <rFont val="Calibri"/>
            <family val="2"/>
            <scheme val="minor"/>
          </rPr>
          <t>quarterized number</t>
        </r>
      </text>
    </comment>
    <comment ref="K455" authorId="0" shapeId="0" xr:uid="{0B73D949-535E-4193-8AE6-5D43BAAB2A44}">
      <text>
        <r>
          <rPr>
            <sz val="11"/>
            <color theme="1"/>
            <rFont val="Calibri"/>
            <family val="2"/>
            <scheme val="minor"/>
          </rPr>
          <t>quarterized number</t>
        </r>
      </text>
    </comment>
    <comment ref="L455" authorId="0" shapeId="0" xr:uid="{53D9906E-B908-479F-81CB-C3E581C5DB08}">
      <text>
        <r>
          <rPr>
            <sz val="11"/>
            <color theme="1"/>
            <rFont val="Calibri"/>
            <family val="2"/>
            <scheme val="minor"/>
          </rPr>
          <t>quarterized number</t>
        </r>
      </text>
    </comment>
    <comment ref="F456" authorId="0" shapeId="0" xr:uid="{535D5BCA-59F4-4813-94A0-610E13D67ED2}">
      <text>
        <r>
          <rPr>
            <sz val="11"/>
            <color theme="1"/>
            <rFont val="Calibri"/>
            <family val="2"/>
            <scheme val="minor"/>
          </rPr>
          <t>quarterized number</t>
        </r>
      </text>
    </comment>
    <comment ref="G456" authorId="0" shapeId="0" xr:uid="{59EFC5D1-F002-4FE8-B6BC-9A2649272E81}">
      <text>
        <r>
          <rPr>
            <sz val="11"/>
            <color theme="1"/>
            <rFont val="Calibri"/>
            <family val="2"/>
            <scheme val="minor"/>
          </rPr>
          <t>quarterized number</t>
        </r>
      </text>
    </comment>
    <comment ref="H456" authorId="0" shapeId="0" xr:uid="{62A3D626-6D82-432F-8D88-2446B0C1936D}">
      <text>
        <r>
          <rPr>
            <sz val="11"/>
            <color theme="1"/>
            <rFont val="Calibri"/>
            <family val="2"/>
            <scheme val="minor"/>
          </rPr>
          <t>quarterized number</t>
        </r>
      </text>
    </comment>
    <comment ref="AD457" authorId="0" shapeId="0" xr:uid="{74D73E07-A505-4075-B1BD-746C9431CB27}">
      <text>
        <r>
          <rPr>
            <sz val="11"/>
            <color theme="1"/>
            <rFont val="Calibri"/>
            <family val="2"/>
            <scheme val="minor"/>
          </rPr>
          <t>year to date number</t>
        </r>
      </text>
    </comment>
    <comment ref="AE457" authorId="0" shapeId="0" xr:uid="{530F5CB2-2FA9-4266-A446-A5D02EEE88BB}">
      <text>
        <r>
          <rPr>
            <sz val="11"/>
            <color theme="1"/>
            <rFont val="Calibri"/>
            <family val="2"/>
            <scheme val="minor"/>
          </rPr>
          <t>quarterized number</t>
        </r>
      </text>
    </comment>
    <comment ref="AF457" authorId="0" shapeId="0" xr:uid="{59A6CC02-F986-4909-9BB5-BFADF14D07AE}">
      <text>
        <r>
          <rPr>
            <sz val="11"/>
            <color theme="1"/>
            <rFont val="Calibri"/>
            <family val="2"/>
            <scheme val="minor"/>
          </rPr>
          <t>quarterized number</t>
        </r>
      </text>
    </comment>
    <comment ref="O458" authorId="0" shapeId="0" xr:uid="{1BCFC043-2E2E-48C4-B858-C206E3F23DD0}">
      <text>
        <r>
          <rPr>
            <sz val="11"/>
            <color theme="1"/>
            <rFont val="Calibri"/>
            <family val="2"/>
            <scheme val="minor"/>
          </rPr>
          <t>year to date number</t>
        </r>
      </text>
    </comment>
    <comment ref="P458" authorId="0" shapeId="0" xr:uid="{F4265032-D973-43D0-9C65-EF30FFC8608C}">
      <text>
        <r>
          <rPr>
            <sz val="11"/>
            <color theme="1"/>
            <rFont val="Calibri"/>
            <family val="2"/>
            <scheme val="minor"/>
          </rPr>
          <t>quarterized number</t>
        </r>
      </text>
    </comment>
    <comment ref="F459" authorId="0" shapeId="0" xr:uid="{4758DF2D-052B-477F-B1C4-C16F15545DE0}">
      <text>
        <r>
          <rPr>
            <sz val="11"/>
            <color theme="1"/>
            <rFont val="Calibri"/>
            <family val="2"/>
            <scheme val="minor"/>
          </rPr>
          <t>quarterized number</t>
        </r>
      </text>
    </comment>
    <comment ref="G459" authorId="0" shapeId="0" xr:uid="{ED0A55F4-709D-456C-83A0-124671DD1F46}">
      <text>
        <r>
          <rPr>
            <sz val="11"/>
            <color theme="1"/>
            <rFont val="Calibri"/>
            <family val="2"/>
            <scheme val="minor"/>
          </rPr>
          <t>quarterized number</t>
        </r>
      </text>
    </comment>
    <comment ref="H459" authorId="0" shapeId="0" xr:uid="{18034E37-C212-4324-9E69-744C0AD98BFE}">
      <text>
        <r>
          <rPr>
            <sz val="11"/>
            <color theme="1"/>
            <rFont val="Calibri"/>
            <family val="2"/>
            <scheme val="minor"/>
          </rPr>
          <t>quarterized number</t>
        </r>
      </text>
    </comment>
    <comment ref="J459" authorId="0" shapeId="0" xr:uid="{1A145338-4129-4FA1-9A55-89E5A681B1F2}">
      <text>
        <r>
          <rPr>
            <sz val="11"/>
            <color theme="1"/>
            <rFont val="Calibri"/>
            <family val="2"/>
            <scheme val="minor"/>
          </rPr>
          <t>quarterized number</t>
        </r>
      </text>
    </comment>
    <comment ref="K459" authorId="0" shapeId="0" xr:uid="{AAF6EE67-98E2-487C-BAF9-4E3643C389B6}">
      <text>
        <r>
          <rPr>
            <sz val="11"/>
            <color theme="1"/>
            <rFont val="Calibri"/>
            <family val="2"/>
            <scheme val="minor"/>
          </rPr>
          <t>quarterized number</t>
        </r>
      </text>
    </comment>
    <comment ref="L459" authorId="0" shapeId="0" xr:uid="{D1E4C2A4-5B73-4093-A5CF-5EDBAFB2BED3}">
      <text>
        <r>
          <rPr>
            <sz val="11"/>
            <color theme="1"/>
            <rFont val="Calibri"/>
            <family val="2"/>
            <scheme val="minor"/>
          </rPr>
          <t>quarterized number</t>
        </r>
      </text>
    </comment>
    <comment ref="O459" authorId="0" shapeId="0" xr:uid="{CEE8BD8B-3872-4E1A-924F-B43672328F0C}">
      <text>
        <r>
          <rPr>
            <sz val="11"/>
            <color theme="1"/>
            <rFont val="Calibri"/>
            <family val="2"/>
            <scheme val="minor"/>
          </rPr>
          <t>year to date number</t>
        </r>
      </text>
    </comment>
    <comment ref="P459" authorId="0" shapeId="0" xr:uid="{0EC3E17C-307D-4695-999D-8B44ADE89048}">
      <text>
        <r>
          <rPr>
            <sz val="11"/>
            <color theme="1"/>
            <rFont val="Calibri"/>
            <family val="2"/>
            <scheme val="minor"/>
          </rPr>
          <t>quarterized number</t>
        </r>
      </text>
    </comment>
    <comment ref="Z459" authorId="0" shapeId="0" xr:uid="{EDF6E2A9-0179-4FE0-8C2B-369BBBFC5F36}">
      <text>
        <r>
          <rPr>
            <sz val="11"/>
            <color theme="1"/>
            <rFont val="Calibri"/>
            <family val="2"/>
            <scheme val="minor"/>
          </rPr>
          <t>year to date number</t>
        </r>
      </text>
    </comment>
    <comment ref="AA459" authorId="0" shapeId="0" xr:uid="{DA3FDE82-0628-4B62-A8A6-E6DE59ED93A8}">
      <text>
        <r>
          <rPr>
            <sz val="11"/>
            <color theme="1"/>
            <rFont val="Calibri"/>
            <family val="2"/>
            <scheme val="minor"/>
          </rPr>
          <t>quarterized number</t>
        </r>
      </text>
    </comment>
    <comment ref="AB459" authorId="0" shapeId="0" xr:uid="{05DE5BAC-B4EA-4B3D-92B4-24738D032387}">
      <text>
        <r>
          <rPr>
            <sz val="11"/>
            <color theme="1"/>
            <rFont val="Calibri"/>
            <family val="2"/>
            <scheme val="minor"/>
          </rPr>
          <t>quarterized number</t>
        </r>
      </text>
    </comment>
    <comment ref="AD459" authorId="0" shapeId="0" xr:uid="{4E51E5DC-ADBB-4EB1-B106-FE0BCD853BD9}">
      <text>
        <r>
          <rPr>
            <sz val="11"/>
            <color theme="1"/>
            <rFont val="Calibri"/>
            <family val="2"/>
            <scheme val="minor"/>
          </rPr>
          <t>year to date number</t>
        </r>
      </text>
    </comment>
    <comment ref="AE459" authorId="0" shapeId="0" xr:uid="{2D1A6F7E-040D-4C8D-A33E-C26439C8DB40}">
      <text>
        <r>
          <rPr>
            <sz val="11"/>
            <color theme="1"/>
            <rFont val="Calibri"/>
            <family val="2"/>
            <scheme val="minor"/>
          </rPr>
          <t>quarterized number</t>
        </r>
      </text>
    </comment>
    <comment ref="AF459" authorId="0" shapeId="0" xr:uid="{5757EB66-5623-4C15-B1F4-B045D1241F63}">
      <text>
        <r>
          <rPr>
            <sz val="11"/>
            <color theme="1"/>
            <rFont val="Calibri"/>
            <family val="2"/>
            <scheme val="minor"/>
          </rPr>
          <t>quarterized number</t>
        </r>
      </text>
    </comment>
    <comment ref="AH459" authorId="0" shapeId="0" xr:uid="{EC980612-3E21-4AAD-AA7F-DF6B2C6653F3}">
      <text>
        <r>
          <rPr>
            <sz val="11"/>
            <color theme="1"/>
            <rFont val="Calibri"/>
            <family val="2"/>
            <scheme val="minor"/>
          </rPr>
          <t>year to date number</t>
        </r>
      </text>
    </comment>
    <comment ref="AI459" authorId="0" shapeId="0" xr:uid="{2ED30355-8586-4458-9745-A3AF3892B582}">
      <text>
        <r>
          <rPr>
            <sz val="11"/>
            <color theme="1"/>
            <rFont val="Calibri"/>
            <family val="2"/>
            <scheme val="minor"/>
          </rPr>
          <t>quarterized number</t>
        </r>
      </text>
    </comment>
    <comment ref="AJ459" authorId="0" shapeId="0" xr:uid="{DF72ED1C-EDF0-4698-8F61-0C1DD1C96A9D}">
      <text>
        <r>
          <rPr>
            <sz val="11"/>
            <color theme="1"/>
            <rFont val="Calibri"/>
            <family val="2"/>
            <scheme val="minor"/>
          </rPr>
          <t>quarterized number</t>
        </r>
      </text>
    </comment>
    <comment ref="F462" authorId="0" shapeId="0" xr:uid="{0D5EC92A-9163-4E22-8813-D295C168E8B0}">
      <text>
        <r>
          <rPr>
            <sz val="11"/>
            <color theme="1"/>
            <rFont val="Calibri"/>
            <family val="2"/>
            <scheme val="minor"/>
          </rPr>
          <t>quarterized number</t>
        </r>
      </text>
    </comment>
    <comment ref="G462" authorId="0" shapeId="0" xr:uid="{4E55A0E5-03CD-4A32-BF50-156276F18B36}">
      <text>
        <r>
          <rPr>
            <sz val="11"/>
            <color theme="1"/>
            <rFont val="Calibri"/>
            <family val="2"/>
            <scheme val="minor"/>
          </rPr>
          <t>quarterized number</t>
        </r>
      </text>
    </comment>
    <comment ref="H462" authorId="0" shapeId="0" xr:uid="{A519AB80-4090-442E-B3A8-F398CCB9C586}">
      <text>
        <r>
          <rPr>
            <sz val="11"/>
            <color theme="1"/>
            <rFont val="Calibri"/>
            <family val="2"/>
            <scheme val="minor"/>
          </rPr>
          <t>quarterized number</t>
        </r>
      </text>
    </comment>
    <comment ref="J462" authorId="0" shapeId="0" xr:uid="{6C7716AD-9372-49BC-B361-23162CE7B601}">
      <text>
        <r>
          <rPr>
            <sz val="11"/>
            <color theme="1"/>
            <rFont val="Calibri"/>
            <family val="2"/>
            <scheme val="minor"/>
          </rPr>
          <t>quarterized number</t>
        </r>
      </text>
    </comment>
    <comment ref="K462" authorId="0" shapeId="0" xr:uid="{AC2B5ABB-AF50-4607-A581-5C758046EF6B}">
      <text>
        <r>
          <rPr>
            <sz val="11"/>
            <color theme="1"/>
            <rFont val="Calibri"/>
            <family val="2"/>
            <scheme val="minor"/>
          </rPr>
          <t>quarterized number</t>
        </r>
      </text>
    </comment>
    <comment ref="L462" authorId="0" shapeId="0" xr:uid="{C97EF52D-3802-47FB-807D-95EBFB87B941}">
      <text>
        <r>
          <rPr>
            <sz val="11"/>
            <color theme="1"/>
            <rFont val="Calibri"/>
            <family val="2"/>
            <scheme val="minor"/>
          </rPr>
          <t>quarterized number</t>
        </r>
      </text>
    </comment>
    <comment ref="O462" authorId="0" shapeId="0" xr:uid="{88BCD477-220A-49B9-82CD-99211A8E6A1F}">
      <text>
        <r>
          <rPr>
            <sz val="11"/>
            <color theme="1"/>
            <rFont val="Calibri"/>
            <family val="2"/>
            <scheme val="minor"/>
          </rPr>
          <t>year to date number</t>
        </r>
      </text>
    </comment>
    <comment ref="P462" authorId="0" shapeId="0" xr:uid="{8C9D24DA-CAFB-404A-AA31-12F278580F3E}">
      <text>
        <r>
          <rPr>
            <sz val="11"/>
            <color theme="1"/>
            <rFont val="Calibri"/>
            <family val="2"/>
            <scheme val="minor"/>
          </rPr>
          <t>quarterized number</t>
        </r>
      </text>
    </comment>
    <comment ref="T462" authorId="0" shapeId="0" xr:uid="{516A77AE-E6AE-43AE-BB8A-82AC23EED537}">
      <text>
        <r>
          <rPr>
            <sz val="11"/>
            <color theme="1"/>
            <rFont val="Calibri"/>
            <family val="2"/>
            <scheme val="minor"/>
          </rPr>
          <t>year to date number</t>
        </r>
      </text>
    </comment>
    <comment ref="X462" authorId="0" shapeId="0" xr:uid="{1988E938-F119-4388-8675-A0350D2C141F}">
      <text>
        <r>
          <rPr>
            <sz val="11"/>
            <color theme="1"/>
            <rFont val="Calibri"/>
            <family val="2"/>
            <scheme val="minor"/>
          </rPr>
          <t>year to date number</t>
        </r>
      </text>
    </comment>
    <comment ref="Z462" authorId="0" shapeId="0" xr:uid="{AEF2B12C-F5E1-49B7-BA71-981910D42E07}">
      <text>
        <r>
          <rPr>
            <sz val="11"/>
            <color theme="1"/>
            <rFont val="Calibri"/>
            <family val="2"/>
            <scheme val="minor"/>
          </rPr>
          <t>year to date number</t>
        </r>
      </text>
    </comment>
    <comment ref="AA462" authorId="0" shapeId="0" xr:uid="{1F14F78F-ABCA-4F57-A4F9-80CD2E2D9D41}">
      <text>
        <r>
          <rPr>
            <sz val="11"/>
            <color theme="1"/>
            <rFont val="Calibri"/>
            <family val="2"/>
            <scheme val="minor"/>
          </rPr>
          <t>quarterized number</t>
        </r>
      </text>
    </comment>
    <comment ref="AB462" authorId="0" shapeId="0" xr:uid="{EEC60AB8-FCBA-4777-8975-8EACF42D2FC4}">
      <text>
        <r>
          <rPr>
            <sz val="11"/>
            <color theme="1"/>
            <rFont val="Calibri"/>
            <family val="2"/>
            <scheme val="minor"/>
          </rPr>
          <t>quarterized number</t>
        </r>
      </text>
    </comment>
    <comment ref="AD462" authorId="0" shapeId="0" xr:uid="{C05D2E11-B845-46D4-B587-F357743AB3AE}">
      <text>
        <r>
          <rPr>
            <sz val="11"/>
            <color theme="1"/>
            <rFont val="Calibri"/>
            <family val="2"/>
            <scheme val="minor"/>
          </rPr>
          <t>year to date number</t>
        </r>
      </text>
    </comment>
    <comment ref="AE462" authorId="0" shapeId="0" xr:uid="{27E8D0E1-0D8F-49CE-B67A-B8EDE2D9F013}">
      <text>
        <r>
          <rPr>
            <sz val="11"/>
            <color theme="1"/>
            <rFont val="Calibri"/>
            <family val="2"/>
            <scheme val="minor"/>
          </rPr>
          <t>quarterized number</t>
        </r>
      </text>
    </comment>
    <comment ref="AF462" authorId="0" shapeId="0" xr:uid="{D0B9705A-4FE5-43EF-87D4-14DF26EA6BC7}">
      <text>
        <r>
          <rPr>
            <sz val="11"/>
            <color theme="1"/>
            <rFont val="Calibri"/>
            <family val="2"/>
            <scheme val="minor"/>
          </rPr>
          <t>quarterized number</t>
        </r>
      </text>
    </comment>
    <comment ref="AH462" authorId="0" shapeId="0" xr:uid="{68D91E4C-D478-4E9D-96A9-9394266DB0D4}">
      <text>
        <r>
          <rPr>
            <sz val="11"/>
            <color theme="1"/>
            <rFont val="Calibri"/>
            <family val="2"/>
            <scheme val="minor"/>
          </rPr>
          <t>year to date number</t>
        </r>
      </text>
    </comment>
    <comment ref="AI462" authorId="0" shapeId="0" xr:uid="{17E4136D-F581-4346-89CD-5686ABE7F034}">
      <text>
        <r>
          <rPr>
            <sz val="11"/>
            <color theme="1"/>
            <rFont val="Calibri"/>
            <family val="2"/>
            <scheme val="minor"/>
          </rPr>
          <t>quarterized number</t>
        </r>
      </text>
    </comment>
    <comment ref="AJ462" authorId="0" shapeId="0" xr:uid="{128AAE28-9611-4CB2-A3F0-B16CE9B142F2}">
      <text>
        <r>
          <rPr>
            <sz val="11"/>
            <color theme="1"/>
            <rFont val="Calibri"/>
            <family val="2"/>
            <scheme val="minor"/>
          </rPr>
          <t>quarterized number</t>
        </r>
      </text>
    </comment>
    <comment ref="AL462" authorId="0" shapeId="0" xr:uid="{01990C1D-0BF9-43A1-A89E-90E7DC038C5B}">
      <text>
        <r>
          <rPr>
            <sz val="11"/>
            <color theme="1"/>
            <rFont val="Calibri"/>
            <family val="2"/>
            <scheme val="minor"/>
          </rPr>
          <t>Quarterly numbers
year to date number</t>
        </r>
      </text>
    </comment>
    <comment ref="AN462" authorId="0" shapeId="0" xr:uid="{9DF56FE7-7C9F-4CD6-A1FD-E77653B2EE93}">
      <text>
        <r>
          <rPr>
            <sz val="11"/>
            <color theme="1"/>
            <rFont val="Calibri"/>
            <family val="2"/>
            <scheme val="minor"/>
          </rPr>
          <t>year to date number</t>
        </r>
      </text>
    </comment>
    <comment ref="F463" authorId="0" shapeId="0" xr:uid="{82B7360A-DC1F-43C9-825A-6C2A050CB400}">
      <text>
        <r>
          <rPr>
            <sz val="11"/>
            <color theme="1"/>
            <rFont val="Calibri"/>
            <family val="2"/>
            <scheme val="minor"/>
          </rPr>
          <t>quarterized number</t>
        </r>
      </text>
    </comment>
    <comment ref="G463" authorId="0" shapeId="0" xr:uid="{ACF2FE34-32E0-49DF-AB39-E43882E71C45}">
      <text>
        <r>
          <rPr>
            <sz val="11"/>
            <color theme="1"/>
            <rFont val="Calibri"/>
            <family val="2"/>
            <scheme val="minor"/>
          </rPr>
          <t>quarterized number</t>
        </r>
      </text>
    </comment>
    <comment ref="H463" authorId="0" shapeId="0" xr:uid="{05553BEE-A30E-4EA3-93BC-7C2C9A209B9D}">
      <text>
        <r>
          <rPr>
            <sz val="11"/>
            <color theme="1"/>
            <rFont val="Calibri"/>
            <family val="2"/>
            <scheme val="minor"/>
          </rPr>
          <t>quarterized number</t>
        </r>
      </text>
    </comment>
    <comment ref="F464" authorId="0" shapeId="0" xr:uid="{543D868E-F63C-403F-9326-82F795D0EAE2}">
      <text>
        <r>
          <rPr>
            <sz val="11"/>
            <color theme="1"/>
            <rFont val="Calibri"/>
            <family val="2"/>
            <scheme val="minor"/>
          </rPr>
          <t>quarterized number</t>
        </r>
      </text>
    </comment>
    <comment ref="G464" authorId="0" shapeId="0" xr:uid="{43337FEA-5B5B-49A6-B574-FEC0623A8F2D}">
      <text>
        <r>
          <rPr>
            <sz val="11"/>
            <color theme="1"/>
            <rFont val="Calibri"/>
            <family val="2"/>
            <scheme val="minor"/>
          </rPr>
          <t>quarterized number</t>
        </r>
      </text>
    </comment>
    <comment ref="H464" authorId="0" shapeId="0" xr:uid="{5D891C71-C744-429B-9A5A-E1DEBC0D0119}">
      <text>
        <r>
          <rPr>
            <sz val="11"/>
            <color theme="1"/>
            <rFont val="Calibri"/>
            <family val="2"/>
            <scheme val="minor"/>
          </rPr>
          <t>quarterized number</t>
        </r>
      </text>
    </comment>
    <comment ref="O465" authorId="0" shapeId="0" xr:uid="{A10AAE56-C2E3-4A6D-8EE0-0ADBEBCCFA90}">
      <text>
        <r>
          <rPr>
            <sz val="11"/>
            <color theme="1"/>
            <rFont val="Calibri"/>
            <family val="2"/>
            <scheme val="minor"/>
          </rPr>
          <t>year to date number</t>
        </r>
      </text>
    </comment>
    <comment ref="P465" authorId="0" shapeId="0" xr:uid="{C79E1F5E-D034-415A-A68F-B2774E705CD8}">
      <text>
        <r>
          <rPr>
            <sz val="11"/>
            <color theme="1"/>
            <rFont val="Calibri"/>
            <family val="2"/>
            <scheme val="minor"/>
          </rPr>
          <t>quarterized number</t>
        </r>
      </text>
    </comment>
    <comment ref="F466" authorId="0" shapeId="0" xr:uid="{012A103D-26F6-4F12-9688-7A96B2FDF776}">
      <text>
        <r>
          <rPr>
            <sz val="11"/>
            <color theme="1"/>
            <rFont val="Calibri"/>
            <family val="2"/>
            <scheme val="minor"/>
          </rPr>
          <t>quarterized number</t>
        </r>
      </text>
    </comment>
    <comment ref="G466" authorId="0" shapeId="0" xr:uid="{D504ED39-EDD8-45B4-9435-772422688EE5}">
      <text>
        <r>
          <rPr>
            <sz val="11"/>
            <color theme="1"/>
            <rFont val="Calibri"/>
            <family val="2"/>
            <scheme val="minor"/>
          </rPr>
          <t>quarterized number</t>
        </r>
      </text>
    </comment>
    <comment ref="H466" authorId="0" shapeId="0" xr:uid="{D94B0BD6-2D05-4C45-95A5-69E26D70BF04}">
      <text>
        <r>
          <rPr>
            <sz val="11"/>
            <color theme="1"/>
            <rFont val="Calibri"/>
            <family val="2"/>
            <scheme val="minor"/>
          </rPr>
          <t>quarterized number</t>
        </r>
      </text>
    </comment>
    <comment ref="O466" authorId="0" shapeId="0" xr:uid="{41A6C1F6-D2E5-4932-B08A-44407DCD289E}">
      <text>
        <r>
          <rPr>
            <sz val="11"/>
            <color theme="1"/>
            <rFont val="Calibri"/>
            <family val="2"/>
            <scheme val="minor"/>
          </rPr>
          <t>year to date number</t>
        </r>
      </text>
    </comment>
    <comment ref="P466" authorId="0" shapeId="0" xr:uid="{D02CE8C6-595B-439E-87F1-B545E0295C59}">
      <text>
        <r>
          <rPr>
            <sz val="11"/>
            <color theme="1"/>
            <rFont val="Calibri"/>
            <family val="2"/>
            <scheme val="minor"/>
          </rPr>
          <t>quarterized number</t>
        </r>
      </text>
    </comment>
    <comment ref="F467" authorId="0" shapeId="0" xr:uid="{3FA6FF25-2479-44BD-9CBE-2A78E585BB25}">
      <text>
        <r>
          <rPr>
            <sz val="11"/>
            <color theme="1"/>
            <rFont val="Calibri"/>
            <family val="2"/>
            <scheme val="minor"/>
          </rPr>
          <t>quarterized number</t>
        </r>
      </text>
    </comment>
    <comment ref="G467" authorId="0" shapeId="0" xr:uid="{7A3B61E1-E8EA-4F37-AC28-A257B69F9184}">
      <text>
        <r>
          <rPr>
            <sz val="11"/>
            <color theme="1"/>
            <rFont val="Calibri"/>
            <family val="2"/>
            <scheme val="minor"/>
          </rPr>
          <t>quarterized number</t>
        </r>
      </text>
    </comment>
    <comment ref="H467" authorId="0" shapeId="0" xr:uid="{138055E4-8B58-48C2-B2ED-4229600F07E4}">
      <text>
        <r>
          <rPr>
            <sz val="11"/>
            <color theme="1"/>
            <rFont val="Calibri"/>
            <family val="2"/>
            <scheme val="minor"/>
          </rPr>
          <t>quarterized number</t>
        </r>
      </text>
    </comment>
    <comment ref="J468" authorId="0" shapeId="0" xr:uid="{890FA662-CB78-449F-B5B1-68439FCDB4DA}">
      <text>
        <r>
          <rPr>
            <sz val="11"/>
            <color theme="1"/>
            <rFont val="Calibri"/>
            <family val="2"/>
            <scheme val="minor"/>
          </rPr>
          <t>quarterized number</t>
        </r>
      </text>
    </comment>
    <comment ref="K468" authorId="0" shapeId="0" xr:uid="{3FC0850C-9A93-4C3D-85D6-4BD7AC472A6F}">
      <text>
        <r>
          <rPr>
            <sz val="11"/>
            <color theme="1"/>
            <rFont val="Calibri"/>
            <family val="2"/>
            <scheme val="minor"/>
          </rPr>
          <t>quarterized number</t>
        </r>
      </text>
    </comment>
    <comment ref="L468" authorId="0" shapeId="0" xr:uid="{F7C0A3B2-C2C8-4608-8244-81F460F7B858}">
      <text>
        <r>
          <rPr>
            <sz val="11"/>
            <color theme="1"/>
            <rFont val="Calibri"/>
            <family val="2"/>
            <scheme val="minor"/>
          </rPr>
          <t>quarterized number</t>
        </r>
      </text>
    </comment>
    <comment ref="L469" authorId="0" shapeId="0" xr:uid="{52DD8A11-0DFB-4E49-9B69-D3CADBF0A3EB}">
      <text>
        <r>
          <rPr>
            <sz val="11"/>
            <color theme="1"/>
            <rFont val="Calibri"/>
            <family val="2"/>
            <scheme val="minor"/>
          </rPr>
          <t>quarterized number</t>
        </r>
      </text>
    </comment>
    <comment ref="F470" authorId="0" shapeId="0" xr:uid="{B6A0983C-DFAE-4E42-98B8-741BCD855931}">
      <text>
        <r>
          <rPr>
            <sz val="11"/>
            <color theme="1"/>
            <rFont val="Calibri"/>
            <family val="2"/>
            <scheme val="minor"/>
          </rPr>
          <t>quarterized number</t>
        </r>
      </text>
    </comment>
    <comment ref="G470" authorId="0" shapeId="0" xr:uid="{0D420409-8A54-40EB-A98B-12C948AB7ABA}">
      <text>
        <r>
          <rPr>
            <sz val="11"/>
            <color theme="1"/>
            <rFont val="Calibri"/>
            <family val="2"/>
            <scheme val="minor"/>
          </rPr>
          <t>quarterized number</t>
        </r>
      </text>
    </comment>
    <comment ref="H470" authorId="0" shapeId="0" xr:uid="{50EBD9FA-2D57-404A-B96B-3B1B4799B523}">
      <text>
        <r>
          <rPr>
            <sz val="11"/>
            <color theme="1"/>
            <rFont val="Calibri"/>
            <family val="2"/>
            <scheme val="minor"/>
          </rPr>
          <t>quarterized number</t>
        </r>
      </text>
    </comment>
    <comment ref="F472" authorId="0" shapeId="0" xr:uid="{C0307C1D-CED9-46A2-BF7C-C69B1B5C5741}">
      <text>
        <r>
          <rPr>
            <sz val="11"/>
            <color theme="1"/>
            <rFont val="Calibri"/>
            <family val="2"/>
            <scheme val="minor"/>
          </rPr>
          <t>quarterized number</t>
        </r>
      </text>
    </comment>
    <comment ref="G472" authorId="0" shapeId="0" xr:uid="{67036AE6-923E-4F1E-A092-12D3AB87ED1D}">
      <text>
        <r>
          <rPr>
            <sz val="11"/>
            <color theme="1"/>
            <rFont val="Calibri"/>
            <family val="2"/>
            <scheme val="minor"/>
          </rPr>
          <t>quarterized number</t>
        </r>
      </text>
    </comment>
    <comment ref="H472" authorId="0" shapeId="0" xr:uid="{005C2EFD-CEB2-4868-88BB-FD29F72F0444}">
      <text>
        <r>
          <rPr>
            <sz val="11"/>
            <color theme="1"/>
            <rFont val="Calibri"/>
            <family val="2"/>
            <scheme val="minor"/>
          </rPr>
          <t>quarterized number</t>
        </r>
      </text>
    </comment>
    <comment ref="J472" authorId="0" shapeId="0" xr:uid="{F86AAA93-FBC5-4935-BD2E-CAA3E496F3C4}">
      <text>
        <r>
          <rPr>
            <sz val="11"/>
            <color theme="1"/>
            <rFont val="Calibri"/>
            <family val="2"/>
            <scheme val="minor"/>
          </rPr>
          <t>quarterized number</t>
        </r>
      </text>
    </comment>
    <comment ref="K472" authorId="0" shapeId="0" xr:uid="{1560E059-438C-4F58-B29D-DD35D4EC57BC}">
      <text>
        <r>
          <rPr>
            <sz val="11"/>
            <color theme="1"/>
            <rFont val="Calibri"/>
            <family val="2"/>
            <scheme val="minor"/>
          </rPr>
          <t>quarterized number</t>
        </r>
      </text>
    </comment>
    <comment ref="L472" authorId="0" shapeId="0" xr:uid="{CF1B60CA-BEBD-497F-911F-A444D43B322A}">
      <text>
        <r>
          <rPr>
            <sz val="11"/>
            <color theme="1"/>
            <rFont val="Calibri"/>
            <family val="2"/>
            <scheme val="minor"/>
          </rPr>
          <t>quarterized number</t>
        </r>
      </text>
    </comment>
    <comment ref="O472" authorId="0" shapeId="0" xr:uid="{49A908EB-B90A-4B5C-A43F-EB31C82EF928}">
      <text>
        <r>
          <rPr>
            <sz val="11"/>
            <color theme="1"/>
            <rFont val="Calibri"/>
            <family val="2"/>
            <scheme val="minor"/>
          </rPr>
          <t>year to date number</t>
        </r>
      </text>
    </comment>
    <comment ref="P472" authorId="0" shapeId="0" xr:uid="{B593F3C4-7AA3-4BA3-BEE3-EC220BCDDFD2}">
      <text>
        <r>
          <rPr>
            <sz val="11"/>
            <color theme="1"/>
            <rFont val="Calibri"/>
            <family val="2"/>
            <scheme val="minor"/>
          </rPr>
          <t>quarterized number</t>
        </r>
      </text>
    </comment>
    <comment ref="J473" authorId="0" shapeId="0" xr:uid="{D7BB2C52-AD0C-4B44-A4A6-1FEF67D6081C}">
      <text>
        <r>
          <rPr>
            <sz val="11"/>
            <color theme="1"/>
            <rFont val="Calibri"/>
            <family val="2"/>
            <scheme val="minor"/>
          </rPr>
          <t>quarterized number</t>
        </r>
      </text>
    </comment>
    <comment ref="K473" authorId="0" shapeId="0" xr:uid="{0D733433-1954-4E53-90C7-420669564739}">
      <text>
        <r>
          <rPr>
            <sz val="11"/>
            <color theme="1"/>
            <rFont val="Calibri"/>
            <family val="2"/>
            <scheme val="minor"/>
          </rPr>
          <t>quarterized number</t>
        </r>
      </text>
    </comment>
    <comment ref="L473" authorId="0" shapeId="0" xr:uid="{2C8F0C1E-A52E-4A70-B007-3C039D23E05E}">
      <text>
        <r>
          <rPr>
            <sz val="11"/>
            <color theme="1"/>
            <rFont val="Calibri"/>
            <family val="2"/>
            <scheme val="minor"/>
          </rPr>
          <t>quarterized number</t>
        </r>
      </text>
    </comment>
    <comment ref="X474" authorId="0" shapeId="0" xr:uid="{75D8A0D6-EACE-498E-8D33-7E5D131AE696}">
      <text>
        <r>
          <rPr>
            <sz val="11"/>
            <color theme="1"/>
            <rFont val="Calibri"/>
            <family val="2"/>
            <scheme val="minor"/>
          </rPr>
          <t>year to date number</t>
        </r>
      </text>
    </comment>
    <comment ref="F475" authorId="0" shapeId="0" xr:uid="{1628526D-5A92-4198-AC98-72C7B3086D90}">
      <text>
        <r>
          <rPr>
            <sz val="11"/>
            <color theme="1"/>
            <rFont val="Calibri"/>
            <family val="2"/>
            <scheme val="minor"/>
          </rPr>
          <t>quarterized number</t>
        </r>
      </text>
    </comment>
    <comment ref="G475" authorId="0" shapeId="0" xr:uid="{3BDC073F-3A3A-474E-94DA-01CF9993D195}">
      <text>
        <r>
          <rPr>
            <sz val="11"/>
            <color theme="1"/>
            <rFont val="Calibri"/>
            <family val="2"/>
            <scheme val="minor"/>
          </rPr>
          <t>quarterized number</t>
        </r>
      </text>
    </comment>
    <comment ref="H475" authorId="0" shapeId="0" xr:uid="{ADA848EE-3F13-4E28-8405-31C59671D4A5}">
      <text>
        <r>
          <rPr>
            <sz val="11"/>
            <color theme="1"/>
            <rFont val="Calibri"/>
            <family val="2"/>
            <scheme val="minor"/>
          </rPr>
          <t>quarterized number</t>
        </r>
      </text>
    </comment>
    <comment ref="J475" authorId="0" shapeId="0" xr:uid="{35713277-1BEC-4AFB-87D4-8B06F91A4E64}">
      <text>
        <r>
          <rPr>
            <sz val="11"/>
            <color theme="1"/>
            <rFont val="Calibri"/>
            <family val="2"/>
            <scheme val="minor"/>
          </rPr>
          <t>quarterized number</t>
        </r>
      </text>
    </comment>
    <comment ref="K475" authorId="0" shapeId="0" xr:uid="{0B3D7E41-40C5-43E3-9DA0-5F2C469E25F0}">
      <text>
        <r>
          <rPr>
            <sz val="11"/>
            <color theme="1"/>
            <rFont val="Calibri"/>
            <family val="2"/>
            <scheme val="minor"/>
          </rPr>
          <t>quarterized number</t>
        </r>
      </text>
    </comment>
    <comment ref="L475" authorId="0" shapeId="0" xr:uid="{DA2FFC54-9E95-4452-A455-E6288B5834CA}">
      <text>
        <r>
          <rPr>
            <sz val="11"/>
            <color theme="1"/>
            <rFont val="Calibri"/>
            <family val="2"/>
            <scheme val="minor"/>
          </rPr>
          <t>quarterized number</t>
        </r>
      </text>
    </comment>
    <comment ref="O475" authorId="0" shapeId="0" xr:uid="{88AA273F-DC98-4F11-9BD0-73BA4B891ADE}">
      <text>
        <r>
          <rPr>
            <sz val="11"/>
            <color theme="1"/>
            <rFont val="Calibri"/>
            <family val="2"/>
            <scheme val="minor"/>
          </rPr>
          <t>year to date number</t>
        </r>
      </text>
    </comment>
    <comment ref="P475" authorId="0" shapeId="0" xr:uid="{1BB279CE-CEDA-429A-93C3-9255D3FFD578}">
      <text>
        <r>
          <rPr>
            <sz val="11"/>
            <color theme="1"/>
            <rFont val="Calibri"/>
            <family val="2"/>
            <scheme val="minor"/>
          </rPr>
          <t>quarterized number</t>
        </r>
      </text>
    </comment>
    <comment ref="X475" authorId="0" shapeId="0" xr:uid="{CFA83360-CC44-4232-B9B7-B97B17889B62}">
      <text>
        <r>
          <rPr>
            <sz val="11"/>
            <color theme="1"/>
            <rFont val="Calibri"/>
            <family val="2"/>
            <scheme val="minor"/>
          </rPr>
          <t>year to date number</t>
        </r>
      </text>
    </comment>
    <comment ref="AD477" authorId="0" shapeId="0" xr:uid="{AB27709A-79AA-48EA-88AB-9A9C4BB84C93}">
      <text>
        <r>
          <rPr>
            <sz val="11"/>
            <color theme="1"/>
            <rFont val="Calibri"/>
            <family val="2"/>
            <scheme val="minor"/>
          </rPr>
          <t>year to date number</t>
        </r>
      </text>
    </comment>
    <comment ref="AE477" authorId="0" shapeId="0" xr:uid="{424D768D-1F8E-4BED-9628-837D46B0E66F}">
      <text>
        <r>
          <rPr>
            <sz val="11"/>
            <color theme="1"/>
            <rFont val="Calibri"/>
            <family val="2"/>
            <scheme val="minor"/>
          </rPr>
          <t>quarterized number</t>
        </r>
      </text>
    </comment>
    <comment ref="AF477" authorId="0" shapeId="0" xr:uid="{38B96417-0699-4674-BD0E-0A355D7CB3A1}">
      <text>
        <r>
          <rPr>
            <sz val="11"/>
            <color theme="1"/>
            <rFont val="Calibri"/>
            <family val="2"/>
            <scheme val="minor"/>
          </rPr>
          <t>quarterized number</t>
        </r>
      </text>
    </comment>
    <comment ref="AD478" authorId="0" shapeId="0" xr:uid="{530179EC-88F3-4975-8403-A9AD101FCD2F}">
      <text>
        <r>
          <rPr>
            <sz val="11"/>
            <color theme="1"/>
            <rFont val="Calibri"/>
            <family val="2"/>
            <scheme val="minor"/>
          </rPr>
          <t>year to date number</t>
        </r>
      </text>
    </comment>
    <comment ref="AE478" authorId="0" shapeId="0" xr:uid="{C4B1215E-BB3A-4AA7-A5E4-906218034354}">
      <text>
        <r>
          <rPr>
            <sz val="11"/>
            <color theme="1"/>
            <rFont val="Calibri"/>
            <family val="2"/>
            <scheme val="minor"/>
          </rPr>
          <t>quarterized number</t>
        </r>
      </text>
    </comment>
    <comment ref="AF478" authorId="0" shapeId="0" xr:uid="{B2651AD1-16FE-4078-BF8D-9F6600A0A167}">
      <text>
        <r>
          <rPr>
            <sz val="11"/>
            <color theme="1"/>
            <rFont val="Calibri"/>
            <family val="2"/>
            <scheme val="minor"/>
          </rPr>
          <t>quarterized number</t>
        </r>
      </text>
    </comment>
    <comment ref="AD479" authorId="0" shapeId="0" xr:uid="{F1B7EF27-5D4E-4B16-B8F9-6708CE02BC41}">
      <text>
        <r>
          <rPr>
            <sz val="11"/>
            <color theme="1"/>
            <rFont val="Calibri"/>
            <family val="2"/>
            <scheme val="minor"/>
          </rPr>
          <t>year to date number</t>
        </r>
      </text>
    </comment>
    <comment ref="AE479" authorId="0" shapeId="0" xr:uid="{A7CDAA22-899A-4DD5-90C9-9E3B218F0235}">
      <text>
        <r>
          <rPr>
            <sz val="11"/>
            <color theme="1"/>
            <rFont val="Calibri"/>
            <family val="2"/>
            <scheme val="minor"/>
          </rPr>
          <t>quarterized number</t>
        </r>
      </text>
    </comment>
    <comment ref="AF479" authorId="0" shapeId="0" xr:uid="{133B0450-8E5C-4700-9AAA-310AF586BD4C}">
      <text>
        <r>
          <rPr>
            <sz val="11"/>
            <color theme="1"/>
            <rFont val="Calibri"/>
            <family val="2"/>
            <scheme val="minor"/>
          </rPr>
          <t>quarterized number</t>
        </r>
      </text>
    </comment>
    <comment ref="F481" authorId="0" shapeId="0" xr:uid="{8ABDF68B-FA2A-478A-B37D-82C9B06FA1FF}">
      <text>
        <r>
          <rPr>
            <sz val="11"/>
            <color theme="1"/>
            <rFont val="Calibri"/>
            <family val="2"/>
            <scheme val="minor"/>
          </rPr>
          <t>quarterized number</t>
        </r>
      </text>
    </comment>
    <comment ref="G481" authorId="0" shapeId="0" xr:uid="{7778E07C-56C5-4391-9817-E8A576721057}">
      <text>
        <r>
          <rPr>
            <sz val="11"/>
            <color theme="1"/>
            <rFont val="Calibri"/>
            <family val="2"/>
            <scheme val="minor"/>
          </rPr>
          <t>quarterized number</t>
        </r>
      </text>
    </comment>
    <comment ref="H481" authorId="0" shapeId="0" xr:uid="{B43CFD40-E179-473C-A47D-F608A9FA3AC1}">
      <text>
        <r>
          <rPr>
            <sz val="11"/>
            <color theme="1"/>
            <rFont val="Calibri"/>
            <family val="2"/>
            <scheme val="minor"/>
          </rPr>
          <t>quarterized number</t>
        </r>
      </text>
    </comment>
    <comment ref="J481" authorId="0" shapeId="0" xr:uid="{93CC00E7-8305-483B-8099-CDC4D68C7C67}">
      <text>
        <r>
          <rPr>
            <sz val="11"/>
            <color theme="1"/>
            <rFont val="Calibri"/>
            <family val="2"/>
            <scheme val="minor"/>
          </rPr>
          <t>quarterized number</t>
        </r>
      </text>
    </comment>
    <comment ref="K481" authorId="0" shapeId="0" xr:uid="{164CBC5E-121A-4E95-B634-81DF990595CE}">
      <text>
        <r>
          <rPr>
            <sz val="11"/>
            <color theme="1"/>
            <rFont val="Calibri"/>
            <family val="2"/>
            <scheme val="minor"/>
          </rPr>
          <t>quarterized number</t>
        </r>
      </text>
    </comment>
    <comment ref="L481" authorId="0" shapeId="0" xr:uid="{A3F7B13F-6585-4F81-9363-631DD81FF3F1}">
      <text>
        <r>
          <rPr>
            <sz val="11"/>
            <color theme="1"/>
            <rFont val="Calibri"/>
            <family val="2"/>
            <scheme val="minor"/>
          </rPr>
          <t>quarterized number</t>
        </r>
      </text>
    </comment>
    <comment ref="O481" authorId="0" shapeId="0" xr:uid="{80DE76CF-FFB7-4EC0-AB64-78C62B19D337}">
      <text>
        <r>
          <rPr>
            <sz val="11"/>
            <color theme="1"/>
            <rFont val="Calibri"/>
            <family val="2"/>
            <scheme val="minor"/>
          </rPr>
          <t>year to date number</t>
        </r>
      </text>
    </comment>
    <comment ref="P481" authorId="0" shapeId="0" xr:uid="{793CDF03-3AC6-449F-BDFA-8F40D4FBADC4}">
      <text>
        <r>
          <rPr>
            <sz val="11"/>
            <color theme="1"/>
            <rFont val="Calibri"/>
            <family val="2"/>
            <scheme val="minor"/>
          </rPr>
          <t>quarterized number</t>
        </r>
      </text>
    </comment>
    <comment ref="T481" authorId="0" shapeId="0" xr:uid="{188E3BF5-DE8A-41A6-B608-09FA104E3793}">
      <text>
        <r>
          <rPr>
            <sz val="11"/>
            <color theme="1"/>
            <rFont val="Calibri"/>
            <family val="2"/>
            <scheme val="minor"/>
          </rPr>
          <t>year to date number</t>
        </r>
      </text>
    </comment>
    <comment ref="X481" authorId="0" shapeId="0" xr:uid="{595315E0-F33E-45FA-940E-F685B4732B74}">
      <text>
        <r>
          <rPr>
            <sz val="11"/>
            <color theme="1"/>
            <rFont val="Calibri"/>
            <family val="2"/>
            <scheme val="minor"/>
          </rPr>
          <t>year to date number</t>
        </r>
      </text>
    </comment>
    <comment ref="Z481" authorId="0" shapeId="0" xr:uid="{46D140F6-E46D-4A6E-8F9D-B076F90AA0D1}">
      <text>
        <r>
          <rPr>
            <sz val="11"/>
            <color theme="1"/>
            <rFont val="Calibri"/>
            <family val="2"/>
            <scheme val="minor"/>
          </rPr>
          <t>year to date number</t>
        </r>
      </text>
    </comment>
    <comment ref="AA481" authorId="0" shapeId="0" xr:uid="{6591AC8F-D14D-4C65-AA44-D0A816B483C7}">
      <text>
        <r>
          <rPr>
            <sz val="11"/>
            <color theme="1"/>
            <rFont val="Calibri"/>
            <family val="2"/>
            <scheme val="minor"/>
          </rPr>
          <t>quarterized number</t>
        </r>
      </text>
    </comment>
    <comment ref="AB481" authorId="0" shapeId="0" xr:uid="{A2C3C16A-B43E-48DF-8B1D-482145E386D8}">
      <text>
        <r>
          <rPr>
            <sz val="11"/>
            <color theme="1"/>
            <rFont val="Calibri"/>
            <family val="2"/>
            <scheme val="minor"/>
          </rPr>
          <t>quarterized number</t>
        </r>
      </text>
    </comment>
    <comment ref="AD481" authorId="0" shapeId="0" xr:uid="{6DAD5928-3D65-41D2-B2B3-9AF46D54E354}">
      <text>
        <r>
          <rPr>
            <sz val="11"/>
            <color theme="1"/>
            <rFont val="Calibri"/>
            <family val="2"/>
            <scheme val="minor"/>
          </rPr>
          <t>year to date number</t>
        </r>
      </text>
    </comment>
    <comment ref="AE481" authorId="0" shapeId="0" xr:uid="{FB285A9C-24FA-4650-B6EB-CB46C789545F}">
      <text>
        <r>
          <rPr>
            <sz val="11"/>
            <color theme="1"/>
            <rFont val="Calibri"/>
            <family val="2"/>
            <scheme val="minor"/>
          </rPr>
          <t>quarterized number</t>
        </r>
      </text>
    </comment>
    <comment ref="AF481" authorId="0" shapeId="0" xr:uid="{25B788E2-6418-4DEA-B1B7-2DCE31495B4E}">
      <text>
        <r>
          <rPr>
            <sz val="11"/>
            <color theme="1"/>
            <rFont val="Calibri"/>
            <family val="2"/>
            <scheme val="minor"/>
          </rPr>
          <t>quarterized number</t>
        </r>
      </text>
    </comment>
    <comment ref="AH481" authorId="0" shapeId="0" xr:uid="{D084AD30-860C-43A9-B59F-D3A4CD8374FD}">
      <text>
        <r>
          <rPr>
            <sz val="11"/>
            <color theme="1"/>
            <rFont val="Calibri"/>
            <family val="2"/>
            <scheme val="minor"/>
          </rPr>
          <t>year to date number</t>
        </r>
      </text>
    </comment>
    <comment ref="AI481" authorId="0" shapeId="0" xr:uid="{40175125-F364-4040-AF7D-D5732DDCD019}">
      <text>
        <r>
          <rPr>
            <sz val="11"/>
            <color theme="1"/>
            <rFont val="Calibri"/>
            <family val="2"/>
            <scheme val="minor"/>
          </rPr>
          <t>quarterized number</t>
        </r>
      </text>
    </comment>
    <comment ref="AJ481" authorId="0" shapeId="0" xr:uid="{79B60B7C-93C0-4FEF-9BC8-9E50B619D20F}">
      <text>
        <r>
          <rPr>
            <sz val="11"/>
            <color theme="1"/>
            <rFont val="Calibri"/>
            <family val="2"/>
            <scheme val="minor"/>
          </rPr>
          <t>quarterized number</t>
        </r>
      </text>
    </comment>
    <comment ref="AL481" authorId="0" shapeId="0" xr:uid="{C820E818-DAF0-4CA0-BD69-1B95808F35D7}">
      <text>
        <r>
          <rPr>
            <sz val="11"/>
            <color theme="1"/>
            <rFont val="Calibri"/>
            <family val="2"/>
            <scheme val="minor"/>
          </rPr>
          <t>Quarterly numbers
year to date number</t>
        </r>
      </text>
    </comment>
    <comment ref="AN481" authorId="0" shapeId="0" xr:uid="{952F1301-C88D-499A-904D-FA0E60EBDA12}">
      <text>
        <r>
          <rPr>
            <sz val="11"/>
            <color theme="1"/>
            <rFont val="Calibri"/>
            <family val="2"/>
            <scheme val="minor"/>
          </rPr>
          <t>year to date number</t>
        </r>
      </text>
    </comment>
    <comment ref="F484" authorId="0" shapeId="0" xr:uid="{89FAC334-AA37-4199-B8D6-CAC334F92244}">
      <text>
        <r>
          <rPr>
            <sz val="11"/>
            <color theme="1"/>
            <rFont val="Calibri"/>
            <family val="2"/>
            <scheme val="minor"/>
          </rPr>
          <t>quarterized number</t>
        </r>
      </text>
    </comment>
    <comment ref="G484" authorId="0" shapeId="0" xr:uid="{CFA06626-C9C3-46F8-9242-31B059851FFB}">
      <text>
        <r>
          <rPr>
            <sz val="11"/>
            <color theme="1"/>
            <rFont val="Calibri"/>
            <family val="2"/>
            <scheme val="minor"/>
          </rPr>
          <t>quarterized number</t>
        </r>
      </text>
    </comment>
    <comment ref="H484" authorId="0" shapeId="0" xr:uid="{7306C44C-ABB4-4177-B4B4-0C33B922BE9E}">
      <text>
        <r>
          <rPr>
            <sz val="11"/>
            <color theme="1"/>
            <rFont val="Calibri"/>
            <family val="2"/>
            <scheme val="minor"/>
          </rPr>
          <t>quarterized number</t>
        </r>
      </text>
    </comment>
    <comment ref="J484" authorId="0" shapeId="0" xr:uid="{57B457FD-417E-41FD-9C3C-3E8A6C968CAD}">
      <text>
        <r>
          <rPr>
            <sz val="11"/>
            <color theme="1"/>
            <rFont val="Calibri"/>
            <family val="2"/>
            <scheme val="minor"/>
          </rPr>
          <t>quarterized number</t>
        </r>
      </text>
    </comment>
    <comment ref="K484" authorId="0" shapeId="0" xr:uid="{225B22F3-9199-486C-9E14-1DCC8A8D2F6C}">
      <text>
        <r>
          <rPr>
            <sz val="11"/>
            <color theme="1"/>
            <rFont val="Calibri"/>
            <family val="2"/>
            <scheme val="minor"/>
          </rPr>
          <t>quarterized number</t>
        </r>
      </text>
    </comment>
    <comment ref="L484" authorId="0" shapeId="0" xr:uid="{06D412AC-2579-4A7C-A3EF-772D6C261C9C}">
      <text>
        <r>
          <rPr>
            <sz val="11"/>
            <color theme="1"/>
            <rFont val="Calibri"/>
            <family val="2"/>
            <scheme val="minor"/>
          </rPr>
          <t>quarterized number</t>
        </r>
      </text>
    </comment>
    <comment ref="O484" authorId="0" shapeId="0" xr:uid="{109531F0-F9CD-4C40-8E23-D65713F20D79}">
      <text>
        <r>
          <rPr>
            <sz val="11"/>
            <color theme="1"/>
            <rFont val="Calibri"/>
            <family val="2"/>
            <scheme val="minor"/>
          </rPr>
          <t>year to date number</t>
        </r>
      </text>
    </comment>
    <comment ref="P484" authorId="0" shapeId="0" xr:uid="{5700C221-1134-4283-A137-A4BE615C4AE1}">
      <text>
        <r>
          <rPr>
            <sz val="11"/>
            <color theme="1"/>
            <rFont val="Calibri"/>
            <family val="2"/>
            <scheme val="minor"/>
          </rPr>
          <t>quarterized number</t>
        </r>
      </text>
    </comment>
    <comment ref="T484" authorId="0" shapeId="0" xr:uid="{037EA684-5DC6-4D79-A99B-6BC9EB84C1B5}">
      <text>
        <r>
          <rPr>
            <sz val="11"/>
            <color theme="1"/>
            <rFont val="Calibri"/>
            <family val="2"/>
            <scheme val="minor"/>
          </rPr>
          <t>year to date number</t>
        </r>
      </text>
    </comment>
    <comment ref="X484" authorId="0" shapeId="0" xr:uid="{D21FC8D6-8BF7-4F2A-8F6F-64B9DDC31F1F}">
      <text>
        <r>
          <rPr>
            <sz val="11"/>
            <color theme="1"/>
            <rFont val="Calibri"/>
            <family val="2"/>
            <scheme val="minor"/>
          </rPr>
          <t>year to date number</t>
        </r>
      </text>
    </comment>
    <comment ref="Z484" authorId="0" shapeId="0" xr:uid="{998AC1FA-501A-49B3-830C-378F26BF24BE}">
      <text>
        <r>
          <rPr>
            <sz val="11"/>
            <color theme="1"/>
            <rFont val="Calibri"/>
            <family val="2"/>
            <scheme val="minor"/>
          </rPr>
          <t>year to date number</t>
        </r>
      </text>
    </comment>
    <comment ref="AA484" authorId="0" shapeId="0" xr:uid="{29C634C3-7AB3-4DBF-879A-D008C8C14A4A}">
      <text>
        <r>
          <rPr>
            <sz val="11"/>
            <color theme="1"/>
            <rFont val="Calibri"/>
            <family val="2"/>
            <scheme val="minor"/>
          </rPr>
          <t>quarterized number</t>
        </r>
      </text>
    </comment>
    <comment ref="AB484" authorId="0" shapeId="0" xr:uid="{541AFA18-3811-4844-BA8D-32D8B1120477}">
      <text>
        <r>
          <rPr>
            <sz val="11"/>
            <color theme="1"/>
            <rFont val="Calibri"/>
            <family val="2"/>
            <scheme val="minor"/>
          </rPr>
          <t>quarterized number</t>
        </r>
      </text>
    </comment>
    <comment ref="AD484" authorId="0" shapeId="0" xr:uid="{9F25CF6F-D1D0-4961-9B9F-BD6FD1DB9633}">
      <text>
        <r>
          <rPr>
            <sz val="11"/>
            <color theme="1"/>
            <rFont val="Calibri"/>
            <family val="2"/>
            <scheme val="minor"/>
          </rPr>
          <t>year to date number</t>
        </r>
      </text>
    </comment>
    <comment ref="AE484" authorId="0" shapeId="0" xr:uid="{B3D3ED95-7E00-48B3-802A-E4E95AD29864}">
      <text>
        <r>
          <rPr>
            <sz val="11"/>
            <color theme="1"/>
            <rFont val="Calibri"/>
            <family val="2"/>
            <scheme val="minor"/>
          </rPr>
          <t>quarterized number</t>
        </r>
      </text>
    </comment>
    <comment ref="AF484" authorId="0" shapeId="0" xr:uid="{F731692A-7FDE-478B-9B03-A5174D8BF95C}">
      <text>
        <r>
          <rPr>
            <sz val="11"/>
            <color theme="1"/>
            <rFont val="Calibri"/>
            <family val="2"/>
            <scheme val="minor"/>
          </rPr>
          <t>quarterized number</t>
        </r>
      </text>
    </comment>
    <comment ref="AH484" authorId="0" shapeId="0" xr:uid="{FA66C03B-F344-4C8F-91F0-4F8731827173}">
      <text>
        <r>
          <rPr>
            <sz val="11"/>
            <color theme="1"/>
            <rFont val="Calibri"/>
            <family val="2"/>
            <scheme val="minor"/>
          </rPr>
          <t>year to date number</t>
        </r>
      </text>
    </comment>
    <comment ref="AI484" authorId="0" shapeId="0" xr:uid="{CED4C83D-4945-4C49-92E3-8C3FE02A2D90}">
      <text>
        <r>
          <rPr>
            <sz val="11"/>
            <color theme="1"/>
            <rFont val="Calibri"/>
            <family val="2"/>
            <scheme val="minor"/>
          </rPr>
          <t>quarterized number</t>
        </r>
      </text>
    </comment>
    <comment ref="AJ484" authorId="0" shapeId="0" xr:uid="{6C6C6073-51B2-43FE-AD77-AB558BAB1D82}">
      <text>
        <r>
          <rPr>
            <sz val="11"/>
            <color theme="1"/>
            <rFont val="Calibri"/>
            <family val="2"/>
            <scheme val="minor"/>
          </rPr>
          <t>quarterized number</t>
        </r>
      </text>
    </comment>
    <comment ref="AL484" authorId="0" shapeId="0" xr:uid="{385B5B6B-5D4B-40A9-81AD-B4BF5328B3C7}">
      <text>
        <r>
          <rPr>
            <sz val="11"/>
            <color theme="1"/>
            <rFont val="Calibri"/>
            <family val="2"/>
            <scheme val="minor"/>
          </rPr>
          <t>Quarterly numbers
year to date number</t>
        </r>
      </text>
    </comment>
    <comment ref="AN484" authorId="0" shapeId="0" xr:uid="{C12F40E4-2F90-42B4-8FFC-603B38AC6D09}">
      <text>
        <r>
          <rPr>
            <sz val="11"/>
            <color theme="1"/>
            <rFont val="Calibri"/>
            <family val="2"/>
            <scheme val="minor"/>
          </rPr>
          <t>year to date number</t>
        </r>
      </text>
    </comment>
    <comment ref="AD485" authorId="0" shapeId="0" xr:uid="{39A4A731-B834-4DD6-84A1-93C57FA8215D}">
      <text>
        <r>
          <rPr>
            <sz val="11"/>
            <color theme="1"/>
            <rFont val="Calibri"/>
            <family val="2"/>
            <scheme val="minor"/>
          </rPr>
          <t>year to date number</t>
        </r>
      </text>
    </comment>
    <comment ref="AE485" authorId="0" shapeId="0" xr:uid="{3FA38F5E-1ABF-49D8-BE72-5F972756B6A0}">
      <text>
        <r>
          <rPr>
            <sz val="11"/>
            <color theme="1"/>
            <rFont val="Calibri"/>
            <family val="2"/>
            <scheme val="minor"/>
          </rPr>
          <t>quarterized number</t>
        </r>
      </text>
    </comment>
    <comment ref="AF485" authorId="0" shapeId="0" xr:uid="{508AE9A3-F1E9-4CEB-B1BA-EB0FD5914E6A}">
      <text>
        <r>
          <rPr>
            <sz val="11"/>
            <color theme="1"/>
            <rFont val="Calibri"/>
            <family val="2"/>
            <scheme val="minor"/>
          </rPr>
          <t>quarterized number</t>
        </r>
      </text>
    </comment>
    <comment ref="F486" authorId="0" shapeId="0" xr:uid="{23C8A365-CD88-40F2-A124-DAAB840E6E46}">
      <text>
        <r>
          <rPr>
            <sz val="11"/>
            <color theme="1"/>
            <rFont val="Calibri"/>
            <family val="2"/>
            <scheme val="minor"/>
          </rPr>
          <t>quarterized number</t>
        </r>
      </text>
    </comment>
    <comment ref="G486" authorId="0" shapeId="0" xr:uid="{42651389-36C6-4A82-88FA-A6F1549998FB}">
      <text>
        <r>
          <rPr>
            <sz val="11"/>
            <color theme="1"/>
            <rFont val="Calibri"/>
            <family val="2"/>
            <scheme val="minor"/>
          </rPr>
          <t>quarterized number</t>
        </r>
      </text>
    </comment>
    <comment ref="H486" authorId="0" shapeId="0" xr:uid="{E368FCE4-61D5-42F3-86C0-5EE2D21D05CE}">
      <text>
        <r>
          <rPr>
            <sz val="11"/>
            <color theme="1"/>
            <rFont val="Calibri"/>
            <family val="2"/>
            <scheme val="minor"/>
          </rPr>
          <t>quarterized number</t>
        </r>
      </text>
    </comment>
    <comment ref="J486" authorId="0" shapeId="0" xr:uid="{219AE100-CA53-48CB-86E4-FDEF216347EF}">
      <text>
        <r>
          <rPr>
            <sz val="11"/>
            <color theme="1"/>
            <rFont val="Calibri"/>
            <family val="2"/>
            <scheme val="minor"/>
          </rPr>
          <t>quarterized number</t>
        </r>
      </text>
    </comment>
    <comment ref="K486" authorId="0" shapeId="0" xr:uid="{64C01D4F-7BA6-4113-BD88-B5E34FE7A73D}">
      <text>
        <r>
          <rPr>
            <sz val="11"/>
            <color theme="1"/>
            <rFont val="Calibri"/>
            <family val="2"/>
            <scheme val="minor"/>
          </rPr>
          <t>quarterized number</t>
        </r>
      </text>
    </comment>
    <comment ref="L486" authorId="0" shapeId="0" xr:uid="{CDBF2B18-B22B-4075-81C0-D45CDFDCD7C4}">
      <text>
        <r>
          <rPr>
            <sz val="11"/>
            <color theme="1"/>
            <rFont val="Calibri"/>
            <family val="2"/>
            <scheme val="minor"/>
          </rPr>
          <t>quarterized number</t>
        </r>
      </text>
    </comment>
    <comment ref="O486" authorId="0" shapeId="0" xr:uid="{60C2C733-2038-4523-8E26-C373432C3BB4}">
      <text>
        <r>
          <rPr>
            <sz val="11"/>
            <color theme="1"/>
            <rFont val="Calibri"/>
            <family val="2"/>
            <scheme val="minor"/>
          </rPr>
          <t>year to date number</t>
        </r>
      </text>
    </comment>
    <comment ref="P486" authorId="0" shapeId="0" xr:uid="{9EEEF241-EFA1-4125-8FE3-9BFE6FB0DAD6}">
      <text>
        <r>
          <rPr>
            <sz val="11"/>
            <color theme="1"/>
            <rFont val="Calibri"/>
            <family val="2"/>
            <scheme val="minor"/>
          </rPr>
          <t>quarterized number</t>
        </r>
      </text>
    </comment>
    <comment ref="T486" authorId="0" shapeId="0" xr:uid="{17D9EF28-A1D4-42C0-8A5C-B525B6FC3AC3}">
      <text>
        <r>
          <rPr>
            <sz val="11"/>
            <color theme="1"/>
            <rFont val="Calibri"/>
            <family val="2"/>
            <scheme val="minor"/>
          </rPr>
          <t>year to date number</t>
        </r>
      </text>
    </comment>
    <comment ref="X486" authorId="0" shapeId="0" xr:uid="{B60E44B0-6104-49FA-AC64-B5F58450F94B}">
      <text>
        <r>
          <rPr>
            <sz val="11"/>
            <color theme="1"/>
            <rFont val="Calibri"/>
            <family val="2"/>
            <scheme val="minor"/>
          </rPr>
          <t>year to date number</t>
        </r>
      </text>
    </comment>
    <comment ref="Z486" authorId="0" shapeId="0" xr:uid="{AE79DB17-6EC3-4430-8B58-5A8E8D78EED9}">
      <text>
        <r>
          <rPr>
            <sz val="11"/>
            <color theme="1"/>
            <rFont val="Calibri"/>
            <family val="2"/>
            <scheme val="minor"/>
          </rPr>
          <t>year to date number</t>
        </r>
      </text>
    </comment>
    <comment ref="AA486" authorId="0" shapeId="0" xr:uid="{BF01AA15-18E0-426F-9F23-406CF2605B8F}">
      <text>
        <r>
          <rPr>
            <sz val="11"/>
            <color theme="1"/>
            <rFont val="Calibri"/>
            <family val="2"/>
            <scheme val="minor"/>
          </rPr>
          <t>quarterized number</t>
        </r>
      </text>
    </comment>
    <comment ref="AB486" authorId="0" shapeId="0" xr:uid="{CFB596D3-7B95-4B47-A997-F97EA3ECC903}">
      <text>
        <r>
          <rPr>
            <sz val="11"/>
            <color theme="1"/>
            <rFont val="Calibri"/>
            <family val="2"/>
            <scheme val="minor"/>
          </rPr>
          <t>quarterized number</t>
        </r>
      </text>
    </comment>
    <comment ref="AD486" authorId="0" shapeId="0" xr:uid="{2F145223-EF9F-4DE7-8070-6CDB6558DE83}">
      <text>
        <r>
          <rPr>
            <sz val="11"/>
            <color theme="1"/>
            <rFont val="Calibri"/>
            <family val="2"/>
            <scheme val="minor"/>
          </rPr>
          <t>year to date number</t>
        </r>
      </text>
    </comment>
    <comment ref="AE486" authorId="0" shapeId="0" xr:uid="{DBCFF886-6463-4D03-81C5-0B5AC89C63BB}">
      <text>
        <r>
          <rPr>
            <sz val="11"/>
            <color theme="1"/>
            <rFont val="Calibri"/>
            <family val="2"/>
            <scheme val="minor"/>
          </rPr>
          <t>quarterized number</t>
        </r>
      </text>
    </comment>
    <comment ref="AF486" authorId="0" shapeId="0" xr:uid="{FBE5C890-A1C2-41F1-BCA9-833244351098}">
      <text>
        <r>
          <rPr>
            <sz val="11"/>
            <color theme="1"/>
            <rFont val="Calibri"/>
            <family val="2"/>
            <scheme val="minor"/>
          </rPr>
          <t>quarterized number</t>
        </r>
      </text>
    </comment>
    <comment ref="AH486" authorId="0" shapeId="0" xr:uid="{9BE93C86-74D3-449B-92D4-335BB8D9FA2C}">
      <text>
        <r>
          <rPr>
            <sz val="11"/>
            <color theme="1"/>
            <rFont val="Calibri"/>
            <family val="2"/>
            <scheme val="minor"/>
          </rPr>
          <t>year to date number</t>
        </r>
      </text>
    </comment>
    <comment ref="AI486" authorId="0" shapeId="0" xr:uid="{C5DC4C98-4D78-47FF-B3A1-BC68D150ABA1}">
      <text>
        <r>
          <rPr>
            <sz val="11"/>
            <color theme="1"/>
            <rFont val="Calibri"/>
            <family val="2"/>
            <scheme val="minor"/>
          </rPr>
          <t>quarterized number</t>
        </r>
      </text>
    </comment>
    <comment ref="AJ486" authorId="0" shapeId="0" xr:uid="{151F186E-04F8-4649-A1C1-CD56D2A6FDF2}">
      <text>
        <r>
          <rPr>
            <sz val="11"/>
            <color theme="1"/>
            <rFont val="Calibri"/>
            <family val="2"/>
            <scheme val="minor"/>
          </rPr>
          <t>quarterized number</t>
        </r>
      </text>
    </comment>
    <comment ref="AL486" authorId="0" shapeId="0" xr:uid="{E2711D5F-7912-4A54-BC07-6B5B8FE4911F}">
      <text>
        <r>
          <rPr>
            <sz val="11"/>
            <color theme="1"/>
            <rFont val="Calibri"/>
            <family val="2"/>
            <scheme val="minor"/>
          </rPr>
          <t>Quarterly numbers
year to date number</t>
        </r>
      </text>
    </comment>
    <comment ref="AN486" authorId="0" shapeId="0" xr:uid="{226F612A-E7C1-4D96-90D8-714D1BDE319C}">
      <text>
        <r>
          <rPr>
            <sz val="11"/>
            <color theme="1"/>
            <rFont val="Calibri"/>
            <family val="2"/>
            <scheme val="minor"/>
          </rPr>
          <t>year to date number</t>
        </r>
      </text>
    </comment>
    <comment ref="AL487" authorId="1" shapeId="0" xr:uid="{01841B12-F2A5-4554-B175-8200680C8902}">
      <text>
        <r>
          <rPr>
            <sz val="11"/>
            <color theme="1"/>
            <rFont val="Calibri"/>
            <family val="2"/>
            <scheme val="minor"/>
          </rPr>
          <t xml:space="preserve">Quarterly numbers
</t>
        </r>
      </text>
    </comment>
  </commentList>
</comments>
</file>

<file path=xl/sharedStrings.xml><?xml version="1.0" encoding="utf-8"?>
<sst xmlns="http://schemas.openxmlformats.org/spreadsheetml/2006/main" count="2101" uniqueCount="722">
  <si>
    <t>Growth</t>
  </si>
  <si>
    <t>As % of revenue</t>
  </si>
  <si>
    <t xml:space="preserve">Cash Flow </t>
  </si>
  <si>
    <t>NWC</t>
  </si>
  <si>
    <t>Change in NWC</t>
  </si>
  <si>
    <t>Capex</t>
  </si>
  <si>
    <t>Cash Flow from Operations</t>
  </si>
  <si>
    <t>Cash Flow from Investing</t>
  </si>
  <si>
    <t>Cash Flow from Financing</t>
  </si>
  <si>
    <t>Beginning Cash</t>
  </si>
  <si>
    <t>Change in Cash</t>
  </si>
  <si>
    <t>Ending Cash</t>
  </si>
  <si>
    <t>Effect of exchange rates</t>
  </si>
  <si>
    <t>Balance Sheet</t>
  </si>
  <si>
    <t>Cash &amp; Cash equivalents</t>
  </si>
  <si>
    <t>Total Current Assets</t>
  </si>
  <si>
    <t>PP&amp;E</t>
  </si>
  <si>
    <t>Total assets</t>
  </si>
  <si>
    <t>Total current liabilities</t>
  </si>
  <si>
    <t>Total Equity</t>
  </si>
  <si>
    <t>Total Liabilities and Equity</t>
  </si>
  <si>
    <t>Total liabilities</t>
  </si>
  <si>
    <t>Check</t>
  </si>
  <si>
    <t>Capex/D&amp;A</t>
  </si>
  <si>
    <t>Model</t>
  </si>
  <si>
    <t>FCF Margin</t>
  </si>
  <si>
    <t>Instructions</t>
  </si>
  <si>
    <t>The most important worksheet in this file is the "Model" Worksheet.</t>
  </si>
  <si>
    <t>Tab</t>
  </si>
  <si>
    <t>Details</t>
  </si>
  <si>
    <t>Color Code</t>
  </si>
  <si>
    <t>If you want to change the assumptions, just change the cells that are filled yellow. Since the rest of the cells are formula driven, they will automatically be changed.</t>
  </si>
  <si>
    <t>Please let me know asap if you think there has been any error/mistake (conceptual or otherwise) in the model</t>
  </si>
  <si>
    <t>Valuation</t>
  </si>
  <si>
    <t>Just change the current stock price and choose your multiple to run your valuation estimates.</t>
  </si>
  <si>
    <t>Color</t>
  </si>
  <si>
    <t>Meaning</t>
  </si>
  <si>
    <t>Black</t>
  </si>
  <si>
    <t>Formula driven (both historical and forecasts)</t>
  </si>
  <si>
    <t>Blue</t>
  </si>
  <si>
    <t>Hard coded numbers (Actual for Historical, estimated for forecasts)</t>
  </si>
  <si>
    <t>Yellow</t>
  </si>
  <si>
    <t>Indication that there has been explicit assumption made in these cells. Change the numbers in these cells to drive your narrative.</t>
  </si>
  <si>
    <t>Net Income</t>
  </si>
  <si>
    <t>Items</t>
  </si>
  <si>
    <t>Terminal Multiple</t>
  </si>
  <si>
    <t>FCF</t>
  </si>
  <si>
    <t>FCF/share</t>
  </si>
  <si>
    <t>Terminal FCF multiple</t>
  </si>
  <si>
    <t>Terminal Stock price</t>
  </si>
  <si>
    <t>Current price*</t>
  </si>
  <si>
    <t>Dividend/share</t>
  </si>
  <si>
    <t>Cash flow</t>
  </si>
  <si>
    <t>IRR</t>
  </si>
  <si>
    <t>#diluted shares outstanding</t>
  </si>
  <si>
    <t>Stock price</t>
  </si>
  <si>
    <t>Just familiarize yourself with the color code conventions used in this file. I will maintain these color code conventions in every model.</t>
  </si>
  <si>
    <t>As % of outstanding shares</t>
  </si>
  <si>
    <t>Avg. prices paid</t>
  </si>
  <si>
    <t># of shares repurchased</t>
  </si>
  <si>
    <t>Growth %</t>
  </si>
  <si>
    <t>Effective tax</t>
  </si>
  <si>
    <t>Shares repurchases $</t>
  </si>
  <si>
    <t>#share data calculation</t>
  </si>
  <si>
    <t>Growth $</t>
  </si>
  <si>
    <t>Share repurchases</t>
  </si>
  <si>
    <t xml:space="preserve">FCF </t>
  </si>
  <si>
    <t>Stock-based compensation</t>
  </si>
  <si>
    <t>CFO Margin</t>
  </si>
  <si>
    <t>Goodwill</t>
  </si>
  <si>
    <t>Other assets</t>
  </si>
  <si>
    <t>DPO</t>
  </si>
  <si>
    <t>OCF</t>
  </si>
  <si>
    <t>Interest expense</t>
  </si>
  <si>
    <t>Taxes</t>
  </si>
  <si>
    <t>Total revenue</t>
  </si>
  <si>
    <t>Gross Profit</t>
  </si>
  <si>
    <t>Gross Margin</t>
  </si>
  <si>
    <t>D&amp;A</t>
  </si>
  <si>
    <t>Operating lease liabilities</t>
  </si>
  <si>
    <t>2021A</t>
  </si>
  <si>
    <t>Total</t>
  </si>
  <si>
    <t xml:space="preserve"> </t>
  </si>
  <si>
    <t>KPIs</t>
  </si>
  <si>
    <t>Accounts Payable</t>
  </si>
  <si>
    <t># of diluted shares outstanding</t>
  </si>
  <si>
    <t>EPS</t>
  </si>
  <si>
    <t>Implied terminal P/E</t>
  </si>
  <si>
    <t>Other</t>
  </si>
  <si>
    <t>Rent expense</t>
  </si>
  <si>
    <t>Foreign</t>
  </si>
  <si>
    <t>Federal</t>
  </si>
  <si>
    <t>Income taxes</t>
  </si>
  <si>
    <t>Common stock</t>
  </si>
  <si>
    <t>Other breakdown</t>
  </si>
  <si>
    <t>Diluted</t>
  </si>
  <si>
    <t>Basic</t>
  </si>
  <si>
    <t>GAAP to Non-GAAP</t>
  </si>
  <si>
    <t>Cash and cash equivalents</t>
  </si>
  <si>
    <t>Accounts payable</t>
  </si>
  <si>
    <t>Cash flow statement</t>
  </si>
  <si>
    <t>Current liabilities</t>
  </si>
  <si>
    <t>Liabilities and shareholders equity</t>
  </si>
  <si>
    <t>Total current assets</t>
  </si>
  <si>
    <t>Current assets</t>
  </si>
  <si>
    <t>Assets</t>
  </si>
  <si>
    <t>Income statement</t>
  </si>
  <si>
    <t>Guidance</t>
  </si>
  <si>
    <t>10-Q</t>
  </si>
  <si>
    <t>10-K</t>
  </si>
  <si>
    <t>10Q/10K</t>
  </si>
  <si>
    <t>Documents</t>
  </si>
  <si>
    <t>2021FY</t>
  </si>
  <si>
    <t>2020FY</t>
  </si>
  <si>
    <t>2019FY</t>
  </si>
  <si>
    <t>2018FY</t>
  </si>
  <si>
    <t>2017FY</t>
  </si>
  <si>
    <t>2016FY</t>
  </si>
  <si>
    <t>2022Q2</t>
  </si>
  <si>
    <t>2022Q1</t>
  </si>
  <si>
    <t>2021Q4</t>
  </si>
  <si>
    <t>2021Q3</t>
  </si>
  <si>
    <t>2021Q2</t>
  </si>
  <si>
    <t>2021Q1</t>
  </si>
  <si>
    <t>2020Q4</t>
  </si>
  <si>
    <t>2020Q3</t>
  </si>
  <si>
    <t>2020Q2</t>
  </si>
  <si>
    <t>2020Q1</t>
  </si>
  <si>
    <t>2019Q4</t>
  </si>
  <si>
    <t>2019Q3</t>
  </si>
  <si>
    <t>2019Q2</t>
  </si>
  <si>
    <t>2019Q1</t>
  </si>
  <si>
    <t>2018Q4</t>
  </si>
  <si>
    <t>2018Q3</t>
  </si>
  <si>
    <t>2018Q2</t>
  </si>
  <si>
    <t>2018Q1</t>
  </si>
  <si>
    <t>2017Q4</t>
  </si>
  <si>
    <t>2017Q3</t>
  </si>
  <si>
    <t>2017Q2</t>
  </si>
  <si>
    <t>2017Q1</t>
  </si>
  <si>
    <t>2016Q4</t>
  </si>
  <si>
    <t>Fiscal</t>
  </si>
  <si>
    <t>Calendar</t>
  </si>
  <si>
    <t>2022Q3</t>
  </si>
  <si>
    <t>Amount in Mn, except % or mentioned otherwise</t>
  </si>
  <si>
    <t>SBC Issued</t>
  </si>
  <si>
    <t>I have started using Daloopa for historical data. It also allows you to go directly to the source of the numbers in the public filings. If you want to sign up for Daloopa, click the right cell</t>
  </si>
  <si>
    <t>https://daloopa.com/?utm_source=MBI&amp;utm_medium=Paid&amp;utm_campaign=DeepDive</t>
  </si>
  <si>
    <t>Unit</t>
  </si>
  <si>
    <t>Source</t>
  </si>
  <si>
    <t>2013Q1</t>
  </si>
  <si>
    <t>2013Q2</t>
  </si>
  <si>
    <t>2013Q3</t>
  </si>
  <si>
    <t>2013Q4</t>
  </si>
  <si>
    <t>2014Q1</t>
  </si>
  <si>
    <t>2014Q2</t>
  </si>
  <si>
    <t>2014Q3</t>
  </si>
  <si>
    <t>2014Q4</t>
  </si>
  <si>
    <t>2015Q1</t>
  </si>
  <si>
    <t>2015Q2</t>
  </si>
  <si>
    <t>2015Q3</t>
  </si>
  <si>
    <t>2015Q4</t>
  </si>
  <si>
    <t>2016Q1</t>
  </si>
  <si>
    <t>2016Q2</t>
  </si>
  <si>
    <t>2016Q3</t>
  </si>
  <si>
    <t>2013FY</t>
  </si>
  <si>
    <t>2014FY</t>
  </si>
  <si>
    <t>2015FY</t>
  </si>
  <si>
    <t>8-K</t>
  </si>
  <si>
    <t>EX-99</t>
  </si>
  <si>
    <t>High</t>
  </si>
  <si>
    <t>Dollar</t>
  </si>
  <si>
    <t>Low</t>
  </si>
  <si>
    <t>Percent</t>
  </si>
  <si>
    <t>Million</t>
  </si>
  <si>
    <t>Actual</t>
  </si>
  <si>
    <t>PRIVATE</t>
  </si>
  <si>
    <t>Billion</t>
  </si>
  <si>
    <t>Stores closed</t>
  </si>
  <si>
    <t>Properties</t>
  </si>
  <si>
    <t>New stores</t>
  </si>
  <si>
    <t>Capital expenditures</t>
  </si>
  <si>
    <t>Thousand</t>
  </si>
  <si>
    <t>Net sales</t>
  </si>
  <si>
    <t>Same-store sales</t>
  </si>
  <si>
    <t>Cost of goods sold</t>
  </si>
  <si>
    <t>Net income</t>
  </si>
  <si>
    <t>Inventories</t>
  </si>
  <si>
    <t>Deferred income taxes</t>
  </si>
  <si>
    <t>Land</t>
  </si>
  <si>
    <t>Buildings</t>
  </si>
  <si>
    <t>Construction in progress</t>
  </si>
  <si>
    <t>Short-term borrowings</t>
  </si>
  <si>
    <t>Current portion of long-term debt</t>
  </si>
  <si>
    <t>Current portion of operating lease liabilities</t>
  </si>
  <si>
    <t>Long-term operating lease liabilities</t>
  </si>
  <si>
    <t>Other long-term liabilities</t>
  </si>
  <si>
    <t>Retained earnings</t>
  </si>
  <si>
    <t>Total shareholders equity</t>
  </si>
  <si>
    <t>Total liabilities and shareholders equity</t>
  </si>
  <si>
    <t>Shareholders equity</t>
  </si>
  <si>
    <t>Payments of cash dividends</t>
  </si>
  <si>
    <t>Adjusted EBITDA</t>
  </si>
  <si>
    <t>Average price paid per share</t>
  </si>
  <si>
    <t>Shares outstanding</t>
  </si>
  <si>
    <t>Effective income tax rate</t>
  </si>
  <si>
    <t>Deprecated data</t>
  </si>
  <si>
    <t>SG&amp;A</t>
  </si>
  <si>
    <t>Goodwill and intangible assets</t>
  </si>
  <si>
    <t>Operating lease right of assets</t>
  </si>
  <si>
    <t>DIO</t>
  </si>
  <si>
    <t>As % of SG&amp;A</t>
  </si>
  <si>
    <t>Net debt to EBITDA</t>
  </si>
  <si>
    <t xml:space="preserve">Net debt </t>
  </si>
  <si>
    <t>EBITDA</t>
  </si>
  <si>
    <t>Net issuance</t>
  </si>
  <si>
    <t>Net assets employed</t>
  </si>
  <si>
    <t>ROIC</t>
  </si>
  <si>
    <t>Operating Margin</t>
  </si>
  <si>
    <t>FCF to Net Income</t>
  </si>
  <si>
    <t>ROIIC</t>
  </si>
  <si>
    <t>NOPAT</t>
  </si>
  <si>
    <t>NOPAT Margin</t>
  </si>
  <si>
    <t>Daloopa Data</t>
  </si>
  <si>
    <t>2022FY</t>
  </si>
  <si>
    <t>2022Q4</t>
  </si>
  <si>
    <t>2023Q1</t>
  </si>
  <si>
    <t>Tag Id</t>
  </si>
  <si>
    <t>Fiscal Date</t>
  </si>
  <si>
    <t>EX-99.1</t>
  </si>
  <si>
    <t>Quarter</t>
  </si>
  <si>
    <t>Net sales growth-low</t>
  </si>
  <si>
    <t>Net sales growth-high</t>
  </si>
  <si>
    <t>Same-store sales growth-low</t>
  </si>
  <si>
    <t>Same-store sales growth-high</t>
  </si>
  <si>
    <t>Diluted EPS-low</t>
  </si>
  <si>
    <t>Diluted EPS-high</t>
  </si>
  <si>
    <t>Income tax benefit per share</t>
  </si>
  <si>
    <t>Full year outlook</t>
  </si>
  <si>
    <t>Net sales growth-approximately</t>
  </si>
  <si>
    <t>Incremental investment in stores</t>
  </si>
  <si>
    <t>Negative impact due to lapping (percentage point)</t>
  </si>
  <si>
    <t>Square footage-low</t>
  </si>
  <si>
    <t>Square footage-high</t>
  </si>
  <si>
    <t>Square footage-approx.</t>
  </si>
  <si>
    <t>Same-store sales growth-approximately</t>
  </si>
  <si>
    <t>Growth reflects-low</t>
  </si>
  <si>
    <t>Growth reflects-high</t>
  </si>
  <si>
    <t>Gross profit rate (basis points)</t>
  </si>
  <si>
    <t>Operating profit, excluding certain items-low</t>
  </si>
  <si>
    <t>Operating profit, excluding certain items-high</t>
  </si>
  <si>
    <t>Operating profit growth-low</t>
  </si>
  <si>
    <t>Operating profit growth-high</t>
  </si>
  <si>
    <t>Adjusted operating profit excludes impact of the Significant Legal Expenses-low</t>
  </si>
  <si>
    <t>Adjusted operating profit excludes impact of the Significant Legal Expenses-high</t>
  </si>
  <si>
    <t>Adjusted operating profit-low</t>
  </si>
  <si>
    <t>Adjusted operating profit-high</t>
  </si>
  <si>
    <t>Adjusted operating profit growth-low</t>
  </si>
  <si>
    <t>Adjusted operating profit growth-high</t>
  </si>
  <si>
    <t>Incremental SG&amp;A</t>
  </si>
  <si>
    <t>Incentive compensation- low</t>
  </si>
  <si>
    <t>Incentive compensation- high</t>
  </si>
  <si>
    <t>Includes sale lease-back transaction</t>
  </si>
  <si>
    <t>Repurchase of common stock</t>
  </si>
  <si>
    <t>Accretion to EPS-low</t>
  </si>
  <si>
    <t>Accretion to EPS-high</t>
  </si>
  <si>
    <t>Incremental SG&amp;A per share</t>
  </si>
  <si>
    <t>Incentive compensation per share-low</t>
  </si>
  <si>
    <t>Incentive compensation per share-high</t>
  </si>
  <si>
    <t>Interest expense-low</t>
  </si>
  <si>
    <t>Interest expense-high</t>
  </si>
  <si>
    <t>Interest expense- Approx.</t>
  </si>
  <si>
    <t>Diluted EPS-approx.</t>
  </si>
  <si>
    <t>Compounded annual growth rate-low</t>
  </si>
  <si>
    <t>Compounded annual growth rate-high</t>
  </si>
  <si>
    <t>Includes store manager compensation and training and other strategic investments</t>
  </si>
  <si>
    <t>Includes impact due to lapping</t>
  </si>
  <si>
    <t>Includes combined impact of early adoption of income tax changes for stock-based compensation, share repurchases and retirement of debt</t>
  </si>
  <si>
    <t>Negative impact of prior diluted earnings per share</t>
  </si>
  <si>
    <t>Diluted earnings per share results related to the hurricanes</t>
  </si>
  <si>
    <t>Decrease in EPS (percentage point)</t>
  </si>
  <si>
    <t>Contribution to net sales performance (basis points)</t>
  </si>
  <si>
    <t>Diluted EPS growth-low</t>
  </si>
  <si>
    <t>Diluted EPS growth-high</t>
  </si>
  <si>
    <t>Diluted EPS growth-approximately</t>
  </si>
  <si>
    <t>Diluted EPS growth, compared to adjusted diluted EPS</t>
  </si>
  <si>
    <t>Adjusted diluted EPS-low</t>
  </si>
  <si>
    <t>Adjusted diluted EPS-high</t>
  </si>
  <si>
    <t>Exclude legal settlement</t>
  </si>
  <si>
    <t>Effective tax rate-low</t>
  </si>
  <si>
    <t>Effective tax rate-high</t>
  </si>
  <si>
    <t>Effective tax rate-approximately</t>
  </si>
  <si>
    <t>Excluding benefit from prior quarters</t>
  </si>
  <si>
    <t>Weighted average diluted shares-low</t>
  </si>
  <si>
    <t>Weighted average diluted shares-high</t>
  </si>
  <si>
    <t>Weighted average diluted shares-approximately</t>
  </si>
  <si>
    <t>Capital expenditures-low</t>
  </si>
  <si>
    <t>Capital expenditures-high</t>
  </si>
  <si>
    <t>Capital expenditures-approximately</t>
  </si>
  <si>
    <t>Capital expenditures percentage of sales-low</t>
  </si>
  <si>
    <t>Capital expenditures percentage of sales-high</t>
  </si>
  <si>
    <t>TCJA cash benefit</t>
  </si>
  <si>
    <t>Purchase Walmart Express stores</t>
  </si>
  <si>
    <t>Cash from operations-low</t>
  </si>
  <si>
    <t>Cash from operations-high</t>
  </si>
  <si>
    <t>Annual shareholder run rate-low</t>
  </si>
  <si>
    <t>Annual shareholder run rate-high</t>
  </si>
  <si>
    <t>Operating stores in Mexico</t>
  </si>
  <si>
    <t>Real estate projects</t>
  </si>
  <si>
    <t>New store openings</t>
  </si>
  <si>
    <t>New store openings-low</t>
  </si>
  <si>
    <t>New store openings-high</t>
  </si>
  <si>
    <t>Mature store remodels</t>
  </si>
  <si>
    <t>Remodels</t>
  </si>
  <si>
    <t>Store relocations</t>
  </si>
  <si>
    <t>Remodelling and relocating stores</t>
  </si>
  <si>
    <t>Net acquired stores</t>
  </si>
  <si>
    <t>Life cycle remodels</t>
  </si>
  <si>
    <t>Total projects</t>
  </si>
  <si>
    <t>Total projects-low</t>
  </si>
  <si>
    <t>Total projects-high</t>
  </si>
  <si>
    <t>Store growth for next year</t>
  </si>
  <si>
    <t>New store</t>
  </si>
  <si>
    <t>Store relocation</t>
  </si>
  <si>
    <t>Total project</t>
  </si>
  <si>
    <t>New store in Mexico</t>
  </si>
  <si>
    <t>SG&amp;A to advance these projects</t>
  </si>
  <si>
    <t>Reduce total projects for remodels and relocations</t>
  </si>
  <si>
    <t>Dollar General Market stores</t>
  </si>
  <si>
    <t>Dollar General Plus stores</t>
  </si>
  <si>
    <t>Square footage growth</t>
  </si>
  <si>
    <t>Capital spending</t>
  </si>
  <si>
    <t>Investment in store growth and development</t>
  </si>
  <si>
    <t>Transportation, distribution and special projects</t>
  </si>
  <si>
    <t>Maintenance capital</t>
  </si>
  <si>
    <t>Diluted earnings per share growth</t>
  </si>
  <si>
    <t>Expected diluted earnings per share growth</t>
  </si>
  <si>
    <t>Impact of 2019 Significant Legal Expenses</t>
  </si>
  <si>
    <t>Expected growth compared to 2019 adjusted diluted earnings per share</t>
  </si>
  <si>
    <t>Reconciliation of Non-GAAP Financial Measures</t>
  </si>
  <si>
    <t>Expected operating profit growth adjusted expected operating profit growth</t>
  </si>
  <si>
    <t>Expected operating profit growth</t>
  </si>
  <si>
    <t>Impact of Significant Legal Expenses</t>
  </si>
  <si>
    <t>Expected adjusted operating profit growth</t>
  </si>
  <si>
    <t>Expected diluted earnings per share to adjusted expected diluted earnings per share</t>
  </si>
  <si>
    <t>Expected diluted earnings per share</t>
  </si>
  <si>
    <t>After-tax impact of Significant Legal Expenses</t>
  </si>
  <si>
    <t>Expected adjusted diluted earnings per share</t>
  </si>
  <si>
    <t>Expected diluted earnings per share growth to adjusted expected diluted earnings per share growth</t>
  </si>
  <si>
    <t>Expected adjusted diluted earnings per share growth</t>
  </si>
  <si>
    <t>Next year outlook</t>
  </si>
  <si>
    <t>Real estate project</t>
  </si>
  <si>
    <t>New store opening</t>
  </si>
  <si>
    <t>Remodel or relocate</t>
  </si>
  <si>
    <t>Diluted EPS- high</t>
  </si>
  <si>
    <t>Diluted EPS- low</t>
  </si>
  <si>
    <t>Store selling square footage- high</t>
  </si>
  <si>
    <t>Store selling square footage- low</t>
  </si>
  <si>
    <t>Employees</t>
  </si>
  <si>
    <t>Number of stores operated</t>
  </si>
  <si>
    <t>Number of states</t>
  </si>
  <si>
    <t>Depreciation expense</t>
  </si>
  <si>
    <t>Advertising costs</t>
  </si>
  <si>
    <t>Amortization expenses</t>
  </si>
  <si>
    <t>Total retail stores</t>
  </si>
  <si>
    <t>Stores information</t>
  </si>
  <si>
    <t>Remodelled or relocated</t>
  </si>
  <si>
    <t>Remodelled</t>
  </si>
  <si>
    <t>Relocated</t>
  </si>
  <si>
    <t>Limited scope (life cycle) remodels</t>
  </si>
  <si>
    <t>Store activity</t>
  </si>
  <si>
    <t>Beginning store count</t>
  </si>
  <si>
    <t>Store closings</t>
  </si>
  <si>
    <t>Net new stores</t>
  </si>
  <si>
    <t>Ending store count</t>
  </si>
  <si>
    <t>Total selling square footage</t>
  </si>
  <si>
    <t>Growth rate</t>
  </si>
  <si>
    <t>Dollar General store (10-K/Q)</t>
  </si>
  <si>
    <t>Stores at beginning of year</t>
  </si>
  <si>
    <t>Net store</t>
  </si>
  <si>
    <t>Stores opened</t>
  </si>
  <si>
    <t>Stores at end of year</t>
  </si>
  <si>
    <t>Average sales per square foot</t>
  </si>
  <si>
    <t>Change in Inventories (on per store basis)</t>
  </si>
  <si>
    <t>Merchandise inventories</t>
  </si>
  <si>
    <t>Distribution centres for non-refrigerated merchandise</t>
  </si>
  <si>
    <t>Non-refrigerated space (square feet)</t>
  </si>
  <si>
    <t>Facilities leased</t>
  </si>
  <si>
    <t>Cold storage distribution centres</t>
  </si>
  <si>
    <t>Land for one of the distribution centres</t>
  </si>
  <si>
    <t>Square feet for cold storage space (square feet)</t>
  </si>
  <si>
    <t>Additional warehouse (square feet)</t>
  </si>
  <si>
    <t>Our suppliers</t>
  </si>
  <si>
    <t>Largest suppliers</t>
  </si>
  <si>
    <t>Second largest suppliers</t>
  </si>
  <si>
    <t>Third largest suppliers</t>
  </si>
  <si>
    <t>Largest &amp; second largest suppliers</t>
  </si>
  <si>
    <t>Two largest supplier</t>
  </si>
  <si>
    <t>Three largest supplier</t>
  </si>
  <si>
    <t>Largest suppliers each accounted</t>
  </si>
  <si>
    <t>Directly imported (% of our purchases)</t>
  </si>
  <si>
    <t>Returned to Shareholders through Share Repurchases and Cash Dividends</t>
  </si>
  <si>
    <t>Other financial and operating data</t>
  </si>
  <si>
    <t>Same store sales growth</t>
  </si>
  <si>
    <t>Same store sales</t>
  </si>
  <si>
    <t>Number of stores included in same store sales calculation</t>
  </si>
  <si>
    <t>Number of stores at period end</t>
  </si>
  <si>
    <t>Selling square feet in thousands at period end</t>
  </si>
  <si>
    <t>Net sales per square foot</t>
  </si>
  <si>
    <t>Same stores accounted for sales</t>
  </si>
  <si>
    <t>Improvements, upgrades, remodels and relocations of existing stores</t>
  </si>
  <si>
    <t>Distribution and transportation-related capital expenditures</t>
  </si>
  <si>
    <t>Information systems upgrades and technology-related projects</t>
  </si>
  <si>
    <t>Store facilities, primarily for leasehold improvement, fixture and equipment in new leased stores</t>
  </si>
  <si>
    <t>Stores purchased or built by the Company</t>
  </si>
  <si>
    <t>Segmental breakdown</t>
  </si>
  <si>
    <t>Sales by category</t>
  </si>
  <si>
    <t>Consumables</t>
  </si>
  <si>
    <t>Seasonal</t>
  </si>
  <si>
    <t>Home products</t>
  </si>
  <si>
    <t>Apparel</t>
  </si>
  <si>
    <t>Gross profit (loss)</t>
  </si>
  <si>
    <t>Selling, general and administrative expenses</t>
  </si>
  <si>
    <t>Operating profit (loss)</t>
  </si>
  <si>
    <t>Other (income) expense</t>
  </si>
  <si>
    <t>Income (loss) before income taxes</t>
  </si>
  <si>
    <t>Income tax expense</t>
  </si>
  <si>
    <t>Net income (loss)</t>
  </si>
  <si>
    <t>Earnings (loss) per share</t>
  </si>
  <si>
    <t xml:space="preserve"> Weighted average shares outstanding:</t>
  </si>
  <si>
    <t>Dividends</t>
  </si>
  <si>
    <t>Balance sheet</t>
  </si>
  <si>
    <t>Income taxes receivable</t>
  </si>
  <si>
    <t>Prepaid expenses and other current assets</t>
  </si>
  <si>
    <t>Net property and equipment</t>
  </si>
  <si>
    <t>Operating lease assets</t>
  </si>
  <si>
    <t>Other intangible assets, net</t>
  </si>
  <si>
    <t>Other assets, net</t>
  </si>
  <si>
    <t>Current portion of long-term obligations</t>
  </si>
  <si>
    <t>Accrued expenses and other</t>
  </si>
  <si>
    <t>Income taxes payable</t>
  </si>
  <si>
    <t>Long-term obligations</t>
  </si>
  <si>
    <t>Other liabilities</t>
  </si>
  <si>
    <t>Additional paid in capital</t>
  </si>
  <si>
    <t>Accumulated other comprehensive loss</t>
  </si>
  <si>
    <t>Cash flows from operating activities</t>
  </si>
  <si>
    <t>Adjustments to reconcile net income (loss) to net cash from operating activities</t>
  </si>
  <si>
    <t>Depreciation and amortization</t>
  </si>
  <si>
    <t>Tax benefit of stock options</t>
  </si>
  <si>
    <t>Loss on debt retirement, net</t>
  </si>
  <si>
    <t>Non-cash share based compensation</t>
  </si>
  <si>
    <t>Other non-cash gains and losses</t>
  </si>
  <si>
    <t>Change in operating assets and liabilities</t>
  </si>
  <si>
    <t>Accrued expenses and other liabilities</t>
  </si>
  <si>
    <t>Net cash provided by (used in) operating activities</t>
  </si>
  <si>
    <t>Cash flows from investing activities</t>
  </si>
  <si>
    <t>Purchases of property and equipment</t>
  </si>
  <si>
    <t>Proceeds from sales of property and equipment</t>
  </si>
  <si>
    <t>Net cash provided by (used in) investing activities</t>
  </si>
  <si>
    <t>Cash flows from financing activities</t>
  </si>
  <si>
    <t>Issuance of long-term obligations</t>
  </si>
  <si>
    <t>Repayments of long-term obligations</t>
  </si>
  <si>
    <t>Net increase in commercial paper outstanding</t>
  </si>
  <si>
    <t>Borrowings under revolving credit facilities</t>
  </si>
  <si>
    <t>Repayments of borrowings under revolving credit facilities</t>
  </si>
  <si>
    <t>Debt issuance costs</t>
  </si>
  <si>
    <t>Payments for cash flow hedge related to debt issuance</t>
  </si>
  <si>
    <t>Costs associated with issuance and retirement of debt</t>
  </si>
  <si>
    <t>Repurchases of common stock</t>
  </si>
  <si>
    <t>Other equity transactions net of employee taxes paid</t>
  </si>
  <si>
    <t>Net cash provided by (used in) financing activities</t>
  </si>
  <si>
    <t>Net increase (decrease) in cash and cash equivalents</t>
  </si>
  <si>
    <t>Cash and cash equivalents beginning of period</t>
  </si>
  <si>
    <t>Cash and cash equivalents end of period</t>
  </si>
  <si>
    <t>Supplemental cash flow information</t>
  </si>
  <si>
    <t>Cash paid for</t>
  </si>
  <si>
    <t>Interest</t>
  </si>
  <si>
    <t>Supplemental schedule of non-cash investing and financing activities</t>
  </si>
  <si>
    <t>Right of use assets obtained in exchange for new operating lease liabilities</t>
  </si>
  <si>
    <t>Purchases of property and equipment awaiting processing for payment, included in accounts payable</t>
  </si>
  <si>
    <t>Reconciliation of net income (loss) to EBITDA, adjusted EBITDAR</t>
  </si>
  <si>
    <t>Add</t>
  </si>
  <si>
    <t>Adjustments</t>
  </si>
  <si>
    <t>(Gain) loss on debt retirements</t>
  </si>
  <si>
    <t>Non-cash expense for share-based awards</t>
  </si>
  <si>
    <t>Indirect costs related to stock offerings</t>
  </si>
  <si>
    <t>Litigation settlement and related costs, net</t>
  </si>
  <si>
    <t xml:space="preserve">Expenses related to acquisition not completed </t>
  </si>
  <si>
    <t>Other non-cash charges (including LIFO)</t>
  </si>
  <si>
    <t>Total adjustments</t>
  </si>
  <si>
    <t>Adjusted EBITDAR</t>
  </si>
  <si>
    <t>Adjusted debt to adjusted EBITDAR (TTM)</t>
  </si>
  <si>
    <t>Total long-term obligations</t>
  </si>
  <si>
    <t>Rent</t>
  </si>
  <si>
    <t>Adjusted debt</t>
  </si>
  <si>
    <t>Ratio of Adjusted Debt to Adjusted EBITDAR (times)</t>
  </si>
  <si>
    <t>Reconciliation of Non-GAAP financial measures</t>
  </si>
  <si>
    <t>Selling general and administrative expenses to adjusted selling general and administrative expenses</t>
  </si>
  <si>
    <t>As reported</t>
  </si>
  <si>
    <t>Secondary offering expenses</t>
  </si>
  <si>
    <t>Acceleration of equity-based compensation</t>
  </si>
  <si>
    <t>Restructuring charges</t>
  </si>
  <si>
    <t>Litigation settlement</t>
  </si>
  <si>
    <t>Significant legal expenses</t>
  </si>
  <si>
    <t>Adjusted selling general and administrative expenses</t>
  </si>
  <si>
    <t>Operating profit (loss) to adjusted operating profit (loss)</t>
  </si>
  <si>
    <t>Acceleration of equity based compensation</t>
  </si>
  <si>
    <t>Attempted acquisition related expenses</t>
  </si>
  <si>
    <t>Restructuring expenses</t>
  </si>
  <si>
    <t>Adjusted operating profit</t>
  </si>
  <si>
    <t>Net income (loss) to adjusted net income (loss)</t>
  </si>
  <si>
    <t>Debt refinancing costs</t>
  </si>
  <si>
    <t>Proposed acquisition related expenses</t>
  </si>
  <si>
    <t>Income tax effect of adjustments</t>
  </si>
  <si>
    <t>Reversal of tax reserves created in 2009</t>
  </si>
  <si>
    <t>Us tax cut and jobs act re-measurement of deferred tax assets and liabilities</t>
  </si>
  <si>
    <t>Net adjustments</t>
  </si>
  <si>
    <t>Deferred tax benefit of significant legal expenses</t>
  </si>
  <si>
    <t>Significant legal expenses net of deferred tax benefit</t>
  </si>
  <si>
    <t>Adjusted net income (loss)</t>
  </si>
  <si>
    <t>Diluted earnings per share:</t>
  </si>
  <si>
    <t>After-tax impact of significant legal expenses</t>
  </si>
  <si>
    <t>Adjusted</t>
  </si>
  <si>
    <t>Weighted average diluted shares</t>
  </si>
  <si>
    <t>Property and equipment</t>
  </si>
  <si>
    <t>Property and equipment, gross</t>
  </si>
  <si>
    <t>Land improvements</t>
  </si>
  <si>
    <t>Leasehold improvements</t>
  </si>
  <si>
    <t>Furniture fixtures and equipment</t>
  </si>
  <si>
    <t>Right of use assets - finance leases</t>
  </si>
  <si>
    <t>Total property and equipment, gross</t>
  </si>
  <si>
    <t>Less: accumulated depreciation and amortization</t>
  </si>
  <si>
    <t>Issuer purchases of equity securities</t>
  </si>
  <si>
    <t>Shares repurchased</t>
  </si>
  <si>
    <t>Total number of shares purchased</t>
  </si>
  <si>
    <t>First Month</t>
  </si>
  <si>
    <t>Second Month</t>
  </si>
  <si>
    <t>Third Month</t>
  </si>
  <si>
    <t>Compensation and benefits</t>
  </si>
  <si>
    <t>Self-insurance reserves</t>
  </si>
  <si>
    <t>Taxes other than taxes on income</t>
  </si>
  <si>
    <t>Income tax related reserves</t>
  </si>
  <si>
    <t>Deferred rent</t>
  </si>
  <si>
    <t>Deferred gain on sale leaseback</t>
  </si>
  <si>
    <t>Lease liabilities for closed stores</t>
  </si>
  <si>
    <t>Payroll tax liabilities</t>
  </si>
  <si>
    <t>Provision (benefit) for income taxes</t>
  </si>
  <si>
    <t>Current</t>
  </si>
  <si>
    <t>State</t>
  </si>
  <si>
    <t>Deferred</t>
  </si>
  <si>
    <t>Total provision (benefit) for income taxes</t>
  </si>
  <si>
    <t>Reconciliation of income tax</t>
  </si>
  <si>
    <t>U.S. federal statutory rate on earnings before income taxes</t>
  </si>
  <si>
    <t>Impact of tax rate changes</t>
  </si>
  <si>
    <t>State income taxes net of federal income tax benefit</t>
  </si>
  <si>
    <t>Jobs credits net of federal income taxes</t>
  </si>
  <si>
    <t>Increase decrease in valuation allowances net of federal taxes</t>
  </si>
  <si>
    <t>Stock-based compensation programs</t>
  </si>
  <si>
    <t>Increase (decrease) in income tax reserves</t>
  </si>
  <si>
    <t>Other, net</t>
  </si>
  <si>
    <t>Current and long-term obligations</t>
  </si>
  <si>
    <t>Term facility</t>
  </si>
  <si>
    <t>Revolving facility</t>
  </si>
  <si>
    <t>4.125% Senior Notes</t>
  </si>
  <si>
    <t>1.875% Senior Notes</t>
  </si>
  <si>
    <t xml:space="preserve">5.000 % Senior Notes </t>
  </si>
  <si>
    <t>4.250 % Senior Notes</t>
  </si>
  <si>
    <t>4.625 % Senior Notes</t>
  </si>
  <si>
    <t>5.500 % Senior Notes</t>
  </si>
  <si>
    <t>3.250% Senior Notes</t>
  </si>
  <si>
    <t>3.500% Senior Notes</t>
  </si>
  <si>
    <t>4.150% Senior Notes</t>
  </si>
  <si>
    <t>3.875% Senior Notes</t>
  </si>
  <si>
    <t>4.125% Senior Notes </t>
  </si>
  <si>
    <t>Unsecured commercial paper notes</t>
  </si>
  <si>
    <t>364-Day Revolving Facility</t>
  </si>
  <si>
    <t>Capital lease obligations</t>
  </si>
  <si>
    <t>Tax increment financing</t>
  </si>
  <si>
    <t>Debt issuance costs, net</t>
  </si>
  <si>
    <t>Less: current portion</t>
  </si>
  <si>
    <t>Long-term portion</t>
  </si>
  <si>
    <t>Earning per share</t>
  </si>
  <si>
    <t>Basic earnings per share</t>
  </si>
  <si>
    <t>Diluted earnings per share</t>
  </si>
  <si>
    <t>Weighted average shares</t>
  </si>
  <si>
    <t>Effect of dilutive share based awards</t>
  </si>
  <si>
    <t>Per share amount</t>
  </si>
  <si>
    <t>Deferred tax assets</t>
  </si>
  <si>
    <t>Deferred compensation expense</t>
  </si>
  <si>
    <t>Accrued expenses</t>
  </si>
  <si>
    <t>Accrued rent</t>
  </si>
  <si>
    <t>Lease liabilities</t>
  </si>
  <si>
    <t>Accrued insurance</t>
  </si>
  <si>
    <t>Accrued incentive compensation</t>
  </si>
  <si>
    <t>Share based compensation</t>
  </si>
  <si>
    <t>Interest rate hedges</t>
  </si>
  <si>
    <t>Tax benefit of income tax and interest reserves related to uncertain tax positions</t>
  </si>
  <si>
    <t>Deferred gain on sale-leaseback</t>
  </si>
  <si>
    <t>State and foreign tax net operating loss carry forwards, net of federal tax</t>
  </si>
  <si>
    <t>State tax credit carry forwards, net of federal tax</t>
  </si>
  <si>
    <t>Less: valuation allowances, net of federal income taxes</t>
  </si>
  <si>
    <t>Total deferred tax assets</t>
  </si>
  <si>
    <t>Deferred tax liabilities</t>
  </si>
  <si>
    <t>Lease assets</t>
  </si>
  <si>
    <t>Trademarks</t>
  </si>
  <si>
    <t>Amortizable assets</t>
  </si>
  <si>
    <t>Prepaid insurance</t>
  </si>
  <si>
    <t>Total deferred tax liabilities</t>
  </si>
  <si>
    <t>Net deferred tax liabilities</t>
  </si>
  <si>
    <t>First year</t>
  </si>
  <si>
    <t>Next to first year</t>
  </si>
  <si>
    <t>Next to second year</t>
  </si>
  <si>
    <t>Next to third year</t>
  </si>
  <si>
    <t>Next to fourth year</t>
  </si>
  <si>
    <t>Thereafter</t>
  </si>
  <si>
    <t>Total lease payments</t>
  </si>
  <si>
    <t>Imputed interest</t>
  </si>
  <si>
    <t>Present value of lease liabilities</t>
  </si>
  <si>
    <t>Total number of shares purchased as part of publicly announced plans or programs</t>
  </si>
  <si>
    <t>Approximate dollar value of shares that may yet be purchased under the plans or program</t>
  </si>
  <si>
    <t>Retail Stores</t>
  </si>
  <si>
    <t>Alabama</t>
  </si>
  <si>
    <t>Arizona</t>
  </si>
  <si>
    <t>Arkansas</t>
  </si>
  <si>
    <t>California</t>
  </si>
  <si>
    <t>Colorado</t>
  </si>
  <si>
    <t>Connecticut</t>
  </si>
  <si>
    <t>Delaware</t>
  </si>
  <si>
    <t>Florida</t>
  </si>
  <si>
    <t>Georgia</t>
  </si>
  <si>
    <t>Illinois</t>
  </si>
  <si>
    <t>Indiana</t>
  </si>
  <si>
    <t>Iowa</t>
  </si>
  <si>
    <t>Kansas</t>
  </si>
  <si>
    <t>Kentucky</t>
  </si>
  <si>
    <t>Louisiana</t>
  </si>
  <si>
    <t>Idaho</t>
  </si>
  <si>
    <t>Maine</t>
  </si>
  <si>
    <t>Maryland</t>
  </si>
  <si>
    <t>Massachusetts</t>
  </si>
  <si>
    <t>Michigan</t>
  </si>
  <si>
    <t>Minnesota</t>
  </si>
  <si>
    <t>Mississippi</t>
  </si>
  <si>
    <t>Missouri</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</si>
  <si>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</si>
  <si>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</si>
  <si>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</si>
  <si>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</si>
  <si>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</si>
  <si>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</si>
  <si>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</si>
  <si>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</si>
  <si>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</si>
  <si>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</si>
  <si>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</si>
  <si>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</si>
  <si>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</si>
  <si>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</si>
  <si>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</si>
  <si>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</si>
  <si>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</si>
  <si>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</si>
  <si>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</si>
  <si>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</si>
  <si>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</si>
  <si>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</si>
  <si>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</si>
  <si>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</si>
  <si>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Consumables sales</t>
  </si>
  <si>
    <t>Seasonal sales</t>
  </si>
  <si>
    <t>Home products sales</t>
  </si>
  <si>
    <t>Apparel sales</t>
  </si>
  <si>
    <t>Senior unsecured term loan facility</t>
  </si>
  <si>
    <t>Issued aggregate principal amount of 1.875%</t>
  </si>
  <si>
    <t>Issued aggregate principal amount of 3.25%</t>
  </si>
  <si>
    <t>Total outstanding borrowings</t>
  </si>
  <si>
    <t>Outstanding letters of credit</t>
  </si>
  <si>
    <t>Senior unsecured revolving credit facility</t>
  </si>
  <si>
    <t>Letters of credit</t>
  </si>
  <si>
    <t>Term facility amortization</t>
  </si>
  <si>
    <t>Debt issuance costs associated with Facilities</t>
  </si>
  <si>
    <t>Borrowing availability</t>
  </si>
  <si>
    <t>Incremental liquidity</t>
  </si>
  <si>
    <t>Letters of credit not issued under revolving facility</t>
  </si>
  <si>
    <t xml:space="preserve">Aggregate book value of senior notes </t>
  </si>
  <si>
    <t>Discount (April 2018)</t>
  </si>
  <si>
    <t>Discount (April 2023)</t>
  </si>
  <si>
    <t>Debt issuance costs associated issuances of senior notes</t>
  </si>
  <si>
    <t>Store information</t>
  </si>
  <si>
    <t>Net new store</t>
  </si>
  <si>
    <t>New Stores</t>
  </si>
  <si>
    <t>Store Closure</t>
  </si>
  <si>
    <t>Same Store Sales</t>
  </si>
  <si>
    <t>Same Stores</t>
  </si>
  <si>
    <t>Sales/existing store</t>
  </si>
  <si>
    <t>Reported Same Store Sales Growth</t>
  </si>
  <si>
    <t>Calculated Same Store Sales Growth</t>
  </si>
  <si>
    <t>New+Discontinued Store Sales/store</t>
  </si>
  <si>
    <t>New+Discontinued Store Sales</t>
  </si>
  <si>
    <t>Segment Breakdown</t>
  </si>
  <si>
    <t>Mix</t>
  </si>
  <si>
    <t>Cost of Goods Sold</t>
  </si>
  <si>
    <t>Operating Profit</t>
  </si>
  <si>
    <t>Other (Income) expense</t>
  </si>
  <si>
    <t>Profit before taxes</t>
  </si>
  <si>
    <t>Income tax receivable</t>
  </si>
  <si>
    <t>Other intangible assets</t>
  </si>
  <si>
    <t>Per Store</t>
  </si>
  <si>
    <t>As % of operating lease assets</t>
  </si>
  <si>
    <t>As % of Net Income</t>
  </si>
  <si>
    <t>As % of SBC</t>
  </si>
  <si>
    <t>Sales per sqft</t>
  </si>
  <si>
    <t>Sqft per operating store (thousands)</t>
  </si>
  <si>
    <t>Total square footage (thousands)</t>
  </si>
  <si>
    <t>2022A</t>
  </si>
  <si>
    <t>Inventory turnover</t>
  </si>
  <si>
    <t>As % of interest bearing debt</t>
  </si>
  <si>
    <t>FCFPS</t>
  </si>
  <si>
    <t>Net Margin</t>
  </si>
  <si>
    <t>SG&amp;A per sqft</t>
  </si>
  <si>
    <t>Operating Profit per sqft</t>
  </si>
  <si>
    <t>*closing price of August 15,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</si>
</sst>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_(&quot;$&quot;* \(#,##0.00\);_(&quot;$&quot;* &quot;-&quot;??_);_(@_)"/>
    <numFmt numFmtId="43" formatCode="_(* #,##0.00_);_(* \(#,##0.00\);_(* &quot;-&quot;??_);_(@_)"/>
    <numFmt numFmtId="164" formatCode="_(* #,##0_);_(* \(#,##0\);_(* &quot;-&quot;??_);_(@_)"/>
    <numFmt numFmtId="165" formatCode="0&quot;A&quot;"/>
    <numFmt numFmtId="166" formatCode="0&quot;E&quot;"/>
    <numFmt numFmtId="167" formatCode="0.0%"/>
    <numFmt numFmtId="168" formatCode="_(* #,##0.0_);_(* \(#,##0.0\);_(* &quot;-&quot;??_);_(@_)"/>
    <numFmt numFmtId="169" formatCode="0.0\x"/>
    <numFmt numFmtId="170" formatCode="###0.00_)"/>
    <numFmt numFmtId="171" formatCode="0.0"/>
    <numFmt numFmtId="172" formatCode="_(* #,##0_);_(* \(#,##0\);_(* &quot;-&quot;?_);_(@_)"/>
    <numFmt numFmtId="173" formatCode="_(* #,##0.0_);_(* \(#,##0.0\);_(* &quot;-&quot;?_);_(@_)"/>
    <numFmt numFmtId="174" formatCode="\$#,##0.00_);\(\$#,##0.00\)"/>
    <numFmt numFmtId="175" formatCode="mm/dd/yyyy"/>
    <numFmt numFmtId="176" formatCode="_ * #,##0.0_ ;_ * \-#,##0.0_ ;_ * &quot;-&quot;?_ ;_ @_ "/>
    <numFmt numFmtId="177" formatCode="mm\/dd\/yyyy"/>
    <numFmt numFmtId="178" formatCode="_(* #,##0.000_);_(* \(#,##0.000\);_(* &quot;-&quot;??_);_(@_)"/>
    <numFmt numFmtId="180" formatCode="_(* #,##0.00_);_(* \(#,##0.00\);_(* &quot;-&quot;?_);_(@_)"/>
    <numFmt numFmtId="181" formatCode="_(* #,##0.0000_);_(* \(#,##0.0000\);_(* &quot;-&quot;??_);_(@_)"/>
  </numFmts>
  <fonts count="33"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sz val="10"/>
      <color rgb="FF0000CC"/>
      <name val="Arial"/>
      <family val="2"/>
    </font>
    <font>
      <i/>
      <sz val="10"/>
      <color theme="1"/>
      <name val="Arial"/>
      <family val="2"/>
    </font>
    <font>
      <i/>
      <sz val="10"/>
      <color rgb="FF0000CC"/>
      <name val="Arial"/>
      <family val="2"/>
    </font>
    <font>
      <b/>
      <i/>
      <sz val="10"/>
      <color theme="1"/>
      <name val="Arial"/>
      <family val="2"/>
    </font>
    <font>
      <b/>
      <sz val="10"/>
      <color rgb="FF0000CC"/>
      <name val="Arial"/>
      <family val="2"/>
    </font>
    <font>
      <sz val="10"/>
      <name val="Helv"/>
      <family val="2"/>
    </font>
    <font>
      <vertAlign val="superscript"/>
      <sz val="12"/>
      <name val="Helv"/>
      <family val="2"/>
    </font>
    <font>
      <sz val="8"/>
      <name val="Helv"/>
      <family val="2"/>
    </font>
    <font>
      <sz val="11"/>
      <color theme="1"/>
      <name val="Arial"/>
      <family val="2"/>
    </font>
    <font>
      <sz val="11"/>
      <color rgb="FF0000CC"/>
      <name val="Arial"/>
      <family val="2"/>
    </font>
    <font>
      <b/>
      <i/>
      <sz val="10"/>
      <color rgb="FFFF0000"/>
      <name val="Arial"/>
      <family val="2"/>
    </font>
    <font>
      <i/>
      <sz val="9"/>
      <color theme="1"/>
      <name val="Arial"/>
      <family val="2"/>
    </font>
    <font>
      <sz val="11"/>
      <color rgb="FF000000"/>
      <name val="Calibri"/>
      <family val="2"/>
      <charset val="1"/>
    </font>
    <font>
      <sz val="9"/>
      <color rgb="FF0000FF"/>
      <name val="Arial"/>
      <family val="2"/>
    </font>
    <font>
      <sz val="9"/>
      <color theme="1"/>
      <name val="Arial"/>
      <family val="2"/>
    </font>
    <font>
      <b/>
      <sz val="9"/>
      <color theme="1"/>
      <name val="Arial"/>
      <family val="2"/>
    </font>
    <font>
      <b/>
      <sz val="9"/>
      <color rgb="FF000000"/>
      <name val="Arial"/>
      <family val="2"/>
    </font>
    <font>
      <b/>
      <sz val="9"/>
      <color rgb="FF0000FF"/>
      <name val="Arial"/>
      <family val="2"/>
    </font>
    <font>
      <b/>
      <sz val="9"/>
      <color theme="0"/>
      <name val="Arial"/>
      <family val="2"/>
    </font>
    <font>
      <sz val="9"/>
      <color rgb="FF000000"/>
      <name val="Arial"/>
      <family val="2"/>
    </font>
    <font>
      <sz val="9"/>
      <color theme="0"/>
      <name val="Arial"/>
      <family val="2"/>
    </font>
    <font>
      <u/>
      <sz val="11"/>
      <color theme="10"/>
      <name val="Calibri"/>
      <family val="2"/>
      <scheme val="minor"/>
    </font>
    <font>
      <u/>
      <sz val="9"/>
      <color rgb="FF0000FF"/>
      <name val="Arial"/>
      <family val="2"/>
    </font>
    <font>
      <sz val="9"/>
      <name val="Arial"/>
      <family val="2"/>
    </font>
    <font>
      <b/>
      <sz val="9"/>
      <name val="Arial"/>
      <family val="2"/>
    </font>
    <font>
      <u/>
      <sz val="9"/>
      <color rgb="FF3333FF"/>
      <name val="Arial"/>
      <family val="2"/>
    </font>
    <font>
      <sz val="9"/>
      <color rgb="FF3333FF"/>
      <name val="Arial"/>
      <family val="2"/>
    </font>
    <font>
      <sz val="9"/>
      <color indexed="81"/>
      <name val="Tahoma"/>
      <charset val="1"/>
    </font>
  </fonts>
  <fills count="7">
    <fill>
      <patternFill patternType="none"/>
    </fill>
    <fill>
      <patternFill patternType="gray125"/>
    </fill>
    <fill>
      <patternFill patternType="solid">
        <fgColor rgb="FFFFC000"/>
        <bgColor indexed="64"/>
      </patternFill>
    </fill>
    <fill>
      <patternFill patternType="solid">
        <fgColor rgb="FF002060"/>
        <bgColor indexed="64"/>
      </patternFill>
    </fill>
    <fill>
      <patternFill patternType="solid">
        <fgColor theme="1"/>
        <bgColor indexed="64"/>
      </patternFill>
    </fill>
    <fill>
      <patternFill patternType="solid">
        <fgColor rgb="FFFFEE08"/>
        <bgColor rgb="FFFFEE08"/>
      </patternFill>
    </fill>
    <fill>
      <patternFill patternType="solid">
        <fgColor rgb="FFFFFF00"/>
        <bgColor indexed="64"/>
      </patternFill>
    </fill>
  </fills>
  <borders count="17">
    <border>
      <left/>
      <right/>
      <top/>
      <bottom/>
      <diagonal/>
    </border>
    <border>
      <left/>
      <right/>
      <top/>
      <bottom style="thin">
        <color indexed="22"/>
      </bottom>
      <diagonal/>
    </border>
    <border>
      <left/>
      <right/>
      <top/>
      <bottom style="medium">
        <color indexed="64"/>
      </bottom>
      <diagonal/>
    </border>
    <border>
      <left style="thin">
        <color indexed="64"/>
      </left>
      <right style="thin">
        <color indexed="64"/>
      </right>
      <top/>
      <bottom style="thin">
        <color indexed="64"/>
      </bottom>
      <diagonal/>
    </border>
    <border>
      <left/>
      <right style="thin">
        <color rgb="FF000000"/>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rgb="FF000000"/>
      </right>
      <top/>
      <bottom/>
      <diagonal/>
    </border>
    <border>
      <left style="thin">
        <color indexed="64"/>
      </left>
      <right style="thin">
        <color indexed="64"/>
      </right>
      <top style="thin">
        <color indexed="64"/>
      </top>
      <bottom/>
      <diagonal/>
    </border>
    <border>
      <left/>
      <right style="thin">
        <color rgb="FF000000"/>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rgb="FF000000"/>
      </right>
      <top style="thin">
        <color indexed="64"/>
      </top>
      <bottom style="medium">
        <color indexed="64"/>
      </bottom>
      <diagonal/>
    </border>
    <border>
      <left/>
      <right/>
      <top style="thin">
        <color indexed="64"/>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right style="thin">
        <color indexed="64"/>
      </right>
      <top/>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2" fillId="0" borderId="0"/>
    <xf numFmtId="170" fontId="10" fillId="0" borderId="1" applyNumberFormat="0" applyFill="0">
      <alignment horizontal="right"/>
    </xf>
    <xf numFmtId="0" fontId="11" fillId="0" borderId="0">
      <alignment horizontal="right"/>
    </xf>
    <xf numFmtId="0" fontId="12" fillId="0" borderId="0">
      <alignment horizontal="left"/>
    </xf>
    <xf numFmtId="0" fontId="17" fillId="0" borderId="0"/>
    <xf numFmtId="0" fontId="26" fillId="0" borderId="0" applyNumberFormat="0" applyFill="0" applyBorder="0" applyAlignment="0" applyProtection="0"/>
  </cellStyleXfs>
  <cellXfs count="277">
    <xf numFmtId="0" fontId="0" fillId="0" borderId="0" xfId="0"/>
    <xf numFmtId="0" fontId="3" fillId="0" borderId="0" xfId="0" applyFont="1"/>
    <xf numFmtId="0" fontId="4" fillId="0" borderId="0" xfId="0" applyFont="1"/>
    <xf numFmtId="164" fontId="4" fillId="0" borderId="0" xfId="1" applyNumberFormat="1" applyFont="1"/>
    <xf numFmtId="164" fontId="3" fillId="0" borderId="0" xfId="1" applyNumberFormat="1" applyFont="1"/>
    <xf numFmtId="0" fontId="6" fillId="0" borderId="0" xfId="0" applyFont="1"/>
    <xf numFmtId="164" fontId="6" fillId="0" borderId="0" xfId="1" applyNumberFormat="1" applyFont="1"/>
    <xf numFmtId="0" fontId="4" fillId="0" borderId="0" xfId="0" applyFont="1" applyAlignment="1">
      <alignment wrapText="1"/>
    </xf>
    <xf numFmtId="165" fontId="3" fillId="0" borderId="0" xfId="0" applyNumberFormat="1" applyFont="1"/>
    <xf numFmtId="166" fontId="3" fillId="0" borderId="0" xfId="0" applyNumberFormat="1" applyFont="1"/>
    <xf numFmtId="167" fontId="6" fillId="0" borderId="0" xfId="2" applyNumberFormat="1" applyFont="1"/>
    <xf numFmtId="167" fontId="7" fillId="2" borderId="0" xfId="2" applyNumberFormat="1" applyFont="1" applyFill="1"/>
    <xf numFmtId="168" fontId="4" fillId="0" borderId="0" xfId="1" applyNumberFormat="1" applyFont="1"/>
    <xf numFmtId="0" fontId="8" fillId="0" borderId="0" xfId="0" applyFont="1"/>
    <xf numFmtId="164" fontId="5" fillId="2" borderId="0" xfId="1" applyNumberFormat="1" applyFont="1" applyFill="1"/>
    <xf numFmtId="167" fontId="4" fillId="0" borderId="0" xfId="2" applyNumberFormat="1" applyFont="1"/>
    <xf numFmtId="0" fontId="13" fillId="0" borderId="0" xfId="0" applyFont="1"/>
    <xf numFmtId="0" fontId="14" fillId="0" borderId="0" xfId="0" applyFont="1"/>
    <xf numFmtId="0" fontId="13" fillId="2" borderId="0" xfId="0" applyFont="1" applyFill="1"/>
    <xf numFmtId="0" fontId="13" fillId="2" borderId="0" xfId="0" applyFont="1" applyFill="1" applyAlignment="1">
      <alignment wrapText="1"/>
    </xf>
    <xf numFmtId="0" fontId="15" fillId="0" borderId="0" xfId="0" applyFont="1"/>
    <xf numFmtId="164" fontId="4" fillId="0" borderId="0" xfId="0" applyNumberFormat="1" applyFont="1"/>
    <xf numFmtId="171" fontId="4" fillId="0" borderId="0" xfId="0" applyNumberFormat="1" applyFont="1"/>
    <xf numFmtId="169" fontId="3" fillId="2" borderId="0" xfId="0" applyNumberFormat="1" applyFont="1" applyFill="1"/>
    <xf numFmtId="171" fontId="3" fillId="2" borderId="0" xfId="0" applyNumberFormat="1" applyFont="1" applyFill="1"/>
    <xf numFmtId="167" fontId="3" fillId="0" borderId="0" xfId="0" applyNumberFormat="1" applyFont="1"/>
    <xf numFmtId="0" fontId="16" fillId="0" borderId="0" xfId="0" applyFont="1"/>
    <xf numFmtId="9" fontId="4" fillId="0" borderId="0" xfId="2" applyFont="1"/>
    <xf numFmtId="0" fontId="4" fillId="0" borderId="2" xfId="0" applyFont="1" applyBorder="1"/>
    <xf numFmtId="164" fontId="4" fillId="0" borderId="2" xfId="1" applyNumberFormat="1" applyFont="1" applyBorder="1"/>
    <xf numFmtId="1" fontId="4" fillId="0" borderId="0" xfId="0" applyNumberFormat="1" applyFont="1"/>
    <xf numFmtId="166" fontId="3" fillId="0" borderId="0" xfId="0" applyNumberFormat="1" applyFont="1" applyAlignment="1">
      <alignment horizontal="center"/>
    </xf>
    <xf numFmtId="10" fontId="4" fillId="0" borderId="0" xfId="2" applyNumberFormat="1" applyFont="1"/>
    <xf numFmtId="164" fontId="7" fillId="2" borderId="0" xfId="1" applyNumberFormat="1" applyFont="1" applyFill="1"/>
    <xf numFmtId="164" fontId="3" fillId="2" borderId="0" xfId="1" applyNumberFormat="1" applyFont="1" applyFill="1"/>
    <xf numFmtId="167" fontId="5" fillId="2" borderId="0" xfId="2" applyNumberFormat="1" applyFont="1" applyFill="1"/>
    <xf numFmtId="172" fontId="4" fillId="0" borderId="0" xfId="0" applyNumberFormat="1" applyFont="1"/>
    <xf numFmtId="168" fontId="18" fillId="0" borderId="6" xfId="0" applyNumberFormat="1" applyFont="1" applyBorder="1"/>
    <xf numFmtId="173" fontId="18" fillId="0" borderId="7" xfId="0" applyNumberFormat="1" applyFont="1" applyBorder="1"/>
    <xf numFmtId="173" fontId="18" fillId="0" borderId="0" xfId="0" applyNumberFormat="1" applyFont="1"/>
    <xf numFmtId="168" fontId="18" fillId="0" borderId="0" xfId="0" applyNumberFormat="1" applyFont="1"/>
    <xf numFmtId="0" fontId="19" fillId="0" borderId="0" xfId="0" applyFont="1" applyAlignment="1">
      <alignment horizontal="left" indent="1"/>
    </xf>
    <xf numFmtId="168" fontId="18" fillId="0" borderId="7" xfId="0" applyNumberFormat="1" applyFont="1" applyBorder="1"/>
    <xf numFmtId="0" fontId="20" fillId="0" borderId="0" xfId="0" applyFont="1"/>
    <xf numFmtId="0" fontId="20" fillId="0" borderId="10" xfId="0" applyFont="1" applyBorder="1" applyAlignment="1">
      <alignment horizontal="left" indent="1"/>
    </xf>
    <xf numFmtId="0" fontId="19" fillId="0" borderId="0" xfId="0" applyFont="1" applyAlignment="1">
      <alignment horizontal="left" indent="2"/>
    </xf>
    <xf numFmtId="0" fontId="20" fillId="0" borderId="0" xfId="0" applyFont="1" applyAlignment="1">
      <alignment horizontal="left" indent="1"/>
    </xf>
    <xf numFmtId="0" fontId="20" fillId="0" borderId="0" xfId="0" applyFont="1" applyAlignment="1">
      <alignment horizontal="left"/>
    </xf>
    <xf numFmtId="0" fontId="19" fillId="0" borderId="0" xfId="0" applyFont="1" applyAlignment="1">
      <alignment horizontal="left"/>
    </xf>
    <xf numFmtId="0" fontId="20" fillId="0" borderId="10" xfId="0" applyFont="1" applyBorder="1" applyAlignment="1">
      <alignment horizontal="left"/>
    </xf>
    <xf numFmtId="0" fontId="19" fillId="0" borderId="0" xfId="0" applyFont="1"/>
    <xf numFmtId="173" fontId="19" fillId="0" borderId="6" xfId="0" applyNumberFormat="1" applyFont="1" applyBorder="1"/>
    <xf numFmtId="0" fontId="0" fillId="0" borderId="7" xfId="0" applyBorder="1"/>
    <xf numFmtId="167" fontId="18" fillId="0" borderId="6" xfId="0" applyNumberFormat="1" applyFont="1" applyBorder="1"/>
    <xf numFmtId="167" fontId="18" fillId="0" borderId="7" xfId="0" applyNumberFormat="1" applyFont="1" applyBorder="1"/>
    <xf numFmtId="167" fontId="18" fillId="0" borderId="0" xfId="0" applyNumberFormat="1" applyFont="1"/>
    <xf numFmtId="0" fontId="20" fillId="0" borderId="0" xfId="0" applyFont="1" applyAlignment="1">
      <alignment horizontal="left" indent="2"/>
    </xf>
    <xf numFmtId="0" fontId="23" fillId="3" borderId="0" xfId="0" applyFont="1" applyFill="1"/>
    <xf numFmtId="0" fontId="20" fillId="0" borderId="10" xfId="0" applyFont="1" applyBorder="1"/>
    <xf numFmtId="173" fontId="19" fillId="0" borderId="7" xfId="0" applyNumberFormat="1" applyFont="1" applyBorder="1"/>
    <xf numFmtId="174" fontId="18" fillId="0" borderId="7" xfId="0" applyNumberFormat="1" applyFont="1" applyBorder="1"/>
    <xf numFmtId="174" fontId="18" fillId="0" borderId="0" xfId="0" applyNumberFormat="1" applyFont="1"/>
    <xf numFmtId="174" fontId="18" fillId="0" borderId="6" xfId="0" applyNumberFormat="1" applyFont="1" applyBorder="1"/>
    <xf numFmtId="168" fontId="22" fillId="0" borderId="10" xfId="0" applyNumberFormat="1" applyFont="1" applyBorder="1"/>
    <xf numFmtId="168" fontId="22" fillId="0" borderId="12" xfId="0" applyNumberFormat="1" applyFont="1" applyBorder="1"/>
    <xf numFmtId="168" fontId="22" fillId="0" borderId="13" xfId="0" applyNumberFormat="1" applyFont="1" applyBorder="1"/>
    <xf numFmtId="0" fontId="20" fillId="0" borderId="13" xfId="0" applyFont="1" applyBorder="1"/>
    <xf numFmtId="168" fontId="22" fillId="0" borderId="8" xfId="0" applyNumberFormat="1" applyFont="1" applyBorder="1"/>
    <xf numFmtId="168" fontId="22" fillId="0" borderId="9" xfId="0" applyNumberFormat="1" applyFont="1" applyBorder="1"/>
    <xf numFmtId="168" fontId="4" fillId="0" borderId="0" xfId="0" applyNumberFormat="1" applyFont="1"/>
    <xf numFmtId="164" fontId="4" fillId="0" borderId="0" xfId="1" applyNumberFormat="1" applyFont="1" applyBorder="1"/>
    <xf numFmtId="167" fontId="6" fillId="0" borderId="0" xfId="2" applyNumberFormat="1" applyFont="1" applyBorder="1"/>
    <xf numFmtId="164" fontId="13" fillId="0" borderId="0" xfId="1" applyNumberFormat="1" applyFont="1" applyBorder="1"/>
    <xf numFmtId="167" fontId="4" fillId="0" borderId="0" xfId="2" applyNumberFormat="1" applyFont="1" applyBorder="1"/>
    <xf numFmtId="164" fontId="9" fillId="0" borderId="0" xfId="1" applyNumberFormat="1" applyFont="1" applyBorder="1"/>
    <xf numFmtId="164" fontId="5" fillId="0" borderId="0" xfId="1" applyNumberFormat="1" applyFont="1" applyBorder="1"/>
    <xf numFmtId="10" fontId="4" fillId="0" borderId="0" xfId="2" applyNumberFormat="1" applyFont="1" applyBorder="1"/>
    <xf numFmtId="164" fontId="4" fillId="0" borderId="0" xfId="2" applyNumberFormat="1" applyFont="1" applyBorder="1"/>
    <xf numFmtId="164" fontId="6" fillId="0" borderId="0" xfId="1" applyNumberFormat="1" applyFont="1" applyBorder="1"/>
    <xf numFmtId="168" fontId="4" fillId="0" borderId="0" xfId="1" applyNumberFormat="1" applyFont="1" applyBorder="1"/>
    <xf numFmtId="164" fontId="7" fillId="0" borderId="0" xfId="1" applyNumberFormat="1" applyFont="1" applyBorder="1"/>
    <xf numFmtId="164" fontId="3" fillId="0" borderId="0" xfId="1" applyNumberFormat="1" applyFont="1" applyBorder="1"/>
    <xf numFmtId="169" fontId="6" fillId="0" borderId="0" xfId="1" applyNumberFormat="1" applyFont="1" applyBorder="1"/>
    <xf numFmtId="9" fontId="4" fillId="0" borderId="0" xfId="2" applyFont="1" applyBorder="1"/>
    <xf numFmtId="9" fontId="4" fillId="0" borderId="0" xfId="0" applyNumberFormat="1" applyFont="1"/>
    <xf numFmtId="0" fontId="3" fillId="0" borderId="0" xfId="0" applyFont="1" applyAlignment="1">
      <alignment horizontal="center" vertical="center"/>
    </xf>
    <xf numFmtId="164" fontId="22" fillId="0" borderId="0" xfId="0" applyNumberFormat="1" applyFont="1"/>
    <xf numFmtId="0" fontId="26" fillId="0" borderId="0" xfId="9"/>
    <xf numFmtId="0" fontId="19" fillId="0" borderId="0" xfId="0" applyFont="1" applyAlignment="1">
      <alignment horizontal="center"/>
    </xf>
    <xf numFmtId="0" fontId="20" fillId="0" borderId="0" xfId="0" applyFont="1" applyAlignment="1">
      <alignment horizontal="center"/>
    </xf>
    <xf numFmtId="0" fontId="20" fillId="0" borderId="0" xfId="0" applyFont="1" applyAlignment="1">
      <alignment horizontal="center" indent="1"/>
    </xf>
    <xf numFmtId="0" fontId="20" fillId="0" borderId="0" xfId="0" applyFont="1" applyAlignment="1">
      <alignment horizontal="center" indent="2"/>
    </xf>
    <xf numFmtId="0" fontId="19" fillId="0" borderId="0" xfId="0" applyFont="1" applyAlignment="1">
      <alignment horizontal="center" vertical="center"/>
    </xf>
    <xf numFmtId="0" fontId="27" fillId="0" borderId="0" xfId="0" applyFont="1" applyAlignment="1">
      <alignment horizontal="center" vertical="center"/>
    </xf>
    <xf numFmtId="0" fontId="19" fillId="0" borderId="10" xfId="0" applyFont="1" applyBorder="1" applyAlignment="1">
      <alignment horizontal="center" vertical="center"/>
    </xf>
    <xf numFmtId="0" fontId="27" fillId="0" borderId="10" xfId="0" applyFont="1" applyBorder="1" applyAlignment="1">
      <alignment horizontal="center" vertical="center"/>
    </xf>
    <xf numFmtId="174" fontId="21" fillId="0" borderId="10" xfId="0" applyNumberFormat="1" applyFont="1" applyBorder="1"/>
    <xf numFmtId="174" fontId="21" fillId="0" borderId="9" xfId="0" applyNumberFormat="1" applyFont="1" applyBorder="1"/>
    <xf numFmtId="0" fontId="19" fillId="0" borderId="0" xfId="0" applyFont="1" applyAlignment="1">
      <alignment horizontal="center" indent="2"/>
    </xf>
    <xf numFmtId="0" fontId="19" fillId="0" borderId="0" xfId="0" applyFont="1" applyAlignment="1">
      <alignment horizontal="center" indent="1"/>
    </xf>
    <xf numFmtId="174" fontId="22" fillId="0" borderId="10" xfId="0" applyNumberFormat="1" applyFont="1" applyBorder="1"/>
    <xf numFmtId="174" fontId="22" fillId="0" borderId="9" xfId="0" applyNumberFormat="1" applyFont="1" applyBorder="1"/>
    <xf numFmtId="0" fontId="24" fillId="0" borderId="0" xfId="0" applyFont="1" applyAlignment="1">
      <alignment horizontal="left" indent="2"/>
    </xf>
    <xf numFmtId="0" fontId="24" fillId="0" borderId="0" xfId="0" applyFont="1"/>
    <xf numFmtId="0" fontId="24" fillId="0" borderId="0" xfId="0" applyFont="1" applyAlignment="1">
      <alignment horizontal="center"/>
    </xf>
    <xf numFmtId="0" fontId="24" fillId="0" borderId="0" xfId="0" applyFont="1" applyAlignment="1">
      <alignment horizontal="left" indent="1"/>
    </xf>
    <xf numFmtId="0" fontId="21" fillId="0" borderId="0" xfId="0" applyFont="1" applyAlignment="1">
      <alignment horizontal="left" indent="2"/>
    </xf>
    <xf numFmtId="0" fontId="21" fillId="0" borderId="0" xfId="0" applyFont="1" applyAlignment="1">
      <alignment horizontal="center" indent="2"/>
    </xf>
    <xf numFmtId="0" fontId="24" fillId="0" borderId="0" xfId="0" applyFont="1" applyAlignment="1">
      <alignment horizontal="left" indent="3"/>
    </xf>
    <xf numFmtId="0" fontId="21" fillId="0" borderId="10" xfId="0" applyFont="1" applyBorder="1" applyAlignment="1">
      <alignment horizontal="left" indent="1"/>
    </xf>
    <xf numFmtId="0" fontId="24" fillId="0" borderId="0" xfId="0" applyFont="1" applyAlignment="1">
      <alignment horizontal="center" indent="1"/>
    </xf>
    <xf numFmtId="0" fontId="21" fillId="0" borderId="0" xfId="0" applyFont="1" applyAlignment="1">
      <alignment horizontal="left" indent="1"/>
    </xf>
    <xf numFmtId="173" fontId="19" fillId="0" borderId="8" xfId="0" applyNumberFormat="1" applyFont="1" applyBorder="1"/>
    <xf numFmtId="0" fontId="21" fillId="0" borderId="0" xfId="0" applyFont="1" applyAlignment="1">
      <alignment horizontal="center" indent="1"/>
    </xf>
    <xf numFmtId="0" fontId="21" fillId="0" borderId="0" xfId="0" applyFont="1"/>
    <xf numFmtId="0" fontId="21" fillId="0" borderId="0" xfId="0" applyFont="1" applyAlignment="1">
      <alignment horizontal="center"/>
    </xf>
    <xf numFmtId="0" fontId="21" fillId="0" borderId="0" xfId="0" applyFont="1" applyAlignment="1">
      <alignment horizontal="left"/>
    </xf>
    <xf numFmtId="174" fontId="22" fillId="0" borderId="8" xfId="0" applyNumberFormat="1" applyFont="1" applyBorder="1"/>
    <xf numFmtId="0" fontId="23" fillId="3" borderId="0" xfId="0" applyFont="1" applyFill="1" applyAlignment="1">
      <alignment horizontal="center"/>
    </xf>
    <xf numFmtId="0" fontId="27" fillId="0" borderId="0" xfId="0" applyFont="1" applyAlignment="1">
      <alignment horizontal="center"/>
    </xf>
    <xf numFmtId="0" fontId="19" fillId="0" borderId="10" xfId="0" applyFont="1" applyBorder="1" applyAlignment="1">
      <alignment horizontal="center"/>
    </xf>
    <xf numFmtId="0" fontId="27" fillId="0" borderId="10" xfId="0" applyFont="1" applyBorder="1" applyAlignment="1">
      <alignment horizontal="center"/>
    </xf>
    <xf numFmtId="0" fontId="19" fillId="0" borderId="13" xfId="0" applyFont="1" applyBorder="1" applyAlignment="1">
      <alignment horizontal="center"/>
    </xf>
    <xf numFmtId="0" fontId="27" fillId="0" borderId="13" xfId="0" applyFont="1" applyBorder="1" applyAlignment="1">
      <alignment horizontal="center"/>
    </xf>
    <xf numFmtId="174" fontId="21" fillId="0" borderId="8" xfId="0" applyNumberFormat="1" applyFont="1" applyBorder="1"/>
    <xf numFmtId="0" fontId="28" fillId="0" borderId="0" xfId="0" applyFont="1" applyAlignment="1">
      <alignment horizontal="left" indent="1"/>
    </xf>
    <xf numFmtId="168" fontId="22" fillId="0" borderId="7" xfId="0" applyNumberFormat="1" applyFont="1" applyBorder="1"/>
    <xf numFmtId="0" fontId="29" fillId="0" borderId="0" xfId="0" applyFont="1"/>
    <xf numFmtId="0" fontId="29" fillId="0" borderId="0" xfId="0" applyFont="1" applyAlignment="1">
      <alignment horizontal="center"/>
    </xf>
    <xf numFmtId="0" fontId="24" fillId="0" borderId="0" xfId="0" applyFont="1" applyAlignment="1">
      <alignment horizontal="center" indent="2"/>
    </xf>
    <xf numFmtId="0" fontId="19" fillId="0" borderId="5" xfId="0" applyFont="1" applyBorder="1" applyAlignment="1">
      <alignment horizontal="center" vertical="center"/>
    </xf>
    <xf numFmtId="0" fontId="27" fillId="0" borderId="5" xfId="0" applyFont="1" applyBorder="1" applyAlignment="1">
      <alignment horizontal="center" vertical="center"/>
    </xf>
    <xf numFmtId="43" fontId="4" fillId="0" borderId="0" xfId="1" applyFont="1" applyBorder="1"/>
    <xf numFmtId="164" fontId="4" fillId="2" borderId="0" xfId="1" applyNumberFormat="1" applyFont="1" applyFill="1"/>
    <xf numFmtId="169" fontId="4" fillId="0" borderId="0" xfId="1" applyNumberFormat="1" applyFont="1" applyBorder="1"/>
    <xf numFmtId="167" fontId="3" fillId="0" borderId="0" xfId="2" applyNumberFormat="1" applyFont="1" applyBorder="1"/>
    <xf numFmtId="169" fontId="4" fillId="0" borderId="0" xfId="0" applyNumberFormat="1" applyFont="1"/>
    <xf numFmtId="43" fontId="6" fillId="0" borderId="0" xfId="1" applyFont="1" applyBorder="1"/>
    <xf numFmtId="0" fontId="4" fillId="0" borderId="0" xfId="0" quotePrefix="1" applyFont="1"/>
    <xf numFmtId="167" fontId="4" fillId="0" borderId="0" xfId="0" applyNumberFormat="1" applyFont="1"/>
    <xf numFmtId="0" fontId="23" fillId="4" borderId="0" xfId="0" applyFont="1" applyFill="1" applyAlignment="1">
      <alignment horizontal="left"/>
    </xf>
    <xf numFmtId="0" fontId="23" fillId="4" borderId="0" xfId="0" applyFont="1" applyFill="1" applyAlignment="1">
      <alignment horizontal="center"/>
    </xf>
    <xf numFmtId="0" fontId="23" fillId="4" borderId="7" xfId="0" applyFont="1" applyFill="1" applyBorder="1" applyAlignment="1">
      <alignment horizontal="center"/>
    </xf>
    <xf numFmtId="176" fontId="23" fillId="4" borderId="0" xfId="0" applyNumberFormat="1" applyFont="1" applyFill="1" applyAlignment="1">
      <alignment horizontal="center"/>
    </xf>
    <xf numFmtId="168" fontId="23" fillId="4" borderId="0" xfId="0" applyNumberFormat="1" applyFont="1" applyFill="1" applyAlignment="1">
      <alignment horizontal="center"/>
    </xf>
    <xf numFmtId="176" fontId="23" fillId="4" borderId="7" xfId="0" applyNumberFormat="1" applyFont="1" applyFill="1" applyBorder="1" applyAlignment="1">
      <alignment horizontal="center"/>
    </xf>
    <xf numFmtId="0" fontId="23" fillId="4" borderId="6" xfId="0" applyFont="1" applyFill="1" applyBorder="1" applyAlignment="1">
      <alignment horizontal="center"/>
    </xf>
    <xf numFmtId="177" fontId="23" fillId="4" borderId="0" xfId="0" applyNumberFormat="1" applyFont="1" applyFill="1" applyAlignment="1">
      <alignment horizontal="center"/>
    </xf>
    <xf numFmtId="177" fontId="23" fillId="4" borderId="7" xfId="0" applyNumberFormat="1" applyFont="1" applyFill="1" applyBorder="1" applyAlignment="1">
      <alignment horizontal="center"/>
    </xf>
    <xf numFmtId="175" fontId="23" fillId="4" borderId="6" xfId="0" applyNumberFormat="1" applyFont="1" applyFill="1" applyBorder="1" applyAlignment="1">
      <alignment horizontal="center"/>
    </xf>
    <xf numFmtId="173" fontId="25" fillId="3" borderId="0" xfId="0" applyNumberFormat="1" applyFont="1" applyFill="1"/>
    <xf numFmtId="173" fontId="25" fillId="3" borderId="7" xfId="0" applyNumberFormat="1" applyFont="1" applyFill="1" applyBorder="1"/>
    <xf numFmtId="176" fontId="25" fillId="3" borderId="0" xfId="0" applyNumberFormat="1" applyFont="1" applyFill="1"/>
    <xf numFmtId="168" fontId="25" fillId="3" borderId="0" xfId="0" applyNumberFormat="1" applyFont="1" applyFill="1"/>
    <xf numFmtId="176" fontId="25" fillId="3" borderId="7" xfId="0" applyNumberFormat="1" applyFont="1" applyFill="1" applyBorder="1"/>
    <xf numFmtId="173" fontId="25" fillId="3" borderId="6" xfId="0" applyNumberFormat="1" applyFont="1" applyFill="1" applyBorder="1"/>
    <xf numFmtId="173" fontId="27" fillId="0" borderId="0" xfId="0" applyNumberFormat="1" applyFont="1" applyAlignment="1">
      <alignment horizontal="left"/>
    </xf>
    <xf numFmtId="173" fontId="27" fillId="0" borderId="7" xfId="0" applyNumberFormat="1" applyFont="1" applyBorder="1" applyAlignment="1">
      <alignment horizontal="left"/>
    </xf>
    <xf numFmtId="173" fontId="30" fillId="0" borderId="0" xfId="0" applyNumberFormat="1" applyFont="1" applyAlignment="1">
      <alignment horizontal="left"/>
    </xf>
    <xf numFmtId="176" fontId="27" fillId="0" borderId="0" xfId="0" applyNumberFormat="1" applyFont="1" applyAlignment="1">
      <alignment horizontal="left"/>
    </xf>
    <xf numFmtId="168" fontId="27" fillId="0" borderId="0" xfId="0" applyNumberFormat="1" applyFont="1" applyAlignment="1">
      <alignment horizontal="left"/>
    </xf>
    <xf numFmtId="173" fontId="27" fillId="0" borderId="6" xfId="0" applyNumberFormat="1" applyFont="1" applyBorder="1"/>
    <xf numFmtId="173" fontId="24" fillId="0" borderId="0" xfId="0" applyNumberFormat="1" applyFont="1"/>
    <xf numFmtId="173" fontId="24" fillId="0" borderId="7" xfId="0" applyNumberFormat="1" applyFont="1" applyBorder="1"/>
    <xf numFmtId="176" fontId="24" fillId="0" borderId="0" xfId="0" applyNumberFormat="1" applyFont="1"/>
    <xf numFmtId="168" fontId="24" fillId="0" borderId="0" xfId="0" applyNumberFormat="1" applyFont="1"/>
    <xf numFmtId="176" fontId="24" fillId="0" borderId="7" xfId="0" applyNumberFormat="1" applyFont="1" applyBorder="1"/>
    <xf numFmtId="173" fontId="24" fillId="0" borderId="6" xfId="0" applyNumberFormat="1" applyFont="1" applyBorder="1"/>
    <xf numFmtId="173" fontId="19" fillId="0" borderId="0" xfId="0" applyNumberFormat="1" applyFont="1"/>
    <xf numFmtId="173" fontId="18" fillId="0" borderId="6" xfId="0" applyNumberFormat="1" applyFont="1" applyBorder="1"/>
    <xf numFmtId="0" fontId="19" fillId="5" borderId="0" xfId="0" applyFont="1" applyFill="1" applyAlignment="1">
      <alignment horizontal="left" indent="1"/>
    </xf>
    <xf numFmtId="0" fontId="19" fillId="0" borderId="7" xfId="0" applyFont="1" applyBorder="1"/>
    <xf numFmtId="173" fontId="20" fillId="0" borderId="6" xfId="0" applyNumberFormat="1" applyFont="1" applyBorder="1"/>
    <xf numFmtId="0" fontId="20" fillId="5" borderId="10" xfId="0" applyFont="1" applyFill="1" applyBorder="1" applyAlignment="1">
      <alignment horizontal="left"/>
    </xf>
    <xf numFmtId="173" fontId="20" fillId="0" borderId="10" xfId="0" applyNumberFormat="1" applyFont="1" applyBorder="1"/>
    <xf numFmtId="173" fontId="20" fillId="0" borderId="9" xfId="0" applyNumberFormat="1" applyFont="1" applyBorder="1"/>
    <xf numFmtId="176" fontId="21" fillId="0" borderId="10" xfId="0" applyNumberFormat="1" applyFont="1" applyBorder="1"/>
    <xf numFmtId="176" fontId="21" fillId="0" borderId="9" xfId="0" applyNumberFormat="1" applyFont="1" applyBorder="1"/>
    <xf numFmtId="173" fontId="20" fillId="0" borderId="8" xfId="0" applyNumberFormat="1" applyFont="1" applyBorder="1"/>
    <xf numFmtId="0" fontId="28" fillId="0" borderId="0" xfId="0" applyFont="1" applyAlignment="1">
      <alignment horizontal="left"/>
    </xf>
    <xf numFmtId="0" fontId="28" fillId="0" borderId="0" xfId="0" applyFont="1" applyAlignment="1">
      <alignment horizontal="center"/>
    </xf>
    <xf numFmtId="173" fontId="28" fillId="0" borderId="0" xfId="0" applyNumberFormat="1" applyFont="1"/>
    <xf numFmtId="173" fontId="28" fillId="0" borderId="7" xfId="0" applyNumberFormat="1" applyFont="1" applyBorder="1"/>
    <xf numFmtId="168" fontId="19" fillId="0" borderId="0" xfId="0" applyNumberFormat="1" applyFont="1"/>
    <xf numFmtId="173" fontId="28" fillId="0" borderId="6" xfId="0" applyNumberFormat="1" applyFont="1" applyBorder="1"/>
    <xf numFmtId="0" fontId="28" fillId="0" borderId="10" xfId="0" applyFont="1" applyBorder="1" applyAlignment="1">
      <alignment horizontal="center"/>
    </xf>
    <xf numFmtId="173" fontId="28" fillId="0" borderId="10" xfId="0" applyNumberFormat="1" applyFont="1" applyBorder="1"/>
    <xf numFmtId="173" fontId="28" fillId="0" borderId="9" xfId="0" applyNumberFormat="1" applyFont="1" applyBorder="1"/>
    <xf numFmtId="173" fontId="19" fillId="0" borderId="10" xfId="0" applyNumberFormat="1" applyFont="1" applyBorder="1"/>
    <xf numFmtId="173" fontId="19" fillId="0" borderId="9" xfId="0" applyNumberFormat="1" applyFont="1" applyBorder="1"/>
    <xf numFmtId="173" fontId="28" fillId="0" borderId="8" xfId="0" applyNumberFormat="1" applyFont="1" applyBorder="1"/>
    <xf numFmtId="173" fontId="22" fillId="0" borderId="10" xfId="0" applyNumberFormat="1" applyFont="1" applyBorder="1"/>
    <xf numFmtId="173" fontId="22" fillId="0" borderId="9" xfId="0" applyNumberFormat="1" applyFont="1" applyBorder="1"/>
    <xf numFmtId="173" fontId="20" fillId="0" borderId="0" xfId="0" applyNumberFormat="1" applyFont="1"/>
    <xf numFmtId="173" fontId="20" fillId="0" borderId="7" xfId="0" applyNumberFormat="1" applyFont="1" applyBorder="1"/>
    <xf numFmtId="173" fontId="22" fillId="0" borderId="0" xfId="0" applyNumberFormat="1" applyFont="1"/>
    <xf numFmtId="173" fontId="22" fillId="0" borderId="7" xfId="0" applyNumberFormat="1" applyFont="1" applyBorder="1"/>
    <xf numFmtId="168" fontId="22" fillId="0" borderId="0" xfId="0" applyNumberFormat="1" applyFont="1"/>
    <xf numFmtId="0" fontId="19" fillId="5" borderId="0" xfId="0" applyFont="1" applyFill="1" applyAlignment="1">
      <alignment horizontal="left" indent="2"/>
    </xf>
    <xf numFmtId="0" fontId="20" fillId="0" borderId="6" xfId="0" applyFont="1" applyBorder="1"/>
    <xf numFmtId="0" fontId="20" fillId="5" borderId="10" xfId="0" applyFont="1" applyFill="1" applyBorder="1" applyAlignment="1">
      <alignment horizontal="left" indent="1"/>
    </xf>
    <xf numFmtId="0" fontId="20" fillId="0" borderId="9" xfId="0" applyFont="1" applyBorder="1"/>
    <xf numFmtId="0" fontId="20" fillId="0" borderId="8" xfId="0" applyFont="1" applyBorder="1"/>
    <xf numFmtId="167" fontId="21" fillId="0" borderId="9" xfId="0" applyNumberFormat="1" applyFont="1" applyBorder="1"/>
    <xf numFmtId="168" fontId="20" fillId="0" borderId="10" xfId="0" applyNumberFormat="1" applyFont="1" applyBorder="1"/>
    <xf numFmtId="0" fontId="24" fillId="0" borderId="0" xfId="0" applyFont="1" applyAlignment="1">
      <alignment horizontal="left" indent="4"/>
    </xf>
    <xf numFmtId="0" fontId="21" fillId="0" borderId="10" xfId="0" applyFont="1" applyBorder="1" applyAlignment="1">
      <alignment horizontal="left" indent="3"/>
    </xf>
    <xf numFmtId="167" fontId="22" fillId="0" borderId="10" xfId="0" applyNumberFormat="1" applyFont="1" applyBorder="1"/>
    <xf numFmtId="173" fontId="21" fillId="0" borderId="9" xfId="0" applyNumberFormat="1" applyFont="1" applyBorder="1"/>
    <xf numFmtId="167" fontId="21" fillId="0" borderId="10" xfId="0" applyNumberFormat="1" applyFont="1" applyBorder="1"/>
    <xf numFmtId="173" fontId="24" fillId="0" borderId="9" xfId="0" applyNumberFormat="1" applyFont="1" applyBorder="1"/>
    <xf numFmtId="0" fontId="29" fillId="0" borderId="0" xfId="0" applyFont="1" applyAlignment="1">
      <alignment horizontal="left"/>
    </xf>
    <xf numFmtId="176" fontId="22" fillId="0" borderId="7" xfId="0" applyNumberFormat="1" applyFont="1" applyBorder="1"/>
    <xf numFmtId="173" fontId="22" fillId="0" borderId="6" xfId="0" applyNumberFormat="1" applyFont="1" applyBorder="1"/>
    <xf numFmtId="176" fontId="18" fillId="0" borderId="7" xfId="0" applyNumberFormat="1" applyFont="1" applyBorder="1"/>
    <xf numFmtId="176" fontId="18" fillId="0" borderId="6" xfId="0" applyNumberFormat="1" applyFont="1" applyBorder="1"/>
    <xf numFmtId="176" fontId="18" fillId="0" borderId="0" xfId="0" applyNumberFormat="1" applyFont="1"/>
    <xf numFmtId="168" fontId="19" fillId="0" borderId="10" xfId="0" applyNumberFormat="1" applyFont="1" applyBorder="1"/>
    <xf numFmtId="0" fontId="19" fillId="0" borderId="14" xfId="0" applyFont="1" applyBorder="1"/>
    <xf numFmtId="176" fontId="21" fillId="0" borderId="8" xfId="0" applyNumberFormat="1" applyFont="1" applyBorder="1"/>
    <xf numFmtId="173" fontId="22" fillId="0" borderId="8" xfId="0" applyNumberFormat="1" applyFont="1" applyBorder="1"/>
    <xf numFmtId="168" fontId="28" fillId="0" borderId="0" xfId="0" applyNumberFormat="1" applyFont="1"/>
    <xf numFmtId="176" fontId="21" fillId="0" borderId="14" xfId="0" applyNumberFormat="1" applyFont="1" applyBorder="1"/>
    <xf numFmtId="173" fontId="28" fillId="0" borderId="3" xfId="0" applyNumberFormat="1" applyFont="1" applyBorder="1"/>
    <xf numFmtId="168" fontId="22" fillId="0" borderId="14" xfId="0" applyNumberFormat="1" applyFont="1" applyBorder="1"/>
    <xf numFmtId="0" fontId="28" fillId="0" borderId="0" xfId="0" applyFont="1" applyAlignment="1">
      <alignment horizontal="center" indent="1"/>
    </xf>
    <xf numFmtId="0" fontId="21" fillId="0" borderId="10" xfId="0" applyFont="1" applyBorder="1" applyAlignment="1">
      <alignment horizontal="left"/>
    </xf>
    <xf numFmtId="173" fontId="31" fillId="0" borderId="0" xfId="0" applyNumberFormat="1" applyFont="1"/>
    <xf numFmtId="176" fontId="21" fillId="0" borderId="13" xfId="0" applyNumberFormat="1" applyFont="1" applyBorder="1"/>
    <xf numFmtId="176" fontId="21" fillId="0" borderId="12" xfId="0" applyNumberFormat="1" applyFont="1" applyBorder="1"/>
    <xf numFmtId="176" fontId="21" fillId="0" borderId="11" xfId="0" applyNumberFormat="1" applyFont="1" applyBorder="1"/>
    <xf numFmtId="0" fontId="20" fillId="0" borderId="0" xfId="0" applyFont="1" applyAlignment="1">
      <alignment horizontal="left" vertical="top"/>
    </xf>
    <xf numFmtId="0" fontId="20" fillId="0" borderId="0" xfId="0" applyFont="1" applyAlignment="1">
      <alignment horizontal="center" vertical="top"/>
    </xf>
    <xf numFmtId="173" fontId="22" fillId="0" borderId="11" xfId="0" applyNumberFormat="1" applyFont="1" applyBorder="1"/>
    <xf numFmtId="176" fontId="22" fillId="0" borderId="9" xfId="0" applyNumberFormat="1" applyFont="1" applyBorder="1"/>
    <xf numFmtId="168" fontId="22" fillId="0" borderId="15" xfId="0" applyNumberFormat="1" applyFont="1" applyBorder="1"/>
    <xf numFmtId="176" fontId="21" fillId="0" borderId="15" xfId="0" applyNumberFormat="1" applyFont="1" applyBorder="1"/>
    <xf numFmtId="173" fontId="19" fillId="0" borderId="16" xfId="0" applyNumberFormat="1" applyFont="1" applyBorder="1"/>
    <xf numFmtId="173" fontId="28" fillId="0" borderId="16" xfId="0" applyNumberFormat="1" applyFont="1" applyBorder="1"/>
    <xf numFmtId="173" fontId="21" fillId="0" borderId="7" xfId="0" applyNumberFormat="1" applyFont="1" applyBorder="1"/>
    <xf numFmtId="173" fontId="21" fillId="0" borderId="0" xfId="0" applyNumberFormat="1" applyFont="1"/>
    <xf numFmtId="0" fontId="29" fillId="0" borderId="0" xfId="0" applyFont="1" applyAlignment="1">
      <alignment horizontal="left" indent="1"/>
    </xf>
    <xf numFmtId="0" fontId="29" fillId="0" borderId="0" xfId="0" applyFont="1" applyAlignment="1">
      <alignment horizontal="center" indent="1"/>
    </xf>
    <xf numFmtId="173" fontId="25" fillId="0" borderId="0" xfId="0" applyNumberFormat="1" applyFont="1"/>
    <xf numFmtId="173" fontId="25" fillId="0" borderId="7" xfId="0" applyNumberFormat="1" applyFont="1" applyBorder="1"/>
    <xf numFmtId="168" fontId="25" fillId="0" borderId="0" xfId="0" applyNumberFormat="1" applyFont="1"/>
    <xf numFmtId="173" fontId="25" fillId="0" borderId="6" xfId="0" applyNumberFormat="1" applyFont="1" applyBorder="1"/>
    <xf numFmtId="173" fontId="19" fillId="3" borderId="0" xfId="0" applyNumberFormat="1" applyFont="1" applyFill="1"/>
    <xf numFmtId="173" fontId="19" fillId="3" borderId="7" xfId="0" applyNumberFormat="1" applyFont="1" applyFill="1" applyBorder="1"/>
    <xf numFmtId="176" fontId="22" fillId="0" borderId="8" xfId="0" applyNumberFormat="1" applyFont="1" applyBorder="1"/>
    <xf numFmtId="0" fontId="19" fillId="0" borderId="6" xfId="0" applyFont="1" applyBorder="1"/>
    <xf numFmtId="43" fontId="24" fillId="0" borderId="7" xfId="0" applyNumberFormat="1" applyFont="1" applyBorder="1"/>
    <xf numFmtId="0" fontId="1" fillId="0" borderId="6" xfId="0" applyFont="1" applyBorder="1"/>
    <xf numFmtId="0" fontId="24" fillId="0" borderId="0" xfId="0" applyFont="1" applyAlignment="1">
      <alignment horizontal="left"/>
    </xf>
    <xf numFmtId="0" fontId="19" fillId="0" borderId="5" xfId="0" applyFont="1" applyBorder="1"/>
    <xf numFmtId="173" fontId="18" fillId="0" borderId="5" xfId="0" applyNumberFormat="1" applyFont="1" applyBorder="1"/>
    <xf numFmtId="173" fontId="18" fillId="0" borderId="4" xfId="0" applyNumberFormat="1" applyFont="1" applyBorder="1"/>
    <xf numFmtId="168" fontId="18" fillId="0" borderId="5" xfId="0" applyNumberFormat="1" applyFont="1" applyBorder="1"/>
    <xf numFmtId="173" fontId="19" fillId="0" borderId="5" xfId="0" applyNumberFormat="1" applyFont="1" applyBorder="1"/>
    <xf numFmtId="173" fontId="19" fillId="0" borderId="4" xfId="0" applyNumberFormat="1" applyFont="1" applyBorder="1"/>
    <xf numFmtId="173" fontId="18" fillId="0" borderId="3" xfId="0" applyNumberFormat="1" applyFont="1" applyBorder="1"/>
    <xf numFmtId="167" fontId="7" fillId="0" borderId="0" xfId="2" applyNumberFormat="1" applyFont="1" applyBorder="1"/>
    <xf numFmtId="168" fontId="5" fillId="2" borderId="0" xfId="1" applyNumberFormat="1" applyFont="1" applyFill="1"/>
    <xf numFmtId="164" fontId="3" fillId="0" borderId="0" xfId="2" applyNumberFormat="1" applyFont="1" applyBorder="1"/>
    <xf numFmtId="164" fontId="3" fillId="0" borderId="0" xfId="0" applyNumberFormat="1" applyFont="1"/>
    <xf numFmtId="164" fontId="9" fillId="0" borderId="0" xfId="2" applyNumberFormat="1" applyFont="1" applyBorder="1"/>
    <xf numFmtId="43" fontId="5" fillId="2" borderId="0" xfId="1" applyFont="1" applyFill="1"/>
    <xf numFmtId="172" fontId="19" fillId="0" borderId="6" xfId="0" applyNumberFormat="1" applyFont="1" applyBorder="1"/>
    <xf numFmtId="180" fontId="18" fillId="0" borderId="6" xfId="0" applyNumberFormat="1" applyFont="1" applyBorder="1"/>
    <xf numFmtId="167" fontId="18" fillId="0" borderId="6" xfId="2" applyNumberFormat="1" applyFont="1" applyBorder="1"/>
    <xf numFmtId="167" fontId="24" fillId="0" borderId="6" xfId="2" applyNumberFormat="1" applyFont="1" applyBorder="1"/>
    <xf numFmtId="171" fontId="3" fillId="0" borderId="0" xfId="0" applyNumberFormat="1" applyFont="1"/>
    <xf numFmtId="178" fontId="4" fillId="0" borderId="0" xfId="1" applyNumberFormat="1" applyFont="1" applyBorder="1"/>
    <xf numFmtId="181" fontId="3" fillId="0" borderId="0" xfId="0" applyNumberFormat="1" applyFont="1"/>
    <xf numFmtId="0" fontId="3" fillId="0" borderId="0" xfId="0" applyFont="1" applyAlignment="1">
      <alignment horizontal="center"/>
    </xf>
    <xf numFmtId="0" fontId="3" fillId="0" borderId="0" xfId="0" applyFont="1" applyAlignment="1">
      <alignment horizontal="center" vertical="center"/>
    </xf>
    <xf numFmtId="164" fontId="4" fillId="6" borderId="0" xfId="1" applyNumberFormat="1" applyFont="1" applyFill="1"/>
  </cellXfs>
  <cellStyles count="10">
    <cellStyle name="Comma" xfId="1" builtinId="3"/>
    <cellStyle name="Currency 2" xfId="3" xr:uid="{81D0B81E-F280-4CA8-B2FB-ED4C4E895B8E}"/>
    <cellStyle name="Data" xfId="5" xr:uid="{5570642A-D704-4151-A07A-93E8F4DE7E83}"/>
    <cellStyle name="Hyperlink" xfId="9" builtinId="8"/>
    <cellStyle name="Normal" xfId="0" builtinId="0"/>
    <cellStyle name="Normal 2" xfId="4" xr:uid="{2C81CDD2-054A-409B-B6DE-E88322C02E04}"/>
    <cellStyle name="Normal 3" xfId="8" xr:uid="{E5B2AB57-5443-4CB5-992F-B22EC320DCE6}"/>
    <cellStyle name="Percent" xfId="2" builtinId="5"/>
    <cellStyle name="Source Superscript" xfId="6" xr:uid="{49797965-2644-4121-9F8E-78C88F370864}"/>
    <cellStyle name="Source Text" xfId="7" xr:uid="{A6150C2D-7B9F-4E01-AEDF-467B022EFC2F}"/>
  </cellStyles>
  <dxfs count="0"/>
  <tableStyles count="0" defaultTableStyle="TableStyleMedium2" defaultPivotStyle="PivotStyleLight16"/>
  <colors>
    <mruColors>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58</xdr:row>
      <xdr:rowOff>0</xdr:rowOff>
    </xdr:from>
    <xdr:to>
      <xdr:col>15</xdr:col>
      <xdr:colOff>304800</xdr:colOff>
      <xdr:row>59</xdr:row>
      <xdr:rowOff>134881</xdr:rowOff>
    </xdr:to>
    <xdr:sp macro="" textlink="">
      <xdr:nvSpPr>
        <xdr:cNvPr id="2062" name="AutoShape 14">
          <a:extLst>
            <a:ext uri="{FF2B5EF4-FFF2-40B4-BE49-F238E27FC236}">
              <a16:creationId xmlns:a16="http://schemas.microsoft.com/office/drawing/2014/main" id="{00000000-0008-0000-0200-00000E080000}"/>
            </a:ext>
          </a:extLst>
        </xdr:cNvPr>
        <xdr:cNvSpPr>
          <a:spLocks noChangeAspect="1" noChangeArrowheads="1"/>
        </xdr:cNvSpPr>
      </xdr:nvSpPr>
      <xdr:spPr bwMode="auto">
        <a:xfrm>
          <a:off x="14549438" y="5610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Abdullah Al-Rezwan" id="{B3868F6C-3C90-49C3-B99D-85DA7DA6EA99}" userId="8be04e77baf0ddba"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14" dT="2023-08-18T10:45:03.02" personId="{B3868F6C-3C90-49C3-B99D-85DA7DA6EA99}" id="{2530CCD3-7F3A-4635-B9D3-1E871C201DA7}">
    <text>Management decided to pause buyback in 2023</text>
  </threadedComment>
</ThreadedComments>
</file>

<file path=xl/threadedComments/threadedComment2.xml><?xml version="1.0" encoding="utf-8"?>
<ThreadedComments xmlns="http://schemas.microsoft.com/office/spreadsheetml/2018/threadedcomments" xmlns:x="http://schemas.openxmlformats.org/spreadsheetml/2006/main">
  <threadedComment ref="F18" dT="2023-08-18T10:44:12.02" personId="{B3868F6C-3C90-49C3-B99D-85DA7DA6EA99}" id="{CF27B14E-C130-487E-8B1B-B9C2ACE9749A}">
    <text>If you change IRR, make sure to multiply the number at your IRR estimates to keep things consistent.</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loopa.com/?utm_source=MBI&amp;utm_medium=Paid&amp;utm_campaign=DeepDiv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https://www.daloopa.com/src/40158861" TargetMode="External"/><Relationship Id="rId1" Type="http://schemas.openxmlformats.org/officeDocument/2006/relationships/hyperlink" Target="https://www.daloopa.com/src/40158861"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182" Type="http://schemas.openxmlformats.org/officeDocument/2006/relationships/hyperlink" Target="https://www.daloopa.com/src/4422295" TargetMode="External"/><Relationship Id="rId4233" Type="http://schemas.openxmlformats.org/officeDocument/2006/relationships/hyperlink" Target="https://www.daloopa.com/src/4421330" TargetMode="External"/><Relationship Id="rId8854" Type="http://schemas.openxmlformats.org/officeDocument/2006/relationships/hyperlink" Target="https://www.daloopa.com/src/70318283" TargetMode="External"/><Relationship Id="rId7456" Type="http://schemas.openxmlformats.org/officeDocument/2006/relationships/hyperlink" Target="https://www.daloopa.com/src/70319043" TargetMode="External"/><Relationship Id="rId8507" Type="http://schemas.openxmlformats.org/officeDocument/2006/relationships/hyperlink" Target="https://www.daloopa.com/document/23607425" TargetMode="External"/><Relationship Id="rId6058" Type="http://schemas.openxmlformats.org/officeDocument/2006/relationships/hyperlink" Target="https://www.daloopa.com/src/4423167" TargetMode="External"/><Relationship Id="rId7109" Type="http://schemas.openxmlformats.org/officeDocument/2006/relationships/hyperlink" Target="https://www.daloopa.com/src/50569438" TargetMode="External"/><Relationship Id="rId987" Type="http://schemas.openxmlformats.org/officeDocument/2006/relationships/hyperlink" Target="https://marketplace.daloopa.com/text-fundamental?row_number=201&amp;period_tag=QQQQ&amp;unit_tag=Percent&amp;id=51149876&amp;value=-0.15&amp;" TargetMode="External"/><Relationship Id="rId2668" Type="http://schemas.openxmlformats.org/officeDocument/2006/relationships/hyperlink" Target="https://www.daloopa.com/src/50721557" TargetMode="External"/><Relationship Id="rId3719" Type="http://schemas.openxmlformats.org/officeDocument/2006/relationships/hyperlink" Target="https://www.daloopa.com/src/64848765" TargetMode="External"/><Relationship Id="rId4090" Type="http://schemas.openxmlformats.org/officeDocument/2006/relationships/hyperlink" Target="https://www.daloopa.com/src/4421420" TargetMode="External"/><Relationship Id="rId5141" Type="http://schemas.openxmlformats.org/officeDocument/2006/relationships/hyperlink" Target="https://www.daloopa.com/src/4423329" TargetMode="External"/><Relationship Id="rId9762" Type="http://schemas.openxmlformats.org/officeDocument/2006/relationships/hyperlink" Target="https://www.daloopa.com/src/51070522" TargetMode="External"/><Relationship Id="rId1751" Type="http://schemas.openxmlformats.org/officeDocument/2006/relationships/hyperlink" Target="https://www.daloopa.com/src/8778495" TargetMode="External"/><Relationship Id="rId2802" Type="http://schemas.openxmlformats.org/officeDocument/2006/relationships/hyperlink" Target="https://www.daloopa.com/src/4422328" TargetMode="External"/><Relationship Id="rId8364" Type="http://schemas.openxmlformats.org/officeDocument/2006/relationships/hyperlink" Target="https://www.daloopa.com/src/76387306" TargetMode="External"/><Relationship Id="rId9415" Type="http://schemas.openxmlformats.org/officeDocument/2006/relationships/hyperlink" Target="https://www.daloopa.com/src/8795474" TargetMode="External"/><Relationship Id="rId1404" Type="http://schemas.openxmlformats.org/officeDocument/2006/relationships/hyperlink" Target="https://app.internal.daloopa.com/short_text_fundamental?id=8b176912d5e817cfb6e9a3a27ad5ad25" TargetMode="External"/><Relationship Id="rId8017" Type="http://schemas.openxmlformats.org/officeDocument/2006/relationships/hyperlink" Target="https://www.daloopa.com/src/8774677" TargetMode="External"/><Relationship Id="rId3576" Type="http://schemas.openxmlformats.org/officeDocument/2006/relationships/hyperlink" Target="https://www.daloopa.com/src/4421377" TargetMode="External"/><Relationship Id="rId4627" Type="http://schemas.openxmlformats.org/officeDocument/2006/relationships/hyperlink" Target="https://www.daloopa.com/src/4421338" TargetMode="External"/><Relationship Id="rId4974" Type="http://schemas.openxmlformats.org/officeDocument/2006/relationships/hyperlink" Target="https://www.daloopa.com/src/4422663" TargetMode="External"/><Relationship Id="rId497" Type="http://schemas.openxmlformats.org/officeDocument/2006/relationships/hyperlink" Target="https://www.daloopa.com/src/55732093" TargetMode="External"/><Relationship Id="rId2178" Type="http://schemas.openxmlformats.org/officeDocument/2006/relationships/hyperlink" Target="https://www.daloopa.com/src/50596914" TargetMode="External"/><Relationship Id="rId3229" Type="http://schemas.openxmlformats.org/officeDocument/2006/relationships/hyperlink" Target="https://www.daloopa.com/src/4422217" TargetMode="External"/><Relationship Id="rId7100" Type="http://schemas.openxmlformats.org/officeDocument/2006/relationships/hyperlink" Target="https://www.daloopa.com/document/23607425" TargetMode="External"/><Relationship Id="rId6799" Type="http://schemas.openxmlformats.org/officeDocument/2006/relationships/hyperlink" Target="https://www.daloopa.com/src/4425318" TargetMode="External"/><Relationship Id="rId3710" Type="http://schemas.openxmlformats.org/officeDocument/2006/relationships/hyperlink" Target="https://www.daloopa.com/src/8847459" TargetMode="External"/><Relationship Id="rId9272" Type="http://schemas.openxmlformats.org/officeDocument/2006/relationships/hyperlink" Target="https://www.daloopa.com/src/8795215" TargetMode="External"/><Relationship Id="rId631" Type="http://schemas.openxmlformats.org/officeDocument/2006/relationships/hyperlink" Target="https://www.daloopa.com/src/4427168" TargetMode="External"/><Relationship Id="rId1261" Type="http://schemas.openxmlformats.org/officeDocument/2006/relationships/hyperlink" Target="https://www.daloopa.com/src/4428936" TargetMode="External"/><Relationship Id="rId2312" Type="http://schemas.openxmlformats.org/officeDocument/2006/relationships/hyperlink" Target="https://www.daloopa.com/src/8771418" TargetMode="External"/><Relationship Id="rId5882" Type="http://schemas.openxmlformats.org/officeDocument/2006/relationships/hyperlink" Target="https://www.daloopa.com/src/4422840" TargetMode="External"/><Relationship Id="rId6933" Type="http://schemas.openxmlformats.org/officeDocument/2006/relationships/hyperlink" Target="https://www.daloopa.com/src/4425145" TargetMode="External"/><Relationship Id="rId4484" Type="http://schemas.openxmlformats.org/officeDocument/2006/relationships/hyperlink" Target="https://www.daloopa.com/src/75006751" TargetMode="External"/><Relationship Id="rId5535" Type="http://schemas.openxmlformats.org/officeDocument/2006/relationships/hyperlink" Target="https://www.daloopa.com/src/45801871" TargetMode="External"/><Relationship Id="rId3086" Type="http://schemas.openxmlformats.org/officeDocument/2006/relationships/hyperlink" Target="https://www.daloopa.com/src/4422430" TargetMode="External"/><Relationship Id="rId4137" Type="http://schemas.openxmlformats.org/officeDocument/2006/relationships/hyperlink" Target="https://www.daloopa.com/src/76525803" TargetMode="External"/><Relationship Id="rId8758" Type="http://schemas.openxmlformats.org/officeDocument/2006/relationships/hyperlink" Target="https://www.daloopa.com/src/76383252" TargetMode="External"/><Relationship Id="rId9809" Type="http://schemas.openxmlformats.org/officeDocument/2006/relationships/hyperlink" Target="https://www.daloopa.com/src/8778333" TargetMode="External"/><Relationship Id="rId141" Type="http://schemas.openxmlformats.org/officeDocument/2006/relationships/hyperlink" Target="https://www.daloopa.com/document/23979428" TargetMode="External"/><Relationship Id="rId3220" Type="http://schemas.openxmlformats.org/officeDocument/2006/relationships/hyperlink" Target="https://www.daloopa.com/document/23979428" TargetMode="External"/><Relationship Id="rId6790" Type="http://schemas.openxmlformats.org/officeDocument/2006/relationships/hyperlink" Target="https://www.daloopa.com/src/51172066" TargetMode="External"/><Relationship Id="rId7841" Type="http://schemas.openxmlformats.org/officeDocument/2006/relationships/hyperlink" Target="https://www.daloopa.com/src/8774517" TargetMode="External"/><Relationship Id="rId7" Type="http://schemas.openxmlformats.org/officeDocument/2006/relationships/hyperlink" Target="https://www.daloopa.com/document/1190650" TargetMode="External"/><Relationship Id="rId5392" Type="http://schemas.openxmlformats.org/officeDocument/2006/relationships/hyperlink" Target="https://www.daloopa.com/src/4422919" TargetMode="External"/><Relationship Id="rId6443" Type="http://schemas.openxmlformats.org/officeDocument/2006/relationships/hyperlink" Target="https://www.daloopa.com/src/51431311" TargetMode="External"/><Relationship Id="rId5045" Type="http://schemas.openxmlformats.org/officeDocument/2006/relationships/hyperlink" Target="https://www.daloopa.com/src/23051503" TargetMode="External"/><Relationship Id="rId9666" Type="http://schemas.openxmlformats.org/officeDocument/2006/relationships/hyperlink" Target="https://www.daloopa.com/src/64848999" TargetMode="External"/><Relationship Id="rId1655" Type="http://schemas.openxmlformats.org/officeDocument/2006/relationships/hyperlink" Target="https://www.daloopa.com/src/64848715" TargetMode="External"/><Relationship Id="rId2706" Type="http://schemas.openxmlformats.org/officeDocument/2006/relationships/hyperlink" Target="https://www.daloopa.com/src/4422474" TargetMode="External"/><Relationship Id="rId8268" Type="http://schemas.openxmlformats.org/officeDocument/2006/relationships/hyperlink" Target="https://www.daloopa.com/src/76390230" TargetMode="External"/><Relationship Id="rId9319" Type="http://schemas.openxmlformats.org/officeDocument/2006/relationships/hyperlink" Target="https://www.daloopa.com/src/8795310" TargetMode="External"/><Relationship Id="rId1308" Type="http://schemas.openxmlformats.org/officeDocument/2006/relationships/hyperlink" Target="https://www.daloopa.com/src/4428520" TargetMode="External"/><Relationship Id="rId4878" Type="http://schemas.openxmlformats.org/officeDocument/2006/relationships/hyperlink" Target="https://www.daloopa.com/src/4422969" TargetMode="External"/><Relationship Id="rId5929" Type="http://schemas.openxmlformats.org/officeDocument/2006/relationships/hyperlink" Target="https://www.daloopa.com/src/4422928" TargetMode="External"/><Relationship Id="rId9800" Type="http://schemas.openxmlformats.org/officeDocument/2006/relationships/hyperlink" Target="https://www.daloopa.com/src/8774220" TargetMode="External"/><Relationship Id="rId14" Type="http://schemas.openxmlformats.org/officeDocument/2006/relationships/hyperlink" Target="https://www.daloopa.com/document/1166133" TargetMode="External"/><Relationship Id="rId7004" Type="http://schemas.openxmlformats.org/officeDocument/2006/relationships/hyperlink" Target="https://www.daloopa.com/src/51172071" TargetMode="External"/><Relationship Id="rId7351" Type="http://schemas.openxmlformats.org/officeDocument/2006/relationships/hyperlink" Target="https://www.daloopa.com/src/8780785" TargetMode="External"/><Relationship Id="rId8402" Type="http://schemas.openxmlformats.org/officeDocument/2006/relationships/hyperlink" Target="https://www.daloopa.com/src/76388035" TargetMode="External"/><Relationship Id="rId3961" Type="http://schemas.openxmlformats.org/officeDocument/2006/relationships/hyperlink" Target="https://www.daloopa.com/src/76525768" TargetMode="External"/><Relationship Id="rId882" Type="http://schemas.openxmlformats.org/officeDocument/2006/relationships/hyperlink" Target="https://marketplace.daloopa.com/text-fundamental?row_number=140&amp;period_tag=QQQQ&amp;unit_tag=Percent&amp;id=4432653&amp;value=0.2&amp;id=4432647&amp;value=0.2&amp;" TargetMode="External"/><Relationship Id="rId2563" Type="http://schemas.openxmlformats.org/officeDocument/2006/relationships/hyperlink" Target="https://www.daloopa.com/src/50721529" TargetMode="External"/><Relationship Id="rId3614" Type="http://schemas.openxmlformats.org/officeDocument/2006/relationships/hyperlink" Target="https://www.daloopa.com/src/69162572" TargetMode="External"/><Relationship Id="rId9176" Type="http://schemas.openxmlformats.org/officeDocument/2006/relationships/hyperlink" Target="https://www.daloopa.com/src/8795207" TargetMode="External"/><Relationship Id="rId535" Type="http://schemas.openxmlformats.org/officeDocument/2006/relationships/hyperlink" Target="https://marketplace.daloopa.com/text-fundamental?row_number=81&amp;period_tag=QQQQ&amp;unit_tag=Million&amp;id=4431138&amp;value=307&amp;" TargetMode="External"/><Relationship Id="rId1165" Type="http://schemas.openxmlformats.org/officeDocument/2006/relationships/hyperlink" Target="https://www.daloopa.com/src/50606439" TargetMode="External"/><Relationship Id="rId2216" Type="http://schemas.openxmlformats.org/officeDocument/2006/relationships/hyperlink" Target="https://www.daloopa.com/src/41059731" TargetMode="External"/><Relationship Id="rId5786" Type="http://schemas.openxmlformats.org/officeDocument/2006/relationships/hyperlink" Target="https://www.daloopa.com/src/4423103" TargetMode="External"/><Relationship Id="rId6837" Type="http://schemas.openxmlformats.org/officeDocument/2006/relationships/hyperlink" Target="https://www.daloopa.com/src/4440889" TargetMode="External"/><Relationship Id="rId4388" Type="http://schemas.openxmlformats.org/officeDocument/2006/relationships/hyperlink" Target="https://www.daloopa.com/src/76525850" TargetMode="External"/><Relationship Id="rId5439" Type="http://schemas.openxmlformats.org/officeDocument/2006/relationships/hyperlink" Target="https://www.daloopa.com/src/4422739" TargetMode="External"/><Relationship Id="rId9310" Type="http://schemas.openxmlformats.org/officeDocument/2006/relationships/hyperlink" Target="https://www.daloopa.com/src/8795241" TargetMode="External"/><Relationship Id="rId5920" Type="http://schemas.openxmlformats.org/officeDocument/2006/relationships/hyperlink" Target="https://www.daloopa.com/src/45801929" TargetMode="External"/><Relationship Id="rId3471" Type="http://schemas.openxmlformats.org/officeDocument/2006/relationships/hyperlink" Target="https://www.daloopa.com/src/76525678" TargetMode="External"/><Relationship Id="rId4522" Type="http://schemas.openxmlformats.org/officeDocument/2006/relationships/hyperlink" Target="https://www.daloopa.com/src/4421291" TargetMode="External"/><Relationship Id="rId392" Type="http://schemas.openxmlformats.org/officeDocument/2006/relationships/hyperlink" Target="https://www.daloopa.com/src/4427140" TargetMode="External"/><Relationship Id="rId2073" Type="http://schemas.openxmlformats.org/officeDocument/2006/relationships/hyperlink" Target="https://www.daloopa.com/src/50585009" TargetMode="External"/><Relationship Id="rId3124" Type="http://schemas.openxmlformats.org/officeDocument/2006/relationships/hyperlink" Target="https://www.daloopa.com/src/4422228" TargetMode="External"/><Relationship Id="rId6694" Type="http://schemas.openxmlformats.org/officeDocument/2006/relationships/hyperlink" Target="https://www.daloopa.com/src/45802003" TargetMode="External"/><Relationship Id="rId7745" Type="http://schemas.openxmlformats.org/officeDocument/2006/relationships/hyperlink" Target="https://app.internal.daloopa.com/short_text_fundamental?id=1cdee8a226c4496aeaddb159f6fc69ea" TargetMode="External"/><Relationship Id="rId5296" Type="http://schemas.openxmlformats.org/officeDocument/2006/relationships/hyperlink" Target="https://www.daloopa.com/src/4423213" TargetMode="External"/><Relationship Id="rId6347" Type="http://schemas.openxmlformats.org/officeDocument/2006/relationships/hyperlink" Target="https://www.daloopa.com/src/18745255" TargetMode="External"/><Relationship Id="rId2957" Type="http://schemas.openxmlformats.org/officeDocument/2006/relationships/hyperlink" Target="https://www.daloopa.com/src/4422278" TargetMode="External"/><Relationship Id="rId929" Type="http://schemas.openxmlformats.org/officeDocument/2006/relationships/hyperlink" Target="https://www.daloopa.com/src/4443514" TargetMode="External"/><Relationship Id="rId1559" Type="http://schemas.openxmlformats.org/officeDocument/2006/relationships/hyperlink" Target="https://www.daloopa.com/src/4423802" TargetMode="External"/><Relationship Id="rId4032" Type="http://schemas.openxmlformats.org/officeDocument/2006/relationships/hyperlink" Target="https://www.daloopa.com/src/76525784" TargetMode="External"/><Relationship Id="rId5430" Type="http://schemas.openxmlformats.org/officeDocument/2006/relationships/hyperlink" Target="https://www.daloopa.com/src/45801856" TargetMode="External"/><Relationship Id="rId8653" Type="http://schemas.openxmlformats.org/officeDocument/2006/relationships/hyperlink" Target="https://www.daloopa.com/src/76383532" TargetMode="External"/><Relationship Id="rId9704" Type="http://schemas.openxmlformats.org/officeDocument/2006/relationships/hyperlink" Target="https://www.daloopa.com/src/51072105" TargetMode="External"/><Relationship Id="rId7255" Type="http://schemas.openxmlformats.org/officeDocument/2006/relationships/hyperlink" Target="https://www.daloopa.com/src/8780415" TargetMode="External"/><Relationship Id="rId8306" Type="http://schemas.openxmlformats.org/officeDocument/2006/relationships/hyperlink" Target="https://www.daloopa.com/src/76388405" TargetMode="External"/><Relationship Id="rId3865" Type="http://schemas.openxmlformats.org/officeDocument/2006/relationships/hyperlink" Target="https://www.daloopa.com/src/4421416" TargetMode="External"/><Relationship Id="rId4916" Type="http://schemas.openxmlformats.org/officeDocument/2006/relationships/hyperlink" Target="https://www.daloopa.com/src/45801779" TargetMode="External"/><Relationship Id="rId786" Type="http://schemas.openxmlformats.org/officeDocument/2006/relationships/hyperlink" Target="https://www.daloopa.com/src/60194728" TargetMode="External"/><Relationship Id="rId2467" Type="http://schemas.openxmlformats.org/officeDocument/2006/relationships/hyperlink" Target="https://www.daloopa.com/src/4423494" TargetMode="External"/><Relationship Id="rId3518" Type="http://schemas.openxmlformats.org/officeDocument/2006/relationships/hyperlink" Target="https://www.daloopa.com/src/76525682" TargetMode="External"/><Relationship Id="rId439" Type="http://schemas.openxmlformats.org/officeDocument/2006/relationships/hyperlink" Target="https://www.daloopa.com/document/23595567" TargetMode="External"/><Relationship Id="rId1069" Type="http://schemas.openxmlformats.org/officeDocument/2006/relationships/hyperlink" Target="https://www.daloopa.com/src/4428103" TargetMode="External"/><Relationship Id="rId8163" Type="http://schemas.openxmlformats.org/officeDocument/2006/relationships/hyperlink" Target="https://www.daloopa.com/src/8774584" TargetMode="External"/><Relationship Id="rId9214" Type="http://schemas.openxmlformats.org/officeDocument/2006/relationships/hyperlink" Target="https://www.daloopa.com/src/8795164" TargetMode="External"/><Relationship Id="rId9561" Type="http://schemas.openxmlformats.org/officeDocument/2006/relationships/hyperlink" Target="https://www.daloopa.com/src/23060742" TargetMode="External"/><Relationship Id="rId920" Type="http://schemas.openxmlformats.org/officeDocument/2006/relationships/hyperlink" Target="https://www.daloopa.com/document/8001122" TargetMode="External"/><Relationship Id="rId1550" Type="http://schemas.openxmlformats.org/officeDocument/2006/relationships/hyperlink" Target="https://www.daloopa.com/src/41059699" TargetMode="External"/><Relationship Id="rId2601" Type="http://schemas.openxmlformats.org/officeDocument/2006/relationships/hyperlink" Target="https://www.daloopa.com/src/8847770" TargetMode="External"/><Relationship Id="rId1203" Type="http://schemas.openxmlformats.org/officeDocument/2006/relationships/hyperlink" Target="https://www.daloopa.com/src/4428820" TargetMode="External"/><Relationship Id="rId4773" Type="http://schemas.openxmlformats.org/officeDocument/2006/relationships/hyperlink" Target="https://www.daloopa.com/src/4421919" TargetMode="External"/><Relationship Id="rId5824" Type="http://schemas.openxmlformats.org/officeDocument/2006/relationships/hyperlink" Target="https://www.daloopa.com/src/45801917" TargetMode="External"/><Relationship Id="rId3375" Type="http://schemas.openxmlformats.org/officeDocument/2006/relationships/hyperlink" Target="https://www.daloopa.com/src/18744780" TargetMode="External"/><Relationship Id="rId4426" Type="http://schemas.openxmlformats.org/officeDocument/2006/relationships/hyperlink" Target="https://www.daloopa.com/src/50447766" TargetMode="External"/><Relationship Id="rId7996" Type="http://schemas.openxmlformats.org/officeDocument/2006/relationships/hyperlink" Target="https://www.daloopa.com/src/8847891" TargetMode="External"/><Relationship Id="rId296" Type="http://schemas.openxmlformats.org/officeDocument/2006/relationships/hyperlink" Target="https://www.daloopa.com/src/4427110" TargetMode="External"/><Relationship Id="rId3028" Type="http://schemas.openxmlformats.org/officeDocument/2006/relationships/hyperlink" Target="https://www.daloopa.com/src/4422358" TargetMode="External"/><Relationship Id="rId6598" Type="http://schemas.openxmlformats.org/officeDocument/2006/relationships/hyperlink" Target="https://www.daloopa.com/src/51441263" TargetMode="External"/><Relationship Id="rId7649" Type="http://schemas.openxmlformats.org/officeDocument/2006/relationships/hyperlink" Target="https://www.daloopa.com/src/50608610" TargetMode="External"/><Relationship Id="rId9071" Type="http://schemas.openxmlformats.org/officeDocument/2006/relationships/hyperlink" Target="https://www.daloopa.com/src/8783451" TargetMode="External"/><Relationship Id="rId430" Type="http://schemas.openxmlformats.org/officeDocument/2006/relationships/hyperlink" Target="https://www.daloopa.com/src/4427284" TargetMode="External"/><Relationship Id="rId1060" Type="http://schemas.openxmlformats.org/officeDocument/2006/relationships/hyperlink" Target="https://www.daloopa.com/src/50569523" TargetMode="External"/><Relationship Id="rId2111" Type="http://schemas.openxmlformats.org/officeDocument/2006/relationships/hyperlink" Target="https://www.daloopa.com/src/8774280" TargetMode="External"/><Relationship Id="rId5681" Type="http://schemas.openxmlformats.org/officeDocument/2006/relationships/hyperlink" Target="https://www.daloopa.com/src/4422678" TargetMode="External"/><Relationship Id="rId6732" Type="http://schemas.openxmlformats.org/officeDocument/2006/relationships/hyperlink" Target="https://www.daloopa.com/src/4425298" TargetMode="External"/><Relationship Id="rId4283" Type="http://schemas.openxmlformats.org/officeDocument/2006/relationships/hyperlink" Target="https://www.daloopa.com/src/4421621" TargetMode="External"/><Relationship Id="rId5334" Type="http://schemas.openxmlformats.org/officeDocument/2006/relationships/hyperlink" Target="https://www.daloopa.com/src/4422770" TargetMode="External"/><Relationship Id="rId1944" Type="http://schemas.openxmlformats.org/officeDocument/2006/relationships/hyperlink" Target="https://www.daloopa.com/src/50728398" TargetMode="External"/><Relationship Id="rId8557" Type="http://schemas.openxmlformats.org/officeDocument/2006/relationships/hyperlink" Target="https://www.daloopa.com/src/76383239" TargetMode="External"/><Relationship Id="rId9608" Type="http://schemas.openxmlformats.org/officeDocument/2006/relationships/hyperlink" Target="https://www.daloopa.com/src/8795467" TargetMode="External"/><Relationship Id="rId7159" Type="http://schemas.openxmlformats.org/officeDocument/2006/relationships/hyperlink" Target="https://www.daloopa.com/src/4424255" TargetMode="External"/><Relationship Id="rId3769" Type="http://schemas.openxmlformats.org/officeDocument/2006/relationships/hyperlink" Target="https://www.daloopa.com/src/4421871" TargetMode="External"/><Relationship Id="rId5191" Type="http://schemas.openxmlformats.org/officeDocument/2006/relationships/hyperlink" Target="https://www.daloopa.com/src/4423241" TargetMode="External"/><Relationship Id="rId6242" Type="http://schemas.openxmlformats.org/officeDocument/2006/relationships/hyperlink" Target="https://www.daloopa.com/src/4422935" TargetMode="External"/><Relationship Id="rId7640" Type="http://schemas.openxmlformats.org/officeDocument/2006/relationships/hyperlink" Target="https://www.daloopa.com/src/50608269" TargetMode="External"/><Relationship Id="rId2852" Type="http://schemas.openxmlformats.org/officeDocument/2006/relationships/hyperlink" Target="https://www.daloopa.com/src/4422289" TargetMode="External"/><Relationship Id="rId3903" Type="http://schemas.openxmlformats.org/officeDocument/2006/relationships/hyperlink" Target="https://www.daloopa.com/src/75006729" TargetMode="External"/><Relationship Id="rId9465" Type="http://schemas.openxmlformats.org/officeDocument/2006/relationships/hyperlink" Target="https://www.daloopa.com/src/8795365" TargetMode="External"/><Relationship Id="rId824" Type="http://schemas.openxmlformats.org/officeDocument/2006/relationships/hyperlink" Target="https://www.daloopa.com/src/8847823" TargetMode="External"/><Relationship Id="rId1454" Type="http://schemas.openxmlformats.org/officeDocument/2006/relationships/hyperlink" Target="https://www.daloopa.com/src/4423889" TargetMode="External"/><Relationship Id="rId2505" Type="http://schemas.openxmlformats.org/officeDocument/2006/relationships/hyperlink" Target="https://www.daloopa.com/src/64848725" TargetMode="External"/><Relationship Id="rId8067" Type="http://schemas.openxmlformats.org/officeDocument/2006/relationships/hyperlink" Target="https://www.daloopa.com/src/8774679" TargetMode="External"/><Relationship Id="rId9118" Type="http://schemas.openxmlformats.org/officeDocument/2006/relationships/hyperlink" Target="https://www.daloopa.com/src/8795156" TargetMode="External"/><Relationship Id="rId1107" Type="http://schemas.openxmlformats.org/officeDocument/2006/relationships/hyperlink" Target="https://www.daloopa.com/src/70361932" TargetMode="External"/><Relationship Id="rId4677" Type="http://schemas.openxmlformats.org/officeDocument/2006/relationships/hyperlink" Target="https://www.daloopa.com/src/4421628" TargetMode="External"/><Relationship Id="rId5728" Type="http://schemas.openxmlformats.org/officeDocument/2006/relationships/hyperlink" Target="https://www.daloopa.com/src/45801902" TargetMode="External"/><Relationship Id="rId3279" Type="http://schemas.openxmlformats.org/officeDocument/2006/relationships/hyperlink" Target="https://www.daloopa.com/src/4422192" TargetMode="External"/><Relationship Id="rId7150" Type="http://schemas.openxmlformats.org/officeDocument/2006/relationships/hyperlink" Target="https://www.daloopa.com/src/50569432" TargetMode="External"/><Relationship Id="rId8201" Type="http://schemas.openxmlformats.org/officeDocument/2006/relationships/hyperlink" Target="https://www.daloopa.com/src/60201068" TargetMode="External"/><Relationship Id="rId3760" Type="http://schemas.openxmlformats.org/officeDocument/2006/relationships/hyperlink" Target="https://www.daloopa.com/src/4421435" TargetMode="External"/><Relationship Id="rId4811" Type="http://schemas.openxmlformats.org/officeDocument/2006/relationships/hyperlink" Target="https://www.daloopa.com/src/76525929" TargetMode="External"/><Relationship Id="rId681" Type="http://schemas.openxmlformats.org/officeDocument/2006/relationships/hyperlink" Target="https://www.daloopa.com/document/1166056" TargetMode="External"/><Relationship Id="rId2362" Type="http://schemas.openxmlformats.org/officeDocument/2006/relationships/hyperlink" Target="https://www.daloopa.com/src/8771431" TargetMode="External"/><Relationship Id="rId3413" Type="http://schemas.openxmlformats.org/officeDocument/2006/relationships/hyperlink" Target="https://www.daloopa.com/src/75006054" TargetMode="External"/><Relationship Id="rId6983" Type="http://schemas.openxmlformats.org/officeDocument/2006/relationships/hyperlink" Target="https://www.daloopa.com/src/4441531" TargetMode="External"/><Relationship Id="rId334" Type="http://schemas.openxmlformats.org/officeDocument/2006/relationships/hyperlink" Target="https://www.daloopa.com/document/1168795" TargetMode="External"/><Relationship Id="rId2015" Type="http://schemas.openxmlformats.org/officeDocument/2006/relationships/hyperlink" Target="https://www.daloopa.com/src/8768823" TargetMode="External"/><Relationship Id="rId5585" Type="http://schemas.openxmlformats.org/officeDocument/2006/relationships/hyperlink" Target="https://www.daloopa.com/src/45801876" TargetMode="External"/><Relationship Id="rId6636" Type="http://schemas.openxmlformats.org/officeDocument/2006/relationships/hyperlink" Target="https://www.daloopa.com/src/51519620" TargetMode="External"/><Relationship Id="rId4187" Type="http://schemas.openxmlformats.org/officeDocument/2006/relationships/hyperlink" Target="https://www.daloopa.com/src/76525810" TargetMode="External"/><Relationship Id="rId5238" Type="http://schemas.openxmlformats.org/officeDocument/2006/relationships/hyperlink" Target="https://www.daloopa.com/src/4423065" TargetMode="External"/><Relationship Id="rId9859" Type="http://schemas.openxmlformats.org/officeDocument/2006/relationships/hyperlink" Target="https://marketplace.daloopa.com/text-fundamental?row_number=862&amp;period_tag=QQQQ&amp;unit_tag=Million&amp;id=8778337&amp;value=5.9&amp;id=8778268&amp;value=5.9&amp;" TargetMode="External"/><Relationship Id="rId1848" Type="http://schemas.openxmlformats.org/officeDocument/2006/relationships/hyperlink" Target="https://www.daloopa.com/src/8770646" TargetMode="External"/><Relationship Id="rId3270" Type="http://schemas.openxmlformats.org/officeDocument/2006/relationships/hyperlink" Target="https://www.daloopa.com/src/50449969" TargetMode="External"/><Relationship Id="rId4321" Type="http://schemas.openxmlformats.org/officeDocument/2006/relationships/hyperlink" Target="https://www.daloopa.com/src/18731588" TargetMode="External"/><Relationship Id="rId191" Type="http://schemas.openxmlformats.org/officeDocument/2006/relationships/hyperlink" Target="https://app.internal.daloopa.com/short_text_fundamental?id=7e06c2d5373997ec6d0c6c92f25f7aa3" TargetMode="External"/><Relationship Id="rId7891" Type="http://schemas.openxmlformats.org/officeDocument/2006/relationships/hyperlink" Target="https://www.daloopa.com/src/8776131" TargetMode="External"/><Relationship Id="rId8942" Type="http://schemas.openxmlformats.org/officeDocument/2006/relationships/hyperlink" Target="https://www.daloopa.com/src/8783460" TargetMode="External"/><Relationship Id="rId5095" Type="http://schemas.openxmlformats.org/officeDocument/2006/relationships/hyperlink" Target="https://www.daloopa.com/src/8847739" TargetMode="External"/><Relationship Id="rId6493" Type="http://schemas.openxmlformats.org/officeDocument/2006/relationships/hyperlink" Target="https://www.daloopa.com/src/51431288" TargetMode="External"/><Relationship Id="rId7544" Type="http://schemas.openxmlformats.org/officeDocument/2006/relationships/hyperlink" Target="https://app.internal.daloopa.com/short_text_fundamental?id=410b8ac85e02d7520d48cfcc63372076" TargetMode="External"/><Relationship Id="rId6146" Type="http://schemas.openxmlformats.org/officeDocument/2006/relationships/hyperlink" Target="https://app.internal.daloopa.com/short_text_fundamental?id=c20ed78800d194ec46e3104810c94c9d" TargetMode="External"/><Relationship Id="rId2756" Type="http://schemas.openxmlformats.org/officeDocument/2006/relationships/hyperlink" Target="https://www.daloopa.com/src/4422424" TargetMode="External"/><Relationship Id="rId3807" Type="http://schemas.openxmlformats.org/officeDocument/2006/relationships/hyperlink" Target="https://www.daloopa.com/src/76525743" TargetMode="External"/><Relationship Id="rId9369" Type="http://schemas.openxmlformats.org/officeDocument/2006/relationships/hyperlink" Target="https://www.daloopa.com/src/8795426" TargetMode="External"/><Relationship Id="rId728" Type="http://schemas.openxmlformats.org/officeDocument/2006/relationships/hyperlink" Target="https://www.daloopa.com/src/55732150" TargetMode="External"/><Relationship Id="rId1358" Type="http://schemas.openxmlformats.org/officeDocument/2006/relationships/hyperlink" Target="https://www.daloopa.com/src/4423967" TargetMode="External"/><Relationship Id="rId2409" Type="http://schemas.openxmlformats.org/officeDocument/2006/relationships/hyperlink" Target="https://www.daloopa.com/src/45801628" TargetMode="External"/><Relationship Id="rId5979" Type="http://schemas.openxmlformats.org/officeDocument/2006/relationships/hyperlink" Target="https://www.daloopa.com/src/4422899" TargetMode="External"/><Relationship Id="rId64" Type="http://schemas.openxmlformats.org/officeDocument/2006/relationships/hyperlink" Target="https://www.daloopa.com/document/1193608" TargetMode="External"/><Relationship Id="rId8452" Type="http://schemas.openxmlformats.org/officeDocument/2006/relationships/hyperlink" Target="https://www.daloopa.com/src/76390797" TargetMode="External"/><Relationship Id="rId9503" Type="http://schemas.openxmlformats.org/officeDocument/2006/relationships/hyperlink" Target="https://www.daloopa.com/src/50570743" TargetMode="External"/><Relationship Id="rId9850" Type="http://schemas.openxmlformats.org/officeDocument/2006/relationships/hyperlink" Target="https://www.daloopa.com/src/8778162" TargetMode="External"/><Relationship Id="rId7054" Type="http://schemas.openxmlformats.org/officeDocument/2006/relationships/hyperlink" Target="https://www.daloopa.com/src/4441124" TargetMode="External"/><Relationship Id="rId8105" Type="http://schemas.openxmlformats.org/officeDocument/2006/relationships/hyperlink" Target="https://www.daloopa.com/src/8774558" TargetMode="External"/><Relationship Id="rId3664" Type="http://schemas.openxmlformats.org/officeDocument/2006/relationships/hyperlink" Target="https://www.daloopa.com/src/55731627" TargetMode="External"/><Relationship Id="rId4715" Type="http://schemas.openxmlformats.org/officeDocument/2006/relationships/hyperlink" Target="https://www.daloopa.com/src/4421533" TargetMode="External"/><Relationship Id="rId585" Type="http://schemas.openxmlformats.org/officeDocument/2006/relationships/hyperlink" Target="https://www.daloopa.com/src/4427549" TargetMode="External"/><Relationship Id="rId2266" Type="http://schemas.openxmlformats.org/officeDocument/2006/relationships/hyperlink" Target="https://www.daloopa.com/src/18768368" TargetMode="External"/><Relationship Id="rId3317" Type="http://schemas.openxmlformats.org/officeDocument/2006/relationships/hyperlink" Target="https://www.daloopa.com/src/50624721" TargetMode="External"/><Relationship Id="rId6887" Type="http://schemas.openxmlformats.org/officeDocument/2006/relationships/hyperlink" Target="https://www.daloopa.com/src/64849631" TargetMode="External"/><Relationship Id="rId7938" Type="http://schemas.openxmlformats.org/officeDocument/2006/relationships/hyperlink" Target="https://www.daloopa.com/src/8776030" TargetMode="External"/><Relationship Id="rId238" Type="http://schemas.openxmlformats.org/officeDocument/2006/relationships/hyperlink" Target="https://www.daloopa.com/src/4427285" TargetMode="External"/><Relationship Id="rId5489" Type="http://schemas.openxmlformats.org/officeDocument/2006/relationships/hyperlink" Target="https://www.daloopa.com/document/23979428" TargetMode="External"/><Relationship Id="rId9360" Type="http://schemas.openxmlformats.org/officeDocument/2006/relationships/hyperlink" Target="https://www.daloopa.com/src/8795200" TargetMode="External"/><Relationship Id="rId2400" Type="http://schemas.openxmlformats.org/officeDocument/2006/relationships/hyperlink" Target="https://www.daloopa.com/src/8771747" TargetMode="External"/><Relationship Id="rId9013" Type="http://schemas.openxmlformats.org/officeDocument/2006/relationships/hyperlink" Target="https://www.daloopa.com/src/70318308" TargetMode="External"/><Relationship Id="rId1002" Type="http://schemas.openxmlformats.org/officeDocument/2006/relationships/hyperlink" Target="https://www.daloopa.com/src/51152272" TargetMode="External"/><Relationship Id="rId5970" Type="http://schemas.openxmlformats.org/officeDocument/2006/relationships/hyperlink" Target="https://app.internal.daloopa.com/short_text_fundamental?id=6a2a36a724bfd18a28e157d1dd7d5147" TargetMode="External"/><Relationship Id="rId3174" Type="http://schemas.openxmlformats.org/officeDocument/2006/relationships/hyperlink" Target="https://www.daloopa.com/src/4422203" TargetMode="External"/><Relationship Id="rId4572" Type="http://schemas.openxmlformats.org/officeDocument/2006/relationships/hyperlink" Target="https://www.daloopa.com/src/4421601" TargetMode="External"/><Relationship Id="rId5623" Type="http://schemas.openxmlformats.org/officeDocument/2006/relationships/hyperlink" Target="https://www.daloopa.com/src/4423462" TargetMode="External"/><Relationship Id="rId4225" Type="http://schemas.openxmlformats.org/officeDocument/2006/relationships/hyperlink" Target="https://www.daloopa.com/src/4421760" TargetMode="External"/><Relationship Id="rId7795" Type="http://schemas.openxmlformats.org/officeDocument/2006/relationships/hyperlink" Target="https://www.daloopa.com/src/51117506" TargetMode="External"/><Relationship Id="rId8846" Type="http://schemas.openxmlformats.org/officeDocument/2006/relationships/hyperlink" Target="https://www.daloopa.com/src/23060605" TargetMode="External"/><Relationship Id="rId6397" Type="http://schemas.openxmlformats.org/officeDocument/2006/relationships/hyperlink" Target="https://www.daloopa.com/src/41059653" TargetMode="External"/><Relationship Id="rId7448" Type="http://schemas.openxmlformats.org/officeDocument/2006/relationships/hyperlink" Target="https://www.daloopa.com/src/50600579" TargetMode="External"/><Relationship Id="rId979" Type="http://schemas.openxmlformats.org/officeDocument/2006/relationships/hyperlink" Target="https://www.daloopa.com/src/51139593" TargetMode="External"/><Relationship Id="rId5480" Type="http://schemas.openxmlformats.org/officeDocument/2006/relationships/hyperlink" Target="https://www.daloopa.com/src/45801861" TargetMode="External"/><Relationship Id="rId6531" Type="http://schemas.openxmlformats.org/officeDocument/2006/relationships/hyperlink" Target="https://www.daloopa.com/document/22723849" TargetMode="External"/><Relationship Id="rId4082" Type="http://schemas.openxmlformats.org/officeDocument/2006/relationships/hyperlink" Target="https://www.daloopa.com/src/76525791" TargetMode="External"/><Relationship Id="rId5133" Type="http://schemas.openxmlformats.org/officeDocument/2006/relationships/hyperlink" Target="https://www.daloopa.com/src/4423091" TargetMode="External"/><Relationship Id="rId9754" Type="http://schemas.openxmlformats.org/officeDocument/2006/relationships/hyperlink" Target="https://www.daloopa.com/src/8774283" TargetMode="External"/><Relationship Id="rId1743" Type="http://schemas.openxmlformats.org/officeDocument/2006/relationships/hyperlink" Target="https://www.daloopa.com/src/8778560" TargetMode="External"/><Relationship Id="rId8009" Type="http://schemas.openxmlformats.org/officeDocument/2006/relationships/hyperlink" Target="https://www.daloopa.com/document/23979424" TargetMode="External"/><Relationship Id="rId8356" Type="http://schemas.openxmlformats.org/officeDocument/2006/relationships/hyperlink" Target="https://www.daloopa.com/src/76388077" TargetMode="External"/><Relationship Id="rId9407" Type="http://schemas.openxmlformats.org/officeDocument/2006/relationships/hyperlink" Target="https://www.daloopa.com/src/8795383" TargetMode="External"/><Relationship Id="rId4966" Type="http://schemas.openxmlformats.org/officeDocument/2006/relationships/hyperlink" Target="https://www.daloopa.com/src/45801784" TargetMode="External"/><Relationship Id="rId3568" Type="http://schemas.openxmlformats.org/officeDocument/2006/relationships/hyperlink" Target="https://www.daloopa.com/src/76525695" TargetMode="External"/><Relationship Id="rId4619" Type="http://schemas.openxmlformats.org/officeDocument/2006/relationships/hyperlink" Target="https://www.daloopa.com/src/4421767" TargetMode="External"/><Relationship Id="rId489" Type="http://schemas.openxmlformats.org/officeDocument/2006/relationships/hyperlink" Target="https://www.daloopa.com/src/4428148" TargetMode="External"/><Relationship Id="rId6041" Type="http://schemas.openxmlformats.org/officeDocument/2006/relationships/hyperlink" Target="https://www.daloopa.com/document/23979428" TargetMode="External"/><Relationship Id="rId9264" Type="http://schemas.openxmlformats.org/officeDocument/2006/relationships/hyperlink" Target="https://www.daloopa.com/src/50570715" TargetMode="External"/><Relationship Id="rId970" Type="http://schemas.openxmlformats.org/officeDocument/2006/relationships/hyperlink" Target="https://www.daloopa.com/src/51139591" TargetMode="External"/><Relationship Id="rId1253" Type="http://schemas.openxmlformats.org/officeDocument/2006/relationships/hyperlink" Target="https://www.daloopa.com/src/4428776" TargetMode="External"/><Relationship Id="rId2651" Type="http://schemas.openxmlformats.org/officeDocument/2006/relationships/hyperlink" Target="https://www.daloopa.com/src/4423512" TargetMode="External"/><Relationship Id="rId3702" Type="http://schemas.openxmlformats.org/officeDocument/2006/relationships/hyperlink" Target="https://www.daloopa.com/src/4421611" TargetMode="External"/><Relationship Id="rId623" Type="http://schemas.openxmlformats.org/officeDocument/2006/relationships/hyperlink" Target="https://www.daloopa.com/src/4432361" TargetMode="External"/><Relationship Id="rId2304" Type="http://schemas.openxmlformats.org/officeDocument/2006/relationships/hyperlink" Target="https://www.daloopa.com/src/8771483" TargetMode="External"/><Relationship Id="rId5874" Type="http://schemas.openxmlformats.org/officeDocument/2006/relationships/hyperlink" Target="https://www.daloopa.com/src/69165736" TargetMode="External"/><Relationship Id="rId6925" Type="http://schemas.openxmlformats.org/officeDocument/2006/relationships/hyperlink" Target="https://www.daloopa.com/document/9601627" TargetMode="External"/><Relationship Id="rId4476" Type="http://schemas.openxmlformats.org/officeDocument/2006/relationships/hyperlink" Target="https://www.daloopa.com/src/23051281" TargetMode="External"/><Relationship Id="rId5527" Type="http://schemas.openxmlformats.org/officeDocument/2006/relationships/hyperlink" Target="https://www.daloopa.com/src/60194335" TargetMode="External"/><Relationship Id="rId3078" Type="http://schemas.openxmlformats.org/officeDocument/2006/relationships/hyperlink" Target="https://www.daloopa.com/src/4422320" TargetMode="External"/><Relationship Id="rId4129" Type="http://schemas.openxmlformats.org/officeDocument/2006/relationships/hyperlink" Target="https://www.daloopa.com/src/76525795" TargetMode="External"/><Relationship Id="rId7699" Type="http://schemas.openxmlformats.org/officeDocument/2006/relationships/hyperlink" Target="https://www.daloopa.com/document/23607425" TargetMode="External"/><Relationship Id="rId8000" Type="http://schemas.openxmlformats.org/officeDocument/2006/relationships/hyperlink" Target="https://www.daloopa.com/src/33999074" TargetMode="External"/><Relationship Id="rId4610" Type="http://schemas.openxmlformats.org/officeDocument/2006/relationships/hyperlink" Target="https://www.daloopa.com/src/4422030" TargetMode="External"/><Relationship Id="rId480" Type="http://schemas.openxmlformats.org/officeDocument/2006/relationships/hyperlink" Target="https://www.daloopa.com/document/23595567" TargetMode="External"/><Relationship Id="rId2161" Type="http://schemas.openxmlformats.org/officeDocument/2006/relationships/hyperlink" Target="https://www.daloopa.com/src/50595789" TargetMode="External"/><Relationship Id="rId3212" Type="http://schemas.openxmlformats.org/officeDocument/2006/relationships/hyperlink" Target="https://www.daloopa.com/src/50624650" TargetMode="External"/><Relationship Id="rId133" Type="http://schemas.openxmlformats.org/officeDocument/2006/relationships/hyperlink" Target="https://www.daloopa.com/src/4427066" TargetMode="External"/><Relationship Id="rId5384" Type="http://schemas.openxmlformats.org/officeDocument/2006/relationships/hyperlink" Target="https://www.daloopa.com/src/4422672" TargetMode="External"/><Relationship Id="rId6782" Type="http://schemas.openxmlformats.org/officeDocument/2006/relationships/hyperlink" Target="https://www.daloopa.com/src/4425142" TargetMode="External"/><Relationship Id="rId7833" Type="http://schemas.openxmlformats.org/officeDocument/2006/relationships/hyperlink" Target="https://www.daloopa.com/src/8774932" TargetMode="External"/><Relationship Id="rId5037" Type="http://schemas.openxmlformats.org/officeDocument/2006/relationships/hyperlink" Target="https://www.daloopa.com/src/4423386" TargetMode="External"/><Relationship Id="rId6435" Type="http://schemas.openxmlformats.org/officeDocument/2006/relationships/hyperlink" Target="https://www.daloopa.com/document/22723849" TargetMode="External"/><Relationship Id="rId1994" Type="http://schemas.openxmlformats.org/officeDocument/2006/relationships/hyperlink" Target="https://www.daloopa.com/src/51030350" TargetMode="External"/><Relationship Id="rId9658" Type="http://schemas.openxmlformats.org/officeDocument/2006/relationships/hyperlink" Target="https://www.daloopa.com/src/51072443" TargetMode="External"/><Relationship Id="rId1647" Type="http://schemas.openxmlformats.org/officeDocument/2006/relationships/hyperlink" Target="https://www.daloopa.com/src/18756211" TargetMode="External"/><Relationship Id="rId4120" Type="http://schemas.openxmlformats.org/officeDocument/2006/relationships/hyperlink" Target="https://www.daloopa.com/src/23051282" TargetMode="External"/><Relationship Id="rId7690" Type="http://schemas.openxmlformats.org/officeDocument/2006/relationships/hyperlink" Target="https://www.daloopa.com/src/50611242" TargetMode="External"/><Relationship Id="rId8741" Type="http://schemas.openxmlformats.org/officeDocument/2006/relationships/hyperlink" Target="https://www.daloopa.com/src/76383533" TargetMode="External"/><Relationship Id="rId6292" Type="http://schemas.openxmlformats.org/officeDocument/2006/relationships/hyperlink" Target="https://www.daloopa.com/src/4422848" TargetMode="External"/><Relationship Id="rId7343" Type="http://schemas.openxmlformats.org/officeDocument/2006/relationships/hyperlink" Target="https://www.daloopa.com/src/8780807" TargetMode="External"/><Relationship Id="rId3953" Type="http://schemas.openxmlformats.org/officeDocument/2006/relationships/hyperlink" Target="https://www.daloopa.com/src/60194197" TargetMode="External"/><Relationship Id="rId9168" Type="http://schemas.openxmlformats.org/officeDocument/2006/relationships/hyperlink" Target="https://www.daloopa.com/src/50570707" TargetMode="External"/><Relationship Id="rId874" Type="http://schemas.openxmlformats.org/officeDocument/2006/relationships/hyperlink" Target="https://marketplace.daloopa.com/text-fundamental?row_number=138&amp;period_tag=QQQQ&amp;unit_tag=Percent&amp;id=4432651&amp;value=0.5&amp;id=4432645&amp;value=0.5&amp;" TargetMode="External"/><Relationship Id="rId2555" Type="http://schemas.openxmlformats.org/officeDocument/2006/relationships/hyperlink" Target="https://www.daloopa.com/src/50451993" TargetMode="External"/><Relationship Id="rId3606" Type="http://schemas.openxmlformats.org/officeDocument/2006/relationships/hyperlink" Target="https://www.daloopa.com/src/18729704" TargetMode="External"/><Relationship Id="rId527" Type="http://schemas.openxmlformats.org/officeDocument/2006/relationships/hyperlink" Target="https://www.daloopa.com/src/41059678" TargetMode="External"/><Relationship Id="rId1157" Type="http://schemas.openxmlformats.org/officeDocument/2006/relationships/hyperlink" Target="https://www.daloopa.com/src/50599426" TargetMode="External"/><Relationship Id="rId2208" Type="http://schemas.openxmlformats.org/officeDocument/2006/relationships/hyperlink" Target="https://www.daloopa.com/src/8771411" TargetMode="External"/><Relationship Id="rId5778" Type="http://schemas.openxmlformats.org/officeDocument/2006/relationships/hyperlink" Target="https://www.daloopa.com/src/4422867" TargetMode="External"/><Relationship Id="rId6829" Type="http://schemas.openxmlformats.org/officeDocument/2006/relationships/hyperlink" Target="https://www.daloopa.com/src/4425250" TargetMode="External"/><Relationship Id="rId8251" Type="http://schemas.openxmlformats.org/officeDocument/2006/relationships/hyperlink" Target="https://www.daloopa.com/src/76390548" TargetMode="External"/><Relationship Id="rId9302" Type="http://schemas.openxmlformats.org/officeDocument/2006/relationships/hyperlink" Target="https://www.daloopa.com/src/23060707" TargetMode="External"/><Relationship Id="rId3463" Type="http://schemas.openxmlformats.org/officeDocument/2006/relationships/hyperlink" Target="https://www.daloopa.com/src/69162574" TargetMode="External"/><Relationship Id="rId4861" Type="http://schemas.openxmlformats.org/officeDocument/2006/relationships/hyperlink" Target="https://www.daloopa.com/src/45801769" TargetMode="External"/><Relationship Id="rId5912" Type="http://schemas.openxmlformats.org/officeDocument/2006/relationships/hyperlink" Target="https://www.daloopa.com/src/50450779" TargetMode="External"/><Relationship Id="rId384" Type="http://schemas.openxmlformats.org/officeDocument/2006/relationships/hyperlink" Target="https://www.daloopa.com/src/4429735" TargetMode="External"/><Relationship Id="rId2065" Type="http://schemas.openxmlformats.org/officeDocument/2006/relationships/hyperlink" Target="https://www.daloopa.com/src/50587912" TargetMode="External"/><Relationship Id="rId3116" Type="http://schemas.openxmlformats.org/officeDocument/2006/relationships/hyperlink" Target="https://www.daloopa.com/src/4422137" TargetMode="External"/><Relationship Id="rId4514" Type="http://schemas.openxmlformats.org/officeDocument/2006/relationships/hyperlink" Target="https://www.daloopa.com/src/4421738" TargetMode="External"/><Relationship Id="rId6686" Type="http://schemas.openxmlformats.org/officeDocument/2006/relationships/hyperlink" Target="https://www.daloopa.com/src/51085316" TargetMode="External"/><Relationship Id="rId7737" Type="http://schemas.openxmlformats.org/officeDocument/2006/relationships/hyperlink" Target="https://www.daloopa.com/src/50611245" TargetMode="External"/><Relationship Id="rId5288" Type="http://schemas.openxmlformats.org/officeDocument/2006/relationships/hyperlink" Target="https://www.daloopa.com/src/4422978" TargetMode="External"/><Relationship Id="rId6339" Type="http://schemas.openxmlformats.org/officeDocument/2006/relationships/hyperlink" Target="https://www.daloopa.com/document/23979428" TargetMode="External"/><Relationship Id="rId1898" Type="http://schemas.openxmlformats.org/officeDocument/2006/relationships/hyperlink" Target="https://www.daloopa.com/document/23607425" TargetMode="External"/><Relationship Id="rId2949" Type="http://schemas.openxmlformats.org/officeDocument/2006/relationships/hyperlink" Target="https://www.daloopa.com/src/4422186" TargetMode="External"/><Relationship Id="rId6820" Type="http://schemas.openxmlformats.org/officeDocument/2006/relationships/hyperlink" Target="https://www.daloopa.com/src/45802021" TargetMode="External"/><Relationship Id="rId4371" Type="http://schemas.openxmlformats.org/officeDocument/2006/relationships/hyperlink" Target="https://www.daloopa.com/src/33992255" TargetMode="External"/><Relationship Id="rId5422" Type="http://schemas.openxmlformats.org/officeDocument/2006/relationships/hyperlink" Target="https://www.daloopa.com/src/64848859" TargetMode="External"/><Relationship Id="rId4024" Type="http://schemas.openxmlformats.org/officeDocument/2006/relationships/hyperlink" Target="https://www.daloopa.com/src/55731633" TargetMode="External"/><Relationship Id="rId7594" Type="http://schemas.openxmlformats.org/officeDocument/2006/relationships/hyperlink" Target="https://www.daloopa.com/src/50608512" TargetMode="External"/><Relationship Id="rId8992" Type="http://schemas.openxmlformats.org/officeDocument/2006/relationships/hyperlink" Target="https://www.daloopa.com/src/8783427" TargetMode="External"/><Relationship Id="rId6196" Type="http://schemas.openxmlformats.org/officeDocument/2006/relationships/hyperlink" Target="https://www.daloopa.com/src/4422846" TargetMode="External"/><Relationship Id="rId7247" Type="http://schemas.openxmlformats.org/officeDocument/2006/relationships/hyperlink" Target="https://www.daloopa.com/src/64849033" TargetMode="External"/><Relationship Id="rId8645" Type="http://schemas.openxmlformats.org/officeDocument/2006/relationships/hyperlink" Target="https://www.daloopa.com/src/76383355" TargetMode="External"/><Relationship Id="rId3857" Type="http://schemas.openxmlformats.org/officeDocument/2006/relationships/hyperlink" Target="https://www.daloopa.com/src/76525750" TargetMode="External"/><Relationship Id="rId4908" Type="http://schemas.openxmlformats.org/officeDocument/2006/relationships/hyperlink" Target="https://www.daloopa.com/src/75006786" TargetMode="External"/><Relationship Id="rId778" Type="http://schemas.openxmlformats.org/officeDocument/2006/relationships/hyperlink" Target="https://www.daloopa.com/src/8847856" TargetMode="External"/><Relationship Id="rId2459" Type="http://schemas.openxmlformats.org/officeDocument/2006/relationships/hyperlink" Target="https://www.daloopa.com/src/50721429" TargetMode="External"/><Relationship Id="rId6330" Type="http://schemas.openxmlformats.org/officeDocument/2006/relationships/hyperlink" Target="https://www.daloopa.com/src/45801977" TargetMode="External"/><Relationship Id="rId9553" Type="http://schemas.openxmlformats.org/officeDocument/2006/relationships/hyperlink" Target="https://www.daloopa.com/document/23607425" TargetMode="External"/><Relationship Id="rId1542" Type="http://schemas.openxmlformats.org/officeDocument/2006/relationships/hyperlink" Target="https://www.daloopa.com/src/4423635" TargetMode="External"/><Relationship Id="rId2940" Type="http://schemas.openxmlformats.org/officeDocument/2006/relationships/hyperlink" Target="https://www.daloopa.com/src/50449963" TargetMode="External"/><Relationship Id="rId8155" Type="http://schemas.openxmlformats.org/officeDocument/2006/relationships/hyperlink" Target="https://www.daloopa.com/src/8774861" TargetMode="External"/><Relationship Id="rId9206" Type="http://schemas.openxmlformats.org/officeDocument/2006/relationships/hyperlink" Target="https://app.internal.daloopa.com/short_text_fundamental?id=ef11c1b3520cc8779c02eac6b3e6bada" TargetMode="External"/><Relationship Id="rId912" Type="http://schemas.openxmlformats.org/officeDocument/2006/relationships/hyperlink" Target="https://www.daloopa.com/document/8001122" TargetMode="External"/><Relationship Id="rId4765" Type="http://schemas.openxmlformats.org/officeDocument/2006/relationships/hyperlink" Target="https://www.daloopa.com/src/4421454" TargetMode="External"/><Relationship Id="rId5816" Type="http://schemas.openxmlformats.org/officeDocument/2006/relationships/hyperlink" Target="https://www.daloopa.com/src/8847722" TargetMode="External"/><Relationship Id="rId288" Type="http://schemas.openxmlformats.org/officeDocument/2006/relationships/hyperlink" Target="https://www.daloopa.com/src/4427108" TargetMode="External"/><Relationship Id="rId3367" Type="http://schemas.openxmlformats.org/officeDocument/2006/relationships/hyperlink" Target="https://www.daloopa.com/src/75006041" TargetMode="External"/><Relationship Id="rId4418" Type="http://schemas.openxmlformats.org/officeDocument/2006/relationships/hyperlink" Target="https://www.daloopa.com/src/4421192" TargetMode="External"/><Relationship Id="rId7988" Type="http://schemas.openxmlformats.org/officeDocument/2006/relationships/hyperlink" Target="https://www.daloopa.com/src/55743937" TargetMode="External"/><Relationship Id="rId2450" Type="http://schemas.openxmlformats.org/officeDocument/2006/relationships/hyperlink" Target="https://www.daloopa.com/src/55732312" TargetMode="External"/><Relationship Id="rId3501" Type="http://schemas.openxmlformats.org/officeDocument/2006/relationships/hyperlink" Target="https://www.daloopa.com/src/4421315" TargetMode="External"/><Relationship Id="rId9063" Type="http://schemas.openxmlformats.org/officeDocument/2006/relationships/hyperlink" Target="https://www.daloopa.com/src/8783489" TargetMode="External"/><Relationship Id="rId422" Type="http://schemas.openxmlformats.org/officeDocument/2006/relationships/hyperlink" Target="https://marketplace.daloopa.com/text-fundamental?row_number=64&amp;period_tag=QQQQ&amp;unit_tag=Dollar&amp;id=4427493&amp;value=0.09&amp;" TargetMode="External"/><Relationship Id="rId1052" Type="http://schemas.openxmlformats.org/officeDocument/2006/relationships/hyperlink" Target="https://www.daloopa.com/src/4424024" TargetMode="External"/><Relationship Id="rId2103" Type="http://schemas.openxmlformats.org/officeDocument/2006/relationships/hyperlink" Target="https://www.daloopa.com/src/8774237" TargetMode="External"/><Relationship Id="rId5673" Type="http://schemas.openxmlformats.org/officeDocument/2006/relationships/hyperlink" Target="https://www.daloopa.com/src/45801891" TargetMode="External"/><Relationship Id="rId4275" Type="http://schemas.openxmlformats.org/officeDocument/2006/relationships/hyperlink" Target="https://www.daloopa.com/src/4421852" TargetMode="External"/><Relationship Id="rId5326" Type="http://schemas.openxmlformats.org/officeDocument/2006/relationships/hyperlink" Target="https://www.daloopa.com/src/45801842" TargetMode="External"/><Relationship Id="rId6724" Type="http://schemas.openxmlformats.org/officeDocument/2006/relationships/hyperlink" Target="https://www.daloopa.com/src/51172065" TargetMode="External"/><Relationship Id="rId8896" Type="http://schemas.openxmlformats.org/officeDocument/2006/relationships/hyperlink" Target="https://www.daloopa.com/src/8781147" TargetMode="External"/><Relationship Id="rId1936" Type="http://schemas.openxmlformats.org/officeDocument/2006/relationships/hyperlink" Target="https://www.daloopa.com/src/8773383" TargetMode="External"/><Relationship Id="rId7498" Type="http://schemas.openxmlformats.org/officeDocument/2006/relationships/hyperlink" Target="https://www.daloopa.com/src/50600515" TargetMode="External"/><Relationship Id="rId8549" Type="http://schemas.openxmlformats.org/officeDocument/2006/relationships/hyperlink" Target="https://www.daloopa.com/document/23607425" TargetMode="External"/><Relationship Id="rId3011" Type="http://schemas.openxmlformats.org/officeDocument/2006/relationships/hyperlink" Target="https://www.daloopa.com/src/4422148" TargetMode="External"/><Relationship Id="rId6581" Type="http://schemas.openxmlformats.org/officeDocument/2006/relationships/hyperlink" Target="https://www.daloopa.com/src/51432909" TargetMode="External"/><Relationship Id="rId7632" Type="http://schemas.openxmlformats.org/officeDocument/2006/relationships/hyperlink" Target="https://www.daloopa.com/src/50607894" TargetMode="External"/><Relationship Id="rId5183" Type="http://schemas.openxmlformats.org/officeDocument/2006/relationships/hyperlink" Target="https://www.daloopa.com/src/4425422" TargetMode="External"/><Relationship Id="rId6234" Type="http://schemas.openxmlformats.org/officeDocument/2006/relationships/hyperlink" Target="https://www.daloopa.com/src/4422690" TargetMode="External"/><Relationship Id="rId9457" Type="http://schemas.openxmlformats.org/officeDocument/2006/relationships/hyperlink" Target="https://www.daloopa.com/src/70320448" TargetMode="External"/><Relationship Id="rId1793" Type="http://schemas.openxmlformats.org/officeDocument/2006/relationships/hyperlink" Target="https://www.daloopa.com/src/8779299" TargetMode="External"/><Relationship Id="rId2844" Type="http://schemas.openxmlformats.org/officeDocument/2006/relationships/hyperlink" Target="https://www.daloopa.com/src/4422197" TargetMode="External"/><Relationship Id="rId8059" Type="http://schemas.openxmlformats.org/officeDocument/2006/relationships/hyperlink" Target="https://www.daloopa.com/src/8776003" TargetMode="External"/><Relationship Id="rId816" Type="http://schemas.openxmlformats.org/officeDocument/2006/relationships/hyperlink" Target="https://www.daloopa.com/document/23979428" TargetMode="External"/><Relationship Id="rId1446" Type="http://schemas.openxmlformats.org/officeDocument/2006/relationships/hyperlink" Target="https://www.daloopa.com/src/4423806" TargetMode="External"/><Relationship Id="rId4669" Type="http://schemas.openxmlformats.org/officeDocument/2006/relationships/hyperlink" Target="https://www.daloopa.com/src/4421859" TargetMode="External"/><Relationship Id="rId8540" Type="http://schemas.openxmlformats.org/officeDocument/2006/relationships/hyperlink" Target="https://www.daloopa.com/src/76383210" TargetMode="External"/><Relationship Id="rId6091" Type="http://schemas.openxmlformats.org/officeDocument/2006/relationships/hyperlink" Target="https://www.daloopa.com/src/50462549" TargetMode="External"/><Relationship Id="rId7142" Type="http://schemas.openxmlformats.org/officeDocument/2006/relationships/hyperlink" Target="https://www.daloopa.com/src/4424288" TargetMode="External"/><Relationship Id="rId3752" Type="http://schemas.openxmlformats.org/officeDocument/2006/relationships/hyperlink" Target="https://www.daloopa.com/src/76525731" TargetMode="External"/><Relationship Id="rId673" Type="http://schemas.openxmlformats.org/officeDocument/2006/relationships/hyperlink" Target="https://www.daloopa.com/src/4427498" TargetMode="External"/><Relationship Id="rId2354" Type="http://schemas.openxmlformats.org/officeDocument/2006/relationships/hyperlink" Target="https://www.daloopa.com/src/8771568" TargetMode="External"/><Relationship Id="rId3405" Type="http://schemas.openxmlformats.org/officeDocument/2006/relationships/hyperlink" Target="https://www.daloopa.com/src/23051543" TargetMode="External"/><Relationship Id="rId4803" Type="http://schemas.openxmlformats.org/officeDocument/2006/relationships/hyperlink" Target="https://www.daloopa.com/src/76525921" TargetMode="External"/><Relationship Id="rId326" Type="http://schemas.openxmlformats.org/officeDocument/2006/relationships/hyperlink" Target="https://www.daloopa.com/src/4431129" TargetMode="External"/><Relationship Id="rId2007" Type="http://schemas.openxmlformats.org/officeDocument/2006/relationships/hyperlink" Target="https://www.daloopa.com/src/8769124" TargetMode="External"/><Relationship Id="rId6975" Type="http://schemas.openxmlformats.org/officeDocument/2006/relationships/hyperlink" Target="https://www.daloopa.com/src/51172070" TargetMode="External"/><Relationship Id="rId4179" Type="http://schemas.openxmlformats.org/officeDocument/2006/relationships/hyperlink" Target="https://www.daloopa.com/src/64848768" TargetMode="External"/><Relationship Id="rId5577" Type="http://schemas.openxmlformats.org/officeDocument/2006/relationships/hyperlink" Target="https://www.daloopa.com/src/41059649" TargetMode="External"/><Relationship Id="rId6628" Type="http://schemas.openxmlformats.org/officeDocument/2006/relationships/hyperlink" Target="https://www.daloopa.com/src/4442555" TargetMode="External"/><Relationship Id="rId8050" Type="http://schemas.openxmlformats.org/officeDocument/2006/relationships/hyperlink" Target="https://www.daloopa.com/src/8774642" TargetMode="External"/><Relationship Id="rId9101" Type="http://schemas.openxmlformats.org/officeDocument/2006/relationships/hyperlink" Target="https://www.daloopa.com/src/8795270" TargetMode="External"/><Relationship Id="rId4660" Type="http://schemas.openxmlformats.org/officeDocument/2006/relationships/hyperlink" Target="https://www.daloopa.com/src/4421487" TargetMode="External"/><Relationship Id="rId5711" Type="http://schemas.openxmlformats.org/officeDocument/2006/relationships/hyperlink" Target="https://www.daloopa.com/src/18753604" TargetMode="External"/><Relationship Id="rId3262" Type="http://schemas.openxmlformats.org/officeDocument/2006/relationships/hyperlink" Target="https://www.daloopa.com/src/50625356" TargetMode="External"/><Relationship Id="rId4313" Type="http://schemas.openxmlformats.org/officeDocument/2006/relationships/hyperlink" Target="https://app.internal.daloopa.com/short_text_fundamental?id=4b6262c00698b1f1d4386f71bc3944f7" TargetMode="External"/><Relationship Id="rId7883" Type="http://schemas.openxmlformats.org/officeDocument/2006/relationships/hyperlink" Target="https://www.daloopa.com/src/75163248" TargetMode="External"/><Relationship Id="rId183" Type="http://schemas.openxmlformats.org/officeDocument/2006/relationships/hyperlink" Target="https://www.daloopa.com/document/1166056" TargetMode="External"/><Relationship Id="rId6485" Type="http://schemas.openxmlformats.org/officeDocument/2006/relationships/hyperlink" Target="https://www.daloopa.com/src/51090749" TargetMode="External"/><Relationship Id="rId7536" Type="http://schemas.openxmlformats.org/officeDocument/2006/relationships/hyperlink" Target="https://www.daloopa.com/src/50603595" TargetMode="External"/><Relationship Id="rId8934" Type="http://schemas.openxmlformats.org/officeDocument/2006/relationships/hyperlink" Target="https://www.daloopa.com/src/8783502" TargetMode="External"/><Relationship Id="rId5087" Type="http://schemas.openxmlformats.org/officeDocument/2006/relationships/hyperlink" Target="https://www.daloopa.com/src/4423298" TargetMode="External"/><Relationship Id="rId6138" Type="http://schemas.openxmlformats.org/officeDocument/2006/relationships/hyperlink" Target="https://www.daloopa.com/src/45801961" TargetMode="External"/><Relationship Id="rId1697" Type="http://schemas.openxmlformats.org/officeDocument/2006/relationships/hyperlink" Target="https://www.daloopa.com/src/70318049" TargetMode="External"/><Relationship Id="rId2748" Type="http://schemas.openxmlformats.org/officeDocument/2006/relationships/hyperlink" Target="https://www.daloopa.com/src/4422313" TargetMode="External"/><Relationship Id="rId4170" Type="http://schemas.openxmlformats.org/officeDocument/2006/relationships/hyperlink" Target="https://www.daloopa.com/src/8847468" TargetMode="External"/><Relationship Id="rId5221" Type="http://schemas.openxmlformats.org/officeDocument/2006/relationships/hyperlink" Target="https://www.daloopa.com/src/50462534" TargetMode="External"/><Relationship Id="rId8791" Type="http://schemas.openxmlformats.org/officeDocument/2006/relationships/hyperlink" Target="https://marketplace.daloopa.com/text-fundamental?row_number=777&amp;period_tag=QQQQ&amp;unit_tag=Thousand&amp;id=70323366&amp;value=12737264&amp;" TargetMode="External"/><Relationship Id="rId9842" Type="http://schemas.openxmlformats.org/officeDocument/2006/relationships/hyperlink" Target="https://www.daloopa.com/src/8778218" TargetMode="External"/><Relationship Id="rId56" Type="http://schemas.openxmlformats.org/officeDocument/2006/relationships/hyperlink" Target="https://www.daloopa.com/document/1166228" TargetMode="External"/><Relationship Id="rId1831" Type="http://schemas.openxmlformats.org/officeDocument/2006/relationships/hyperlink" Target="https://www.daloopa.com/src/8771052" TargetMode="External"/><Relationship Id="rId7393" Type="http://schemas.openxmlformats.org/officeDocument/2006/relationships/hyperlink" Target="https://www.daloopa.com/src/8780637" TargetMode="External"/><Relationship Id="rId8444" Type="http://schemas.openxmlformats.org/officeDocument/2006/relationships/hyperlink" Target="https://www.daloopa.com/src/76391042" TargetMode="External"/><Relationship Id="rId7046" Type="http://schemas.openxmlformats.org/officeDocument/2006/relationships/hyperlink" Target="https://www.daloopa.com/src/45802065" TargetMode="External"/><Relationship Id="rId577" Type="http://schemas.openxmlformats.org/officeDocument/2006/relationships/hyperlink" Target="https://www.daloopa.com/src/4431146" TargetMode="External"/><Relationship Id="rId2258" Type="http://schemas.openxmlformats.org/officeDocument/2006/relationships/hyperlink" Target="https://www.daloopa.com/src/8771426" TargetMode="External"/><Relationship Id="rId3656" Type="http://schemas.openxmlformats.org/officeDocument/2006/relationships/hyperlink" Target="https://www.daloopa.com/src/8847430" TargetMode="External"/><Relationship Id="rId4707" Type="http://schemas.openxmlformats.org/officeDocument/2006/relationships/hyperlink" Target="https://app.internal.daloopa.com/short_text_fundamental?id=3a54cb0972c1dfe63d2a81b8e307b2e7" TargetMode="External"/><Relationship Id="rId3309" Type="http://schemas.openxmlformats.org/officeDocument/2006/relationships/hyperlink" Target="https://www.daloopa.com/src/50449627" TargetMode="External"/><Relationship Id="rId6879" Type="http://schemas.openxmlformats.org/officeDocument/2006/relationships/hyperlink" Target="https://www.daloopa.com/src/4425306" TargetMode="External"/><Relationship Id="rId9352" Type="http://schemas.openxmlformats.org/officeDocument/2006/relationships/hyperlink" Target="https://www.daloopa.com/src/70318352" TargetMode="External"/><Relationship Id="rId711" Type="http://schemas.openxmlformats.org/officeDocument/2006/relationships/hyperlink" Target="https://www.daloopa.com/src/4427644" TargetMode="External"/><Relationship Id="rId1341" Type="http://schemas.openxmlformats.org/officeDocument/2006/relationships/hyperlink" Target="https://www.daloopa.com/src/4423848" TargetMode="External"/><Relationship Id="rId5962" Type="http://schemas.openxmlformats.org/officeDocument/2006/relationships/hyperlink" Target="https://www.daloopa.com/src/45801934" TargetMode="External"/><Relationship Id="rId9005" Type="http://schemas.openxmlformats.org/officeDocument/2006/relationships/hyperlink" Target="https://www.daloopa.com/src/23060616" TargetMode="External"/><Relationship Id="rId4564" Type="http://schemas.openxmlformats.org/officeDocument/2006/relationships/hyperlink" Target="https://www.daloopa.com/src/4421819" TargetMode="External"/><Relationship Id="rId5615" Type="http://schemas.openxmlformats.org/officeDocument/2006/relationships/hyperlink" Target="https://www.daloopa.com/src/4423249" TargetMode="External"/><Relationship Id="rId3166" Type="http://schemas.openxmlformats.org/officeDocument/2006/relationships/hyperlink" Target="https://app.internal.daloopa.com/short_text_fundamental?id=357d70652498e7cbbfb241e961502057" TargetMode="External"/><Relationship Id="rId4217" Type="http://schemas.openxmlformats.org/officeDocument/2006/relationships/hyperlink" Target="https://www.daloopa.com/src/4421995" TargetMode="External"/><Relationship Id="rId6389" Type="http://schemas.openxmlformats.org/officeDocument/2006/relationships/hyperlink" Target="https://www.daloopa.com/src/4422530" TargetMode="External"/><Relationship Id="rId7787" Type="http://schemas.openxmlformats.org/officeDocument/2006/relationships/hyperlink" Target="https://www.daloopa.com/src/55744112" TargetMode="External"/><Relationship Id="rId8838" Type="http://schemas.openxmlformats.org/officeDocument/2006/relationships/hyperlink" Target="https://www.daloopa.com/src/8781163" TargetMode="External"/><Relationship Id="rId2999" Type="http://schemas.openxmlformats.org/officeDocument/2006/relationships/hyperlink" Target="https://www.daloopa.com/src/4422318" TargetMode="External"/><Relationship Id="rId3300" Type="http://schemas.openxmlformats.org/officeDocument/2006/relationships/hyperlink" Target="https://www.daloopa.com/src/4422460" TargetMode="External"/><Relationship Id="rId6870" Type="http://schemas.openxmlformats.org/officeDocument/2006/relationships/hyperlink" Target="https://www.daloopa.com/document/1167024" TargetMode="External"/><Relationship Id="rId7921" Type="http://schemas.openxmlformats.org/officeDocument/2006/relationships/hyperlink" Target="https://app.internal.daloopa.com/short_text_fundamental?id=ef04a85604616b58ed15b575ea24f698" TargetMode="External"/><Relationship Id="rId221" Type="http://schemas.openxmlformats.org/officeDocument/2006/relationships/hyperlink" Target="https://www.daloopa.com/src/4430270" TargetMode="External"/><Relationship Id="rId5472" Type="http://schemas.openxmlformats.org/officeDocument/2006/relationships/hyperlink" Target="https://www.daloopa.com/src/50450767" TargetMode="External"/><Relationship Id="rId6523" Type="http://schemas.openxmlformats.org/officeDocument/2006/relationships/hyperlink" Target="https://www.daloopa.com/src/51078131" TargetMode="External"/><Relationship Id="rId4074" Type="http://schemas.openxmlformats.org/officeDocument/2006/relationships/hyperlink" Target="https://www.daloopa.com/src/69162593" TargetMode="External"/><Relationship Id="rId5125" Type="http://schemas.openxmlformats.org/officeDocument/2006/relationships/hyperlink" Target="https://www.daloopa.com/src/4422856" TargetMode="External"/><Relationship Id="rId8695" Type="http://schemas.openxmlformats.org/officeDocument/2006/relationships/hyperlink" Target="https://www.daloopa.com/src/70323325" TargetMode="External"/><Relationship Id="rId9746" Type="http://schemas.openxmlformats.org/officeDocument/2006/relationships/hyperlink" Target="https://www.daloopa.com/src/51072228" TargetMode="External"/><Relationship Id="rId7297" Type="http://schemas.openxmlformats.org/officeDocument/2006/relationships/hyperlink" Target="https://www.daloopa.com/src/8780384" TargetMode="External"/><Relationship Id="rId8348" Type="http://schemas.openxmlformats.org/officeDocument/2006/relationships/hyperlink" Target="https://www.daloopa.com/src/76388419" TargetMode="External"/><Relationship Id="rId1735" Type="http://schemas.openxmlformats.org/officeDocument/2006/relationships/hyperlink" Target="https://www.daloopa.com/document/23979424" TargetMode="External"/><Relationship Id="rId4958" Type="http://schemas.openxmlformats.org/officeDocument/2006/relationships/hyperlink" Target="https://www.daloopa.com/src/60194343" TargetMode="External"/><Relationship Id="rId6380" Type="http://schemas.openxmlformats.org/officeDocument/2006/relationships/hyperlink" Target="https://www.daloopa.com/src/4423203" TargetMode="External"/><Relationship Id="rId7431" Type="http://schemas.openxmlformats.org/officeDocument/2006/relationships/hyperlink" Target="https://www.daloopa.com/src/8780229" TargetMode="External"/><Relationship Id="rId2990" Type="http://schemas.openxmlformats.org/officeDocument/2006/relationships/hyperlink" Target="https://www.daloopa.com/src/50623607" TargetMode="External"/><Relationship Id="rId6033" Type="http://schemas.openxmlformats.org/officeDocument/2006/relationships/hyperlink" Target="https://www.daloopa.com/src/4422930" TargetMode="External"/><Relationship Id="rId962" Type="http://schemas.openxmlformats.org/officeDocument/2006/relationships/hyperlink" Target="https://www.daloopa.com/document/21884893" TargetMode="External"/><Relationship Id="rId1592" Type="http://schemas.openxmlformats.org/officeDocument/2006/relationships/hyperlink" Target="https://www.daloopa.com/src/33997714" TargetMode="External"/><Relationship Id="rId2643" Type="http://schemas.openxmlformats.org/officeDocument/2006/relationships/hyperlink" Target="https://www.daloopa.com/src/4423556" TargetMode="External"/><Relationship Id="rId9256" Type="http://schemas.openxmlformats.org/officeDocument/2006/relationships/hyperlink" Target="https://www.daloopa.com/src/8795306" TargetMode="External"/><Relationship Id="rId615" Type="http://schemas.openxmlformats.org/officeDocument/2006/relationships/hyperlink" Target="https://www.daloopa.com/src/4431507" TargetMode="External"/><Relationship Id="rId1245" Type="http://schemas.openxmlformats.org/officeDocument/2006/relationships/hyperlink" Target="https://www.daloopa.com/src/69163436" TargetMode="External"/><Relationship Id="rId4468" Type="http://schemas.openxmlformats.org/officeDocument/2006/relationships/hyperlink" Target="https://www.daloopa.com/src/4421335" TargetMode="External"/><Relationship Id="rId5866" Type="http://schemas.openxmlformats.org/officeDocument/2006/relationships/hyperlink" Target="https://www.daloopa.com/src/64849621" TargetMode="External"/><Relationship Id="rId6917" Type="http://schemas.openxmlformats.org/officeDocument/2006/relationships/hyperlink" Target="https://www.daloopa.com/src/4442463" TargetMode="External"/><Relationship Id="rId5519" Type="http://schemas.openxmlformats.org/officeDocument/2006/relationships/hyperlink" Target="https://www.daloopa.com/src/8847747" TargetMode="External"/><Relationship Id="rId3551" Type="http://schemas.openxmlformats.org/officeDocument/2006/relationships/hyperlink" Target="https://www.daloopa.com/src/4421174" TargetMode="External"/><Relationship Id="rId4602" Type="http://schemas.openxmlformats.org/officeDocument/2006/relationships/hyperlink" Target="https://www.daloopa.com/document/23979428" TargetMode="External"/><Relationship Id="rId472" Type="http://schemas.openxmlformats.org/officeDocument/2006/relationships/hyperlink" Target="https://www.daloopa.com/src/4430965" TargetMode="External"/><Relationship Id="rId2153" Type="http://schemas.openxmlformats.org/officeDocument/2006/relationships/hyperlink" Target="https://www.daloopa.com/src/50585107" TargetMode="External"/><Relationship Id="rId3204" Type="http://schemas.openxmlformats.org/officeDocument/2006/relationships/hyperlink" Target="https://www.daloopa.com/src/55731682" TargetMode="External"/><Relationship Id="rId6774" Type="http://schemas.openxmlformats.org/officeDocument/2006/relationships/hyperlink" Target="https://www.daloopa.com/src/51088190" TargetMode="External"/><Relationship Id="rId7825" Type="http://schemas.openxmlformats.org/officeDocument/2006/relationships/hyperlink" Target="https://www.daloopa.com/document/23979424" TargetMode="External"/><Relationship Id="rId125" Type="http://schemas.openxmlformats.org/officeDocument/2006/relationships/hyperlink" Target="https://www.daloopa.com/src/4431116" TargetMode="External"/><Relationship Id="rId5376" Type="http://schemas.openxmlformats.org/officeDocument/2006/relationships/hyperlink" Target="https://www.daloopa.com/src/45801847" TargetMode="External"/><Relationship Id="rId6427" Type="http://schemas.openxmlformats.org/officeDocument/2006/relationships/hyperlink" Target="https://www.daloopa.com/src/51078122" TargetMode="External"/><Relationship Id="rId5029" Type="http://schemas.openxmlformats.org/officeDocument/2006/relationships/hyperlink" Target="https://www.daloopa.com/src/4423148" TargetMode="External"/><Relationship Id="rId8599" Type="http://schemas.openxmlformats.org/officeDocument/2006/relationships/hyperlink" Target="https://www.daloopa.com/src/76383544" TargetMode="External"/><Relationship Id="rId1986" Type="http://schemas.openxmlformats.org/officeDocument/2006/relationships/hyperlink" Target="https://www.daloopa.com/src/64848979" TargetMode="External"/><Relationship Id="rId1639" Type="http://schemas.openxmlformats.org/officeDocument/2006/relationships/hyperlink" Target="https://www.daloopa.com/src/64848714" TargetMode="External"/><Relationship Id="rId3061" Type="http://schemas.openxmlformats.org/officeDocument/2006/relationships/hyperlink" Target="https://www.daloopa.com/document/23979428" TargetMode="External"/><Relationship Id="rId5510" Type="http://schemas.openxmlformats.org/officeDocument/2006/relationships/hyperlink" Target="https://www.daloopa.com/src/4423276" TargetMode="External"/><Relationship Id="rId4112" Type="http://schemas.openxmlformats.org/officeDocument/2006/relationships/hyperlink" Target="https://www.daloopa.com/src/4421328" TargetMode="External"/><Relationship Id="rId7682" Type="http://schemas.openxmlformats.org/officeDocument/2006/relationships/hyperlink" Target="https://marketplace.daloopa.com/text-fundamental?row_number=669&amp;period_tag=QQQQ&amp;unit_tag=Thousand&amp;id=50611417&amp;value=-310756&amp;id=50611480&amp;value=-12222&amp;" TargetMode="External"/><Relationship Id="rId8733" Type="http://schemas.openxmlformats.org/officeDocument/2006/relationships/hyperlink" Target="https://www.daloopa.com/src/76383363" TargetMode="External"/><Relationship Id="rId6284" Type="http://schemas.openxmlformats.org/officeDocument/2006/relationships/hyperlink" Target="https://www.daloopa.com/src/69165742" TargetMode="External"/><Relationship Id="rId7335" Type="http://schemas.openxmlformats.org/officeDocument/2006/relationships/hyperlink" Target="https://www.daloopa.com/src/23053121" TargetMode="External"/><Relationship Id="rId2894" Type="http://schemas.openxmlformats.org/officeDocument/2006/relationships/hyperlink" Target="https://www.daloopa.com/src/4422159" TargetMode="External"/><Relationship Id="rId866" Type="http://schemas.openxmlformats.org/officeDocument/2006/relationships/hyperlink" Target="https://marketplace.daloopa.com/text-fundamental?row_number=134&amp;period_tag=QQQQ&amp;unit_tag=Actual&amp;id=4432656&amp;value=40&amp;" TargetMode="External"/><Relationship Id="rId1496" Type="http://schemas.openxmlformats.org/officeDocument/2006/relationships/hyperlink" Target="https://www.daloopa.com/src/4423929" TargetMode="External"/><Relationship Id="rId2547" Type="http://schemas.openxmlformats.org/officeDocument/2006/relationships/hyperlink" Target="https://www.daloopa.com/src/4423479" TargetMode="External"/><Relationship Id="rId3945" Type="http://schemas.openxmlformats.org/officeDocument/2006/relationships/hyperlink" Target="https://www.daloopa.com/src/8847464" TargetMode="External"/><Relationship Id="rId519" Type="http://schemas.openxmlformats.org/officeDocument/2006/relationships/hyperlink" Target="https://www.daloopa.com/src/55732094" TargetMode="External"/><Relationship Id="rId1149" Type="http://schemas.openxmlformats.org/officeDocument/2006/relationships/hyperlink" Target="https://www.daloopa.com/src/64848931" TargetMode="External"/><Relationship Id="rId5020" Type="http://schemas.openxmlformats.org/officeDocument/2006/relationships/hyperlink" Target="https://www.daloopa.com/src/4422883" TargetMode="External"/><Relationship Id="rId7192" Type="http://schemas.openxmlformats.org/officeDocument/2006/relationships/hyperlink" Target="https://www.daloopa.com/document/23595567" TargetMode="External"/><Relationship Id="rId8590" Type="http://schemas.openxmlformats.org/officeDocument/2006/relationships/hyperlink" Target="https://www.daloopa.com/src/76383394" TargetMode="External"/><Relationship Id="rId9641" Type="http://schemas.openxmlformats.org/officeDocument/2006/relationships/hyperlink" Target="https://www.daloopa.com/src/51073278" TargetMode="External"/><Relationship Id="rId1630" Type="http://schemas.openxmlformats.org/officeDocument/2006/relationships/hyperlink" Target="https://www.daloopa.com/document/23979428" TargetMode="External"/><Relationship Id="rId8243" Type="http://schemas.openxmlformats.org/officeDocument/2006/relationships/hyperlink" Target="https://www.daloopa.com/src/76385685" TargetMode="External"/><Relationship Id="rId4853" Type="http://schemas.openxmlformats.org/officeDocument/2006/relationships/hyperlink" Target="https://www.daloopa.com/src/64848843" TargetMode="External"/><Relationship Id="rId5904" Type="http://schemas.openxmlformats.org/officeDocument/2006/relationships/hyperlink" Target="https://www.daloopa.com/src/4423466" TargetMode="External"/><Relationship Id="rId3455" Type="http://schemas.openxmlformats.org/officeDocument/2006/relationships/hyperlink" Target="https://www.daloopa.com/src/18729703" TargetMode="External"/><Relationship Id="rId4506" Type="http://schemas.openxmlformats.org/officeDocument/2006/relationships/hyperlink" Target="https://www.daloopa.com/src/4421966" TargetMode="External"/><Relationship Id="rId376" Type="http://schemas.openxmlformats.org/officeDocument/2006/relationships/hyperlink" Target="https://app.internal.daloopa.com/short_text_fundamental?id=6f6dc48a3cdf2fa8a6ccbba6bfe916e4" TargetMode="External"/><Relationship Id="rId2057" Type="http://schemas.openxmlformats.org/officeDocument/2006/relationships/hyperlink" Target="https://www.daloopa.com/src/50588847" TargetMode="External"/><Relationship Id="rId3108" Type="http://schemas.openxmlformats.org/officeDocument/2006/relationships/hyperlink" Target="https://www.daloopa.com/src/50623609" TargetMode="External"/><Relationship Id="rId6678" Type="http://schemas.openxmlformats.org/officeDocument/2006/relationships/hyperlink" Target="https://www.daloopa.com/src/4440880" TargetMode="External"/><Relationship Id="rId7729" Type="http://schemas.openxmlformats.org/officeDocument/2006/relationships/hyperlink" Target="https://www.daloopa.com/src/50611177" TargetMode="External"/><Relationship Id="rId9151" Type="http://schemas.openxmlformats.org/officeDocument/2006/relationships/hyperlink" Target="https://www.daloopa.com/src/8795228" TargetMode="External"/><Relationship Id="rId1140" Type="http://schemas.openxmlformats.org/officeDocument/2006/relationships/hyperlink" Target="https://www.daloopa.com/src/8847499" TargetMode="External"/><Relationship Id="rId510" Type="http://schemas.openxmlformats.org/officeDocument/2006/relationships/hyperlink" Target="https://www.daloopa.com/src/4427874" TargetMode="External"/><Relationship Id="rId5761" Type="http://schemas.openxmlformats.org/officeDocument/2006/relationships/hyperlink" Target="https://www.daloopa.com/src/69162665" TargetMode="External"/><Relationship Id="rId6812" Type="http://schemas.openxmlformats.org/officeDocument/2006/relationships/hyperlink" Target="https://www.daloopa.com/src/4425400" TargetMode="External"/><Relationship Id="rId4363" Type="http://schemas.openxmlformats.org/officeDocument/2006/relationships/hyperlink" Target="https://www.daloopa.com/src/4421288" TargetMode="External"/><Relationship Id="rId5414" Type="http://schemas.openxmlformats.org/officeDocument/2006/relationships/hyperlink" Target="https://www.daloopa.com/src/18753603" TargetMode="External"/><Relationship Id="rId8984" Type="http://schemas.openxmlformats.org/officeDocument/2006/relationships/hyperlink" Target="https://www.daloopa.com/src/8783461" TargetMode="External"/><Relationship Id="rId4016" Type="http://schemas.openxmlformats.org/officeDocument/2006/relationships/hyperlink" Target="https://www.daloopa.com/src/8847438" TargetMode="External"/><Relationship Id="rId7586" Type="http://schemas.openxmlformats.org/officeDocument/2006/relationships/hyperlink" Target="https://www.daloopa.com/src/50608015" TargetMode="External"/><Relationship Id="rId8637" Type="http://schemas.openxmlformats.org/officeDocument/2006/relationships/hyperlink" Target="https://app.internal.daloopa.com/short_text_fundamental?id=3b056faa10ff6ac99708007697cc588f" TargetMode="External"/><Relationship Id="rId6188" Type="http://schemas.openxmlformats.org/officeDocument/2006/relationships/hyperlink" Target="https://www.daloopa.com/src/75006792" TargetMode="External"/><Relationship Id="rId7239" Type="http://schemas.openxmlformats.org/officeDocument/2006/relationships/hyperlink" Target="https://www.daloopa.com/src/18767824" TargetMode="External"/><Relationship Id="rId2798" Type="http://schemas.openxmlformats.org/officeDocument/2006/relationships/hyperlink" Target="https://www.daloopa.com/src/4422275" TargetMode="External"/><Relationship Id="rId3849" Type="http://schemas.openxmlformats.org/officeDocument/2006/relationships/hyperlink" Target="https://www.daloopa.com/src/69162576" TargetMode="External"/><Relationship Id="rId5271" Type="http://schemas.openxmlformats.org/officeDocument/2006/relationships/hyperlink" Target="https://www.daloopa.com/src/45801832" TargetMode="External"/><Relationship Id="rId7720" Type="http://schemas.openxmlformats.org/officeDocument/2006/relationships/hyperlink" Target="https://www.daloopa.com/src/50611175" TargetMode="External"/><Relationship Id="rId6322" Type="http://schemas.openxmlformats.org/officeDocument/2006/relationships/hyperlink" Target="https://www.daloopa.com/src/50450774" TargetMode="External"/><Relationship Id="rId9892" Type="http://schemas.openxmlformats.org/officeDocument/2006/relationships/hyperlink" Target="https://www.daloopa.com/src/8778344" TargetMode="External"/><Relationship Id="rId1881" Type="http://schemas.openxmlformats.org/officeDocument/2006/relationships/hyperlink" Target="https://www.daloopa.com/src/50571028" TargetMode="External"/><Relationship Id="rId2932" Type="http://schemas.openxmlformats.org/officeDocument/2006/relationships/hyperlink" Target="https://www.daloopa.com/src/50625349" TargetMode="External"/><Relationship Id="rId8494" Type="http://schemas.openxmlformats.org/officeDocument/2006/relationships/hyperlink" Target="https://www.daloopa.com/src/76390813" TargetMode="External"/><Relationship Id="rId9545" Type="http://schemas.openxmlformats.org/officeDocument/2006/relationships/hyperlink" Target="https://www.daloopa.com/src/8795418" TargetMode="External"/><Relationship Id="rId904" Type="http://schemas.openxmlformats.org/officeDocument/2006/relationships/hyperlink" Target="https://www.daloopa.com/document/8001122" TargetMode="External"/><Relationship Id="rId1534" Type="http://schemas.openxmlformats.org/officeDocument/2006/relationships/hyperlink" Target="https://www.daloopa.com/src/4424007" TargetMode="External"/><Relationship Id="rId7096" Type="http://schemas.openxmlformats.org/officeDocument/2006/relationships/hyperlink" Target="https://www.daloopa.com/src/23060643" TargetMode="External"/><Relationship Id="rId8147" Type="http://schemas.openxmlformats.org/officeDocument/2006/relationships/hyperlink" Target="https://www.daloopa.com/src/8776159" TargetMode="External"/><Relationship Id="rId4757" Type="http://schemas.openxmlformats.org/officeDocument/2006/relationships/hyperlink" Target="https://www.daloopa.com/src/76525918" TargetMode="External"/><Relationship Id="rId3359" Type="http://schemas.openxmlformats.org/officeDocument/2006/relationships/hyperlink" Target="https://www.daloopa.com/src/23051417" TargetMode="External"/><Relationship Id="rId5808" Type="http://schemas.openxmlformats.org/officeDocument/2006/relationships/hyperlink" Target="https://www.daloopa.com/src/4422926" TargetMode="External"/><Relationship Id="rId7230" Type="http://schemas.openxmlformats.org/officeDocument/2006/relationships/hyperlink" Target="https://www.daloopa.com/src/8780391" TargetMode="External"/><Relationship Id="rId3840" Type="http://schemas.openxmlformats.org/officeDocument/2006/relationships/hyperlink" Target="https://www.daloopa.com/src/18731585" TargetMode="External"/><Relationship Id="rId9055" Type="http://schemas.openxmlformats.org/officeDocument/2006/relationships/hyperlink" Target="https://www.daloopa.com/src/70318309" TargetMode="External"/><Relationship Id="rId761" Type="http://schemas.openxmlformats.org/officeDocument/2006/relationships/hyperlink" Target="https://marketplace.daloopa.com/text-fundamental?row_number=104&amp;period_tag=QQQQ&amp;unit_tag=Actual&amp;id=69163369&amp;value=2000&amp;id=75008695&amp;value=2000&amp;" TargetMode="External"/><Relationship Id="rId1391" Type="http://schemas.openxmlformats.org/officeDocument/2006/relationships/hyperlink" Target="https://www.daloopa.com/src/4423961" TargetMode="External"/><Relationship Id="rId2442" Type="http://schemas.openxmlformats.org/officeDocument/2006/relationships/hyperlink" Target="https://www.daloopa.com/src/8847767" TargetMode="External"/><Relationship Id="rId414" Type="http://schemas.openxmlformats.org/officeDocument/2006/relationships/hyperlink" Target="https://www.daloopa.com/src/33992891" TargetMode="External"/><Relationship Id="rId1044" Type="http://schemas.openxmlformats.org/officeDocument/2006/relationships/hyperlink" Target="https://www.daloopa.com/src/4424098" TargetMode="External"/><Relationship Id="rId5665" Type="http://schemas.openxmlformats.org/officeDocument/2006/relationships/hyperlink" Target="https://www.daloopa.com/src/8847718" TargetMode="External"/><Relationship Id="rId6716" Type="http://schemas.openxmlformats.org/officeDocument/2006/relationships/hyperlink" Target="https://www.daloopa.com/src/4425140" TargetMode="External"/><Relationship Id="rId4267" Type="http://schemas.openxmlformats.org/officeDocument/2006/relationships/hyperlink" Target="https://www.daloopa.com/src/4421512" TargetMode="External"/><Relationship Id="rId5318" Type="http://schemas.openxmlformats.org/officeDocument/2006/relationships/hyperlink" Target="https://www.daloopa.com/src/75006793" TargetMode="External"/><Relationship Id="rId8888" Type="http://schemas.openxmlformats.org/officeDocument/2006/relationships/hyperlink" Target="https://www.daloopa.com/src/8781100" TargetMode="External"/><Relationship Id="rId1928" Type="http://schemas.openxmlformats.org/officeDocument/2006/relationships/hyperlink" Target="https://www.daloopa.com/src/8773298" TargetMode="External"/><Relationship Id="rId3350" Type="http://schemas.openxmlformats.org/officeDocument/2006/relationships/hyperlink" Target="https://www.daloopa.com/src/4422419" TargetMode="External"/><Relationship Id="rId271" Type="http://schemas.openxmlformats.org/officeDocument/2006/relationships/hyperlink" Target="https://www.daloopa.com/src/4430271" TargetMode="External"/><Relationship Id="rId3003" Type="http://schemas.openxmlformats.org/officeDocument/2006/relationships/hyperlink" Target="https://www.daloopa.com/src/50624726" TargetMode="External"/><Relationship Id="rId4401" Type="http://schemas.openxmlformats.org/officeDocument/2006/relationships/hyperlink" Target="https://www.daloopa.com/src/4421938" TargetMode="External"/><Relationship Id="rId7971" Type="http://schemas.openxmlformats.org/officeDocument/2006/relationships/hyperlink" Target="https://www.daloopa.com/src/8774788" TargetMode="External"/><Relationship Id="rId6573" Type="http://schemas.openxmlformats.org/officeDocument/2006/relationships/hyperlink" Target="https://www.daloopa.com/src/51432908" TargetMode="External"/><Relationship Id="rId7624" Type="http://schemas.openxmlformats.org/officeDocument/2006/relationships/hyperlink" Target="https://www.daloopa.com/src/50607893" TargetMode="External"/><Relationship Id="rId5175" Type="http://schemas.openxmlformats.org/officeDocument/2006/relationships/hyperlink" Target="https://www.daloopa.com/src/4422767" TargetMode="External"/><Relationship Id="rId6226" Type="http://schemas.openxmlformats.org/officeDocument/2006/relationships/hyperlink" Target="https://www.daloopa.com/src/50450772" TargetMode="External"/><Relationship Id="rId9796" Type="http://schemas.openxmlformats.org/officeDocument/2006/relationships/hyperlink" Target="https://www.daloopa.com/src/75155864" TargetMode="External"/><Relationship Id="rId1785" Type="http://schemas.openxmlformats.org/officeDocument/2006/relationships/hyperlink" Target="https://www.daloopa.com/src/8779475" TargetMode="External"/><Relationship Id="rId2836" Type="http://schemas.openxmlformats.org/officeDocument/2006/relationships/hyperlink" Target="https://app.internal.daloopa.com/short_text_fundamental?id=2741d5775cd4055e74263c71c58bd304" TargetMode="External"/><Relationship Id="rId8398" Type="http://schemas.openxmlformats.org/officeDocument/2006/relationships/hyperlink" Target="https://www.daloopa.com/src/76388103" TargetMode="External"/><Relationship Id="rId9449" Type="http://schemas.openxmlformats.org/officeDocument/2006/relationships/hyperlink" Target="https://marketplace.daloopa.com/text-fundamental?row_number=832&amp;period_tag=QQQQ&amp;unit_tag=Actual&amp;id=8795410&amp;value=5&amp;id=8795387&amp;value=15&amp;id=8795364&amp;value=26&amp;id=8795341&amp;value=42&amp;id=23060730&amp;value=51&amp;id=50570742&amp;value=59&amp;id=70320448&amp;value=66&amp;" TargetMode="External"/><Relationship Id="rId808" Type="http://schemas.openxmlformats.org/officeDocument/2006/relationships/hyperlink" Target="https://www.daloopa.com/document/1192523" TargetMode="External"/><Relationship Id="rId1438" Type="http://schemas.openxmlformats.org/officeDocument/2006/relationships/hyperlink" Target="https://www.daloopa.com/src/45801598" TargetMode="External"/><Relationship Id="rId7481" Type="http://schemas.openxmlformats.org/officeDocument/2006/relationships/hyperlink" Target="https://app.internal.daloopa.com/short_text_fundamental?id=44f937527b46f7076a9ab4dd0f4646a1" TargetMode="External"/><Relationship Id="rId6083" Type="http://schemas.openxmlformats.org/officeDocument/2006/relationships/hyperlink" Target="https://www.daloopa.com/src/45801951" TargetMode="External"/><Relationship Id="rId7134" Type="http://schemas.openxmlformats.org/officeDocument/2006/relationships/hyperlink" Target="https://www.daloopa.com/src/70318928" TargetMode="External"/><Relationship Id="rId8532" Type="http://schemas.openxmlformats.org/officeDocument/2006/relationships/hyperlink" Target="https://www.daloopa.com/src/76383623" TargetMode="External"/><Relationship Id="rId2693" Type="http://schemas.openxmlformats.org/officeDocument/2006/relationships/hyperlink" Target="https://www.daloopa.com/src/4422286" TargetMode="External"/><Relationship Id="rId3744" Type="http://schemas.openxmlformats.org/officeDocument/2006/relationships/hyperlink" Target="https://www.daloopa.com/src/41059579" TargetMode="External"/><Relationship Id="rId665" Type="http://schemas.openxmlformats.org/officeDocument/2006/relationships/hyperlink" Target="https://www.daloopa.com/src/4427155" TargetMode="External"/><Relationship Id="rId1295" Type="http://schemas.openxmlformats.org/officeDocument/2006/relationships/hyperlink" Target="https://www.daloopa.com/src/75006281" TargetMode="External"/><Relationship Id="rId2346" Type="http://schemas.openxmlformats.org/officeDocument/2006/relationships/hyperlink" Target="https://www.daloopa.com/src/8771761" TargetMode="External"/><Relationship Id="rId6967" Type="http://schemas.openxmlformats.org/officeDocument/2006/relationships/hyperlink" Target="https://www.daloopa.com/src/45802046" TargetMode="External"/><Relationship Id="rId318" Type="http://schemas.openxmlformats.org/officeDocument/2006/relationships/hyperlink" Target="https://marketplace.daloopa.com/text-fundamental?row_number=47&amp;period_tag=QQQQ&amp;unit_tag=Million&amp;id=4431128&amp;value=10&amp;" TargetMode="External"/><Relationship Id="rId5569" Type="http://schemas.openxmlformats.org/officeDocument/2006/relationships/hyperlink" Target="https://www.daloopa.com/src/4422515" TargetMode="External"/><Relationship Id="rId9440" Type="http://schemas.openxmlformats.org/officeDocument/2006/relationships/hyperlink" Target="https://www.daloopa.com/src/8795454" TargetMode="External"/><Relationship Id="rId8042" Type="http://schemas.openxmlformats.org/officeDocument/2006/relationships/hyperlink" Target="https://www.daloopa.com/src/8774937" TargetMode="External"/><Relationship Id="rId4652" Type="http://schemas.openxmlformats.org/officeDocument/2006/relationships/hyperlink" Target="https://www.daloopa.com/src/76525899" TargetMode="External"/><Relationship Id="rId5703" Type="http://schemas.openxmlformats.org/officeDocument/2006/relationships/hyperlink" Target="https://www.daloopa.com/src/4423340" TargetMode="External"/><Relationship Id="rId175" Type="http://schemas.openxmlformats.org/officeDocument/2006/relationships/hyperlink" Target="https://www.daloopa.com/src/70356460" TargetMode="External"/><Relationship Id="rId3254" Type="http://schemas.openxmlformats.org/officeDocument/2006/relationships/hyperlink" Target="https://www.daloopa.com/src/33992294" TargetMode="External"/><Relationship Id="rId4305" Type="http://schemas.openxmlformats.org/officeDocument/2006/relationships/hyperlink" Target="https://www.daloopa.com/src/76525829" TargetMode="External"/><Relationship Id="rId7875" Type="http://schemas.openxmlformats.org/officeDocument/2006/relationships/hyperlink" Target="https://www.daloopa.com/document/23979424" TargetMode="External"/><Relationship Id="rId8926" Type="http://schemas.openxmlformats.org/officeDocument/2006/relationships/hyperlink" Target="https://www.daloopa.com/src/45801660" TargetMode="External"/><Relationship Id="rId6477" Type="http://schemas.openxmlformats.org/officeDocument/2006/relationships/hyperlink" Target="https://www.daloopa.com/src/51090747" TargetMode="External"/><Relationship Id="rId7528" Type="http://schemas.openxmlformats.org/officeDocument/2006/relationships/hyperlink" Target="https://www.daloopa.com/src/50603596" TargetMode="External"/><Relationship Id="rId5079" Type="http://schemas.openxmlformats.org/officeDocument/2006/relationships/hyperlink" Target="https://www.daloopa.com/src/4423062" TargetMode="External"/><Relationship Id="rId1689" Type="http://schemas.openxmlformats.org/officeDocument/2006/relationships/hyperlink" Target="https://www.daloopa.com/src/8772971" TargetMode="External"/><Relationship Id="rId5560" Type="http://schemas.openxmlformats.org/officeDocument/2006/relationships/hyperlink" Target="https://www.daloopa.com/src/4423188" TargetMode="External"/><Relationship Id="rId4162" Type="http://schemas.openxmlformats.org/officeDocument/2006/relationships/hyperlink" Target="https://www.daloopa.com/src/4421619" TargetMode="External"/><Relationship Id="rId5213" Type="http://schemas.openxmlformats.org/officeDocument/2006/relationships/hyperlink" Target="https://www.daloopa.com/src/45801819" TargetMode="External"/><Relationship Id="rId6611" Type="http://schemas.openxmlformats.org/officeDocument/2006/relationships/hyperlink" Target="https://www.daloopa.com/src/51519618" TargetMode="External"/><Relationship Id="rId8783" Type="http://schemas.openxmlformats.org/officeDocument/2006/relationships/hyperlink" Target="https://www.daloopa.com/document/23607425" TargetMode="External"/><Relationship Id="rId9834" Type="http://schemas.openxmlformats.org/officeDocument/2006/relationships/hyperlink" Target="https://www.daloopa.com/src/8778157" TargetMode="External"/><Relationship Id="rId48" Type="http://schemas.openxmlformats.org/officeDocument/2006/relationships/hyperlink" Target="https://www.daloopa.com/document/1190695" TargetMode="External"/><Relationship Id="rId1823" Type="http://schemas.openxmlformats.org/officeDocument/2006/relationships/hyperlink" Target="https://www.daloopa.com/src/8771097" TargetMode="External"/><Relationship Id="rId7385" Type="http://schemas.openxmlformats.org/officeDocument/2006/relationships/hyperlink" Target="https://www.daloopa.com/src/8780781" TargetMode="External"/><Relationship Id="rId8436" Type="http://schemas.openxmlformats.org/officeDocument/2006/relationships/hyperlink" Target="https://www.daloopa.com/src/76391157" TargetMode="External"/><Relationship Id="rId3995" Type="http://schemas.openxmlformats.org/officeDocument/2006/relationships/hyperlink" Target="https://www.daloopa.com/src/4421252" TargetMode="External"/><Relationship Id="rId7038" Type="http://schemas.openxmlformats.org/officeDocument/2006/relationships/hyperlink" Target="https://www.daloopa.com/src/18747978" TargetMode="External"/><Relationship Id="rId2597" Type="http://schemas.openxmlformats.org/officeDocument/2006/relationships/hyperlink" Target="https://www.daloopa.com/src/4423516" TargetMode="External"/><Relationship Id="rId3648" Type="http://schemas.openxmlformats.org/officeDocument/2006/relationships/hyperlink" Target="https://www.daloopa.com/src/4421638" TargetMode="External"/><Relationship Id="rId569" Type="http://schemas.openxmlformats.org/officeDocument/2006/relationships/hyperlink" Target="https://www.daloopa.com/src/60194608" TargetMode="External"/><Relationship Id="rId1199" Type="http://schemas.openxmlformats.org/officeDocument/2006/relationships/hyperlink" Target="https://www.daloopa.com/src/4428674" TargetMode="External"/><Relationship Id="rId5070" Type="http://schemas.openxmlformats.org/officeDocument/2006/relationships/hyperlink" Target="https://www.daloopa.com/src/4422797" TargetMode="External"/><Relationship Id="rId6121" Type="http://schemas.openxmlformats.org/officeDocument/2006/relationships/hyperlink" Target="https://www.daloopa.com/src/4422524" TargetMode="External"/><Relationship Id="rId9691" Type="http://schemas.openxmlformats.org/officeDocument/2006/relationships/hyperlink" Target="https://www.daloopa.com/src/51073063" TargetMode="External"/><Relationship Id="rId8293" Type="http://schemas.openxmlformats.org/officeDocument/2006/relationships/hyperlink" Target="https://www.daloopa.com/src/76389670" TargetMode="External"/><Relationship Id="rId9344" Type="http://schemas.openxmlformats.org/officeDocument/2006/relationships/hyperlink" Target="https://www.daloopa.com/src/8795290" TargetMode="External"/><Relationship Id="rId1680" Type="http://schemas.openxmlformats.org/officeDocument/2006/relationships/hyperlink" Target="https://www.daloopa.com/src/8772949" TargetMode="External"/><Relationship Id="rId2731" Type="http://schemas.openxmlformats.org/officeDocument/2006/relationships/hyperlink" Target="https://www.daloopa.com/document/23979428" TargetMode="External"/><Relationship Id="rId703" Type="http://schemas.openxmlformats.org/officeDocument/2006/relationships/hyperlink" Target="https://www.daloopa.com/src/4432402" TargetMode="External"/><Relationship Id="rId1333" Type="http://schemas.openxmlformats.org/officeDocument/2006/relationships/hyperlink" Target="https://app.internal.daloopa.com/short_text_fundamental?id=abc531ced893faaf6ef74a634dea4d54" TargetMode="External"/><Relationship Id="rId5954" Type="http://schemas.openxmlformats.org/officeDocument/2006/relationships/hyperlink" Target="https://www.daloopa.com/src/33992492" TargetMode="External"/><Relationship Id="rId4556" Type="http://schemas.openxmlformats.org/officeDocument/2006/relationships/hyperlink" Target="https://www.daloopa.com/src/4421530" TargetMode="External"/><Relationship Id="rId5607" Type="http://schemas.openxmlformats.org/officeDocument/2006/relationships/hyperlink" Target="https://www.daloopa.com/src/4425430" TargetMode="External"/><Relationship Id="rId3158" Type="http://schemas.openxmlformats.org/officeDocument/2006/relationships/hyperlink" Target="https://www.daloopa.com/src/50624729" TargetMode="External"/><Relationship Id="rId4209" Type="http://schemas.openxmlformats.org/officeDocument/2006/relationships/hyperlink" Target="https://www.daloopa.com/src/4421363" TargetMode="External"/><Relationship Id="rId7779" Type="http://schemas.openxmlformats.org/officeDocument/2006/relationships/hyperlink" Target="https://www.daloopa.com/src/51116396" TargetMode="External"/><Relationship Id="rId560" Type="http://schemas.openxmlformats.org/officeDocument/2006/relationships/hyperlink" Target="https://www.daloopa.com/src/4427074" TargetMode="External"/><Relationship Id="rId1190" Type="http://schemas.openxmlformats.org/officeDocument/2006/relationships/hyperlink" Target="https://www.daloopa.com/src/50915948" TargetMode="External"/><Relationship Id="rId2241" Type="http://schemas.openxmlformats.org/officeDocument/2006/relationships/hyperlink" Target="https://www.daloopa.com/src/8771762" TargetMode="External"/><Relationship Id="rId213" Type="http://schemas.openxmlformats.org/officeDocument/2006/relationships/hyperlink" Target="https://app.internal.daloopa.com/short_text_fundamental?id=f5dff60f70cd97bae693f7f529218832" TargetMode="External"/><Relationship Id="rId6862" Type="http://schemas.openxmlformats.org/officeDocument/2006/relationships/hyperlink" Target="https://www.daloopa.com/src/45802031" TargetMode="External"/><Relationship Id="rId7913" Type="http://schemas.openxmlformats.org/officeDocument/2006/relationships/hyperlink" Target="https://www.daloopa.com/src/18768076" TargetMode="External"/><Relationship Id="rId4066" Type="http://schemas.openxmlformats.org/officeDocument/2006/relationships/hyperlink" Target="https://www.daloopa.com/src/18729690" TargetMode="External"/><Relationship Id="rId5464" Type="http://schemas.openxmlformats.org/officeDocument/2006/relationships/hyperlink" Target="https://www.daloopa.com/src/4423459" TargetMode="External"/><Relationship Id="rId6515" Type="http://schemas.openxmlformats.org/officeDocument/2006/relationships/hyperlink" Target="https://www.daloopa.com/src/51519653" TargetMode="External"/><Relationship Id="rId5117" Type="http://schemas.openxmlformats.org/officeDocument/2006/relationships/hyperlink" Target="https://app.internal.daloopa.com/short_text_fundamental?id=4dca61923ce180ebc01dbd2666eb9cec" TargetMode="External"/><Relationship Id="rId8687" Type="http://schemas.openxmlformats.org/officeDocument/2006/relationships/hyperlink" Target="https://www.daloopa.com/src/76383595" TargetMode="External"/><Relationship Id="rId9738" Type="http://schemas.openxmlformats.org/officeDocument/2006/relationships/hyperlink" Target="https://www.daloopa.com/src/51072799" TargetMode="External"/><Relationship Id="rId1727" Type="http://schemas.openxmlformats.org/officeDocument/2006/relationships/hyperlink" Target="https://www.daloopa.com/src/8772958" TargetMode="External"/><Relationship Id="rId7289" Type="http://schemas.openxmlformats.org/officeDocument/2006/relationships/hyperlink" Target="https://www.daloopa.com/src/8780408" TargetMode="External"/><Relationship Id="rId3899" Type="http://schemas.openxmlformats.org/officeDocument/2006/relationships/hyperlink" Target="https://www.daloopa.com/src/55731621" TargetMode="External"/><Relationship Id="rId4200" Type="http://schemas.openxmlformats.org/officeDocument/2006/relationships/hyperlink" Target="https://www.daloopa.com/src/4421548" TargetMode="External"/><Relationship Id="rId7770" Type="http://schemas.openxmlformats.org/officeDocument/2006/relationships/hyperlink" Target="https://www.daloopa.com/src/51116017" TargetMode="External"/><Relationship Id="rId6372" Type="http://schemas.openxmlformats.org/officeDocument/2006/relationships/hyperlink" Target="https://www.daloopa.com/src/4422967" TargetMode="External"/><Relationship Id="rId7423" Type="http://schemas.openxmlformats.org/officeDocument/2006/relationships/hyperlink" Target="https://www.daloopa.com/src/8780653" TargetMode="External"/><Relationship Id="rId8821" Type="http://schemas.openxmlformats.org/officeDocument/2006/relationships/hyperlink" Target="https://www.daloopa.com/src/8781122" TargetMode="External"/><Relationship Id="rId6025" Type="http://schemas.openxmlformats.org/officeDocument/2006/relationships/hyperlink" Target="https://www.daloopa.com/src/4422685" TargetMode="External"/><Relationship Id="rId2982" Type="http://schemas.openxmlformats.org/officeDocument/2006/relationships/hyperlink" Target="https://www.daloopa.com/src/64848809" TargetMode="External"/><Relationship Id="rId8197" Type="http://schemas.openxmlformats.org/officeDocument/2006/relationships/hyperlink" Target="https://www.daloopa.com/src/33999073" TargetMode="External"/><Relationship Id="rId9595" Type="http://schemas.openxmlformats.org/officeDocument/2006/relationships/hyperlink" Target="https://www.daloopa.com/src/8795376" TargetMode="External"/><Relationship Id="rId954" Type="http://schemas.openxmlformats.org/officeDocument/2006/relationships/hyperlink" Target="https://www.daloopa.com/src/4443596" TargetMode="External"/><Relationship Id="rId1584" Type="http://schemas.openxmlformats.org/officeDocument/2006/relationships/hyperlink" Target="https://www.daloopa.com/src/4423959" TargetMode="External"/><Relationship Id="rId2635" Type="http://schemas.openxmlformats.org/officeDocument/2006/relationships/hyperlink" Target="https://www.daloopa.com/src/4423629" TargetMode="External"/><Relationship Id="rId9248" Type="http://schemas.openxmlformats.org/officeDocument/2006/relationships/hyperlink" Target="https://www.daloopa.com/src/8795213" TargetMode="External"/><Relationship Id="rId607" Type="http://schemas.openxmlformats.org/officeDocument/2006/relationships/hyperlink" Target="https://www.daloopa.com/src/55732096" TargetMode="External"/><Relationship Id="rId1237" Type="http://schemas.openxmlformats.org/officeDocument/2006/relationships/hyperlink" Target="https://www.daloopa.com/src/51172076" TargetMode="External"/><Relationship Id="rId5858" Type="http://schemas.openxmlformats.org/officeDocument/2006/relationships/hyperlink" Target="https://www.daloopa.com/src/4423465" TargetMode="External"/><Relationship Id="rId6909" Type="http://schemas.openxmlformats.org/officeDocument/2006/relationships/hyperlink" Target="https://www.daloopa.com/src/4425255" TargetMode="External"/><Relationship Id="rId7280" Type="http://schemas.openxmlformats.org/officeDocument/2006/relationships/hyperlink" Target="https://www.daloopa.com/src/8780500" TargetMode="External"/><Relationship Id="rId8331" Type="http://schemas.openxmlformats.org/officeDocument/2006/relationships/hyperlink" Target="https://www.daloopa.com/src/76386437" TargetMode="External"/><Relationship Id="rId2492" Type="http://schemas.openxmlformats.org/officeDocument/2006/relationships/hyperlink" Target="https://www.daloopa.com/src/4423509" TargetMode="External"/><Relationship Id="rId3890" Type="http://schemas.openxmlformats.org/officeDocument/2006/relationships/hyperlink" Target="https://www.daloopa.com/src/4421181" TargetMode="External"/><Relationship Id="rId4941" Type="http://schemas.openxmlformats.org/officeDocument/2006/relationships/hyperlink" Target="https://www.daloopa.com/src/4423266" TargetMode="External"/><Relationship Id="rId464" Type="http://schemas.openxmlformats.org/officeDocument/2006/relationships/hyperlink" Target="https://www.daloopa.com/src/4430964" TargetMode="External"/><Relationship Id="rId1094" Type="http://schemas.openxmlformats.org/officeDocument/2006/relationships/hyperlink" Target="https://www.daloopa.com/src/4428095" TargetMode="External"/><Relationship Id="rId2145" Type="http://schemas.openxmlformats.org/officeDocument/2006/relationships/hyperlink" Target="https://www.daloopa.com/src/50588010" TargetMode="External"/><Relationship Id="rId3543" Type="http://schemas.openxmlformats.org/officeDocument/2006/relationships/hyperlink" Target="https://www.daloopa.com/src/4421665" TargetMode="External"/><Relationship Id="rId117" Type="http://schemas.openxmlformats.org/officeDocument/2006/relationships/hyperlink" Target="https://www.daloopa.com/document/1191717" TargetMode="External"/><Relationship Id="rId6766" Type="http://schemas.openxmlformats.org/officeDocument/2006/relationships/hyperlink" Target="https://app.internal.daloopa.com/short_text_fundamental?id=094a261b3381e0cf62ade2fcfe216867" TargetMode="External"/><Relationship Id="rId7817" Type="http://schemas.openxmlformats.org/officeDocument/2006/relationships/hyperlink" Target="https://marketplace.daloopa.com/text-fundamental?row_number=685&amp;period_tag=QQQQ&amp;unit_tag=Thousand&amp;id=8776128&amp;value=17000&amp;id=8776152&amp;value=52000&amp;id=8776180&amp;value=106000&amp;id=8776026&amp;value=388000&amp;id=8775997&amp;value=251000&amp;" TargetMode="External"/><Relationship Id="rId5368" Type="http://schemas.openxmlformats.org/officeDocument/2006/relationships/hyperlink" Target="https://www.daloopa.com/src/60194356" TargetMode="External"/><Relationship Id="rId6419" Type="http://schemas.openxmlformats.org/officeDocument/2006/relationships/hyperlink" Target="https://www.daloopa.com/src/51519628" TargetMode="External"/><Relationship Id="rId1978" Type="http://schemas.openxmlformats.org/officeDocument/2006/relationships/hyperlink" Target="https://www.daloopa.com/src/18768485" TargetMode="External"/><Relationship Id="rId4451" Type="http://schemas.openxmlformats.org/officeDocument/2006/relationships/hyperlink" Target="https://www.daloopa.com/src/4422027" TargetMode="External"/><Relationship Id="rId5502" Type="http://schemas.openxmlformats.org/officeDocument/2006/relationships/hyperlink" Target="https://www.daloopa.com/src/4423042" TargetMode="External"/><Relationship Id="rId6900" Type="http://schemas.openxmlformats.org/officeDocument/2006/relationships/hyperlink" Target="https://www.daloopa.com/src/4441694" TargetMode="External"/><Relationship Id="rId3053" Type="http://schemas.openxmlformats.org/officeDocument/2006/relationships/hyperlink" Target="https://www.daloopa.com/src/50624647" TargetMode="External"/><Relationship Id="rId4104" Type="http://schemas.openxmlformats.org/officeDocument/2006/relationships/hyperlink" Target="https://www.daloopa.com/src/4421758" TargetMode="External"/><Relationship Id="rId6276" Type="http://schemas.openxmlformats.org/officeDocument/2006/relationships/hyperlink" Target="https://www.daloopa.com/src/45801968" TargetMode="External"/><Relationship Id="rId7674" Type="http://schemas.openxmlformats.org/officeDocument/2006/relationships/hyperlink" Target="https://www.daloopa.com/src/50611243" TargetMode="External"/><Relationship Id="rId8725" Type="http://schemas.openxmlformats.org/officeDocument/2006/relationships/hyperlink" Target="https://www.daloopa.com/src/70323323" TargetMode="External"/><Relationship Id="rId7327" Type="http://schemas.openxmlformats.org/officeDocument/2006/relationships/hyperlink" Target="https://www.daloopa.com/src/8780788" TargetMode="External"/><Relationship Id="rId2886" Type="http://schemas.openxmlformats.org/officeDocument/2006/relationships/hyperlink" Target="https://www.daloopa.com/src/18744751" TargetMode="External"/><Relationship Id="rId3937" Type="http://schemas.openxmlformats.org/officeDocument/2006/relationships/hyperlink" Target="https://www.daloopa.com/src/4421615" TargetMode="External"/><Relationship Id="rId9499" Type="http://schemas.openxmlformats.org/officeDocument/2006/relationships/hyperlink" Target="https://www.daloopa.com/src/8795391" TargetMode="External"/><Relationship Id="rId858" Type="http://schemas.openxmlformats.org/officeDocument/2006/relationships/hyperlink" Target="https://www.daloopa.com/document/1163986" TargetMode="External"/><Relationship Id="rId1488" Type="http://schemas.openxmlformats.org/officeDocument/2006/relationships/hyperlink" Target="https://www.daloopa.com/src/4423832" TargetMode="External"/><Relationship Id="rId2539" Type="http://schemas.openxmlformats.org/officeDocument/2006/relationships/hyperlink" Target="https://www.daloopa.com/src/4423540" TargetMode="External"/><Relationship Id="rId6410" Type="http://schemas.openxmlformats.org/officeDocument/2006/relationships/hyperlink" Target="https://www.daloopa.com/src/45801991" TargetMode="External"/><Relationship Id="rId5012" Type="http://schemas.openxmlformats.org/officeDocument/2006/relationships/hyperlink" Target="https://www.daloopa.com/document/23979428" TargetMode="External"/><Relationship Id="rId8582" Type="http://schemas.openxmlformats.org/officeDocument/2006/relationships/hyperlink" Target="https://www.daloopa.com/src/70323314" TargetMode="External"/><Relationship Id="rId9633" Type="http://schemas.openxmlformats.org/officeDocument/2006/relationships/hyperlink" Target="https://www.daloopa.com/src/50570749" TargetMode="External"/><Relationship Id="rId7184" Type="http://schemas.openxmlformats.org/officeDocument/2006/relationships/hyperlink" Target="https://www.daloopa.com/src/4424240" TargetMode="External"/><Relationship Id="rId8235" Type="http://schemas.openxmlformats.org/officeDocument/2006/relationships/hyperlink" Target="https://www.daloopa.com/src/76390137" TargetMode="External"/><Relationship Id="rId1622" Type="http://schemas.openxmlformats.org/officeDocument/2006/relationships/hyperlink" Target="https://www.daloopa.com/src/60194791" TargetMode="External"/><Relationship Id="rId3794" Type="http://schemas.openxmlformats.org/officeDocument/2006/relationships/hyperlink" Target="https://www.daloopa.com/src/60194203" TargetMode="External"/><Relationship Id="rId4845" Type="http://schemas.openxmlformats.org/officeDocument/2006/relationships/hyperlink" Target="https://www.daloopa.com/src/18753614" TargetMode="External"/><Relationship Id="rId2396" Type="http://schemas.openxmlformats.org/officeDocument/2006/relationships/hyperlink" Target="https://www.daloopa.com/src/8771885" TargetMode="External"/><Relationship Id="rId3447" Type="http://schemas.openxmlformats.org/officeDocument/2006/relationships/hyperlink" Target="https://www.daloopa.com/src/4421556" TargetMode="External"/><Relationship Id="rId368" Type="http://schemas.openxmlformats.org/officeDocument/2006/relationships/hyperlink" Target="https://www.daloopa.com/src/4427139" TargetMode="External"/><Relationship Id="rId2049" Type="http://schemas.openxmlformats.org/officeDocument/2006/relationships/hyperlink" Target="https://www.daloopa.com/src/50589564" TargetMode="External"/><Relationship Id="rId9490" Type="http://schemas.openxmlformats.org/officeDocument/2006/relationships/hyperlink" Target="https://www.daloopa.com/src/23060737" TargetMode="External"/><Relationship Id="rId2530" Type="http://schemas.openxmlformats.org/officeDocument/2006/relationships/hyperlink" Target="https://www.daloopa.com/src/4423592" TargetMode="External"/><Relationship Id="rId8092" Type="http://schemas.openxmlformats.org/officeDocument/2006/relationships/hyperlink" Target="https://www.daloopa.com/src/8774939" TargetMode="External"/><Relationship Id="rId9143" Type="http://schemas.openxmlformats.org/officeDocument/2006/relationships/hyperlink" Target="https://www.daloopa.com/src/23060715" TargetMode="External"/><Relationship Id="rId502" Type="http://schemas.openxmlformats.org/officeDocument/2006/relationships/hyperlink" Target="https://www.daloopa.com/document/23595567" TargetMode="External"/><Relationship Id="rId1132" Type="http://schemas.openxmlformats.org/officeDocument/2006/relationships/hyperlink" Target="https://www.daloopa.com/src/4428231" TargetMode="External"/><Relationship Id="rId4355" Type="http://schemas.openxmlformats.org/officeDocument/2006/relationships/hyperlink" Target="https://www.daloopa.com/src/4421735" TargetMode="External"/><Relationship Id="rId5753" Type="http://schemas.openxmlformats.org/officeDocument/2006/relationships/hyperlink" Target="https://www.daloopa.com/src/18745226" TargetMode="External"/><Relationship Id="rId6804" Type="http://schemas.openxmlformats.org/officeDocument/2006/relationships/hyperlink" Target="https://www.daloopa.com/src/4425372" TargetMode="External"/><Relationship Id="rId4008" Type="http://schemas.openxmlformats.org/officeDocument/2006/relationships/hyperlink" Target="https://www.daloopa.com/document/23979428" TargetMode="External"/><Relationship Id="rId5406" Type="http://schemas.openxmlformats.org/officeDocument/2006/relationships/hyperlink" Target="https://www.daloopa.com/src/4423334" TargetMode="External"/><Relationship Id="rId8976" Type="http://schemas.openxmlformats.org/officeDocument/2006/relationships/hyperlink" Target="https://www.daloopa.com/src/8783503" TargetMode="External"/><Relationship Id="rId7578" Type="http://schemas.openxmlformats.org/officeDocument/2006/relationships/hyperlink" Target="https://app.internal.daloopa.com/short_text_fundamental?id=14529bb225c60fea6bebb7260069495b" TargetMode="External"/><Relationship Id="rId8629" Type="http://schemas.openxmlformats.org/officeDocument/2006/relationships/hyperlink" Target="https://www.daloopa.com/src/76383641" TargetMode="External"/><Relationship Id="rId2040" Type="http://schemas.openxmlformats.org/officeDocument/2006/relationships/hyperlink" Target="https://www.daloopa.com/src/8774234" TargetMode="External"/><Relationship Id="rId6661" Type="http://schemas.openxmlformats.org/officeDocument/2006/relationships/hyperlink" Target="https://www.daloopa.com/src/51519622" TargetMode="External"/><Relationship Id="rId7712" Type="http://schemas.openxmlformats.org/officeDocument/2006/relationships/hyperlink" Target="https://www.daloopa.com/src/50611374" TargetMode="External"/><Relationship Id="rId5263" Type="http://schemas.openxmlformats.org/officeDocument/2006/relationships/hyperlink" Target="https://www.daloopa.com/src/64848858" TargetMode="External"/><Relationship Id="rId6314" Type="http://schemas.openxmlformats.org/officeDocument/2006/relationships/hyperlink" Target="https://www.daloopa.com/src/4423474" TargetMode="External"/><Relationship Id="rId8486" Type="http://schemas.openxmlformats.org/officeDocument/2006/relationships/hyperlink" Target="https://www.daloopa.com/src/76391063" TargetMode="External"/><Relationship Id="rId9884" Type="http://schemas.openxmlformats.org/officeDocument/2006/relationships/hyperlink" Target="https://www.daloopa.com/src/8778099" TargetMode="External"/><Relationship Id="rId98" Type="http://schemas.openxmlformats.org/officeDocument/2006/relationships/hyperlink" Target="https://www.daloopa.com/src/50454714" TargetMode="External"/><Relationship Id="rId1873" Type="http://schemas.openxmlformats.org/officeDocument/2006/relationships/hyperlink" Target="https://www.daloopa.com/src/70320586" TargetMode="External"/><Relationship Id="rId2924" Type="http://schemas.openxmlformats.org/officeDocument/2006/relationships/hyperlink" Target="https://www.daloopa.com/src/33992298" TargetMode="External"/><Relationship Id="rId7088" Type="http://schemas.openxmlformats.org/officeDocument/2006/relationships/hyperlink" Target="https://www.daloopa.com/document/23607425" TargetMode="External"/><Relationship Id="rId8139" Type="http://schemas.openxmlformats.org/officeDocument/2006/relationships/hyperlink" Target="https://www.daloopa.com/src/8774521" TargetMode="External"/><Relationship Id="rId9537" Type="http://schemas.openxmlformats.org/officeDocument/2006/relationships/hyperlink" Target="https://www.daloopa.com/src/23060751" TargetMode="External"/><Relationship Id="rId1526" Type="http://schemas.openxmlformats.org/officeDocument/2006/relationships/hyperlink" Target="https://www.daloopa.com/src/4423904" TargetMode="External"/><Relationship Id="rId3698" Type="http://schemas.openxmlformats.org/officeDocument/2006/relationships/hyperlink" Target="https://www.daloopa.com/src/4421724" TargetMode="External"/><Relationship Id="rId4749" Type="http://schemas.openxmlformats.org/officeDocument/2006/relationships/hyperlink" Target="https://www.daloopa.com/src/75006737" TargetMode="External"/><Relationship Id="rId8620" Type="http://schemas.openxmlformats.org/officeDocument/2006/relationships/hyperlink" Target="https://www.daloopa.com/src/76383498" TargetMode="External"/><Relationship Id="rId6171" Type="http://schemas.openxmlformats.org/officeDocument/2006/relationships/hyperlink" Target="https://www.daloopa.com/src/4423378" TargetMode="External"/><Relationship Id="rId7222" Type="http://schemas.openxmlformats.org/officeDocument/2006/relationships/hyperlink" Target="https://www.daloopa.com/src/8780414" TargetMode="External"/><Relationship Id="rId2781" Type="http://schemas.openxmlformats.org/officeDocument/2006/relationships/hyperlink" Target="https://www.daloopa.com/src/50449961" TargetMode="External"/><Relationship Id="rId9394" Type="http://schemas.openxmlformats.org/officeDocument/2006/relationships/hyperlink" Target="https://www.daloopa.com/src/8795405" TargetMode="External"/><Relationship Id="rId753" Type="http://schemas.openxmlformats.org/officeDocument/2006/relationships/hyperlink" Target="https://www.daloopa.com/src/18749811" TargetMode="External"/><Relationship Id="rId1383" Type="http://schemas.openxmlformats.org/officeDocument/2006/relationships/hyperlink" Target="https://www.daloopa.com/src/4424017" TargetMode="External"/><Relationship Id="rId2434" Type="http://schemas.openxmlformats.org/officeDocument/2006/relationships/hyperlink" Target="https://www.daloopa.com/src/4423533" TargetMode="External"/><Relationship Id="rId3832" Type="http://schemas.openxmlformats.org/officeDocument/2006/relationships/hyperlink" Target="https://www.daloopa.com/src/4421588" TargetMode="External"/><Relationship Id="rId9047" Type="http://schemas.openxmlformats.org/officeDocument/2006/relationships/hyperlink" Target="https://www.daloopa.com/src/23060617" TargetMode="External"/><Relationship Id="rId406" Type="http://schemas.openxmlformats.org/officeDocument/2006/relationships/hyperlink" Target="https://www.daloopa.com/src/18749666" TargetMode="External"/><Relationship Id="rId1036" Type="http://schemas.openxmlformats.org/officeDocument/2006/relationships/hyperlink" Target="https://www.daloopa.com/src/4424056" TargetMode="External"/><Relationship Id="rId5657" Type="http://schemas.openxmlformats.org/officeDocument/2006/relationships/hyperlink" Target="https://www.daloopa.com/src/4423160" TargetMode="External"/><Relationship Id="rId6708" Type="http://schemas.openxmlformats.org/officeDocument/2006/relationships/hyperlink" Target="https://www.daloopa.com/src/51088191" TargetMode="External"/><Relationship Id="rId4259" Type="http://schemas.openxmlformats.org/officeDocument/2006/relationships/hyperlink" Target="https://www.daloopa.com/src/76525826" TargetMode="External"/><Relationship Id="rId8130" Type="http://schemas.openxmlformats.org/officeDocument/2006/relationships/hyperlink" Target="https://www.daloopa.com/src/8774824" TargetMode="External"/><Relationship Id="rId4740" Type="http://schemas.openxmlformats.org/officeDocument/2006/relationships/hyperlink" Target="https://www.daloopa.com/src/18729713" TargetMode="External"/><Relationship Id="rId2291" Type="http://schemas.openxmlformats.org/officeDocument/2006/relationships/hyperlink" Target="https://www.daloopa.com/src/8771886" TargetMode="External"/><Relationship Id="rId3342" Type="http://schemas.openxmlformats.org/officeDocument/2006/relationships/hyperlink" Target="https://www.daloopa.com/src/4422311" TargetMode="External"/><Relationship Id="rId263" Type="http://schemas.openxmlformats.org/officeDocument/2006/relationships/hyperlink" Target="https://www.daloopa.com/src/4431660" TargetMode="External"/><Relationship Id="rId6565" Type="http://schemas.openxmlformats.org/officeDocument/2006/relationships/hyperlink" Target="https://www.daloopa.com/src/51432907" TargetMode="External"/><Relationship Id="rId7963" Type="http://schemas.openxmlformats.org/officeDocument/2006/relationships/hyperlink" Target="https://www.daloopa.com/src/64849010" TargetMode="External"/><Relationship Id="rId5167" Type="http://schemas.openxmlformats.org/officeDocument/2006/relationships/hyperlink" Target="https://www.daloopa.com/src/45801818" TargetMode="External"/><Relationship Id="rId6218" Type="http://schemas.openxmlformats.org/officeDocument/2006/relationships/hyperlink" Target="https://www.daloopa.com/src/4423472" TargetMode="External"/><Relationship Id="rId7616" Type="http://schemas.openxmlformats.org/officeDocument/2006/relationships/hyperlink" Target="https://www.daloopa.com/src/50608689" TargetMode="External"/><Relationship Id="rId9788" Type="http://schemas.openxmlformats.org/officeDocument/2006/relationships/hyperlink" Target="https://www.daloopa.com/src/51072324" TargetMode="External"/><Relationship Id="rId1777" Type="http://schemas.openxmlformats.org/officeDocument/2006/relationships/hyperlink" Target="https://app.internal.daloopa.com/short_text_fundamental?id=42ced4568a2b13cb99ae653ceb890807" TargetMode="External"/><Relationship Id="rId2828" Type="http://schemas.openxmlformats.org/officeDocument/2006/relationships/hyperlink" Target="https://www.daloopa.com/src/50624720" TargetMode="External"/><Relationship Id="rId4250" Type="http://schemas.openxmlformats.org/officeDocument/2006/relationships/hyperlink" Target="https://www.daloopa.com/src/76525817" TargetMode="External"/><Relationship Id="rId5301" Type="http://schemas.openxmlformats.org/officeDocument/2006/relationships/hyperlink" Target="https://www.daloopa.com/src/4423362" TargetMode="External"/><Relationship Id="rId8871" Type="http://schemas.openxmlformats.org/officeDocument/2006/relationships/hyperlink" Target="https://www.daloopa.com/src/8781017" TargetMode="External"/><Relationship Id="rId7473" Type="http://schemas.openxmlformats.org/officeDocument/2006/relationships/hyperlink" Target="https://www.daloopa.com/src/50600530" TargetMode="External"/><Relationship Id="rId8524" Type="http://schemas.openxmlformats.org/officeDocument/2006/relationships/hyperlink" Target="https://www.daloopa.com/src/76383432" TargetMode="External"/><Relationship Id="rId1911" Type="http://schemas.openxmlformats.org/officeDocument/2006/relationships/hyperlink" Target="https://www.daloopa.com/src/50518631" TargetMode="External"/><Relationship Id="rId6075" Type="http://schemas.openxmlformats.org/officeDocument/2006/relationships/hyperlink" Target="https://www.daloopa.com/src/33992486" TargetMode="External"/><Relationship Id="rId7126" Type="http://schemas.openxmlformats.org/officeDocument/2006/relationships/hyperlink" Target="https://www.daloopa.com/src/4424300" TargetMode="External"/><Relationship Id="rId9298" Type="http://schemas.openxmlformats.org/officeDocument/2006/relationships/hyperlink" Target="https://www.daloopa.com/src/8795240" TargetMode="External"/><Relationship Id="rId1287" Type="http://schemas.openxmlformats.org/officeDocument/2006/relationships/hyperlink" Target="https://www.daloopa.com/src/23052581" TargetMode="External"/><Relationship Id="rId2685" Type="http://schemas.openxmlformats.org/officeDocument/2006/relationships/hyperlink" Target="https://www.daloopa.com/src/4422194" TargetMode="External"/><Relationship Id="rId3736" Type="http://schemas.openxmlformats.org/officeDocument/2006/relationships/hyperlink" Target="https://www.daloopa.com/src/4421247" TargetMode="External"/><Relationship Id="rId657" Type="http://schemas.openxmlformats.org/officeDocument/2006/relationships/hyperlink" Target="https://marketplace.daloopa.com/text-fundamental?row_number=88&amp;period_tag=QQQQ&amp;unit_tag=Percent&amp;id=4429243&amp;value=0.03&amp;" TargetMode="External"/><Relationship Id="rId2338" Type="http://schemas.openxmlformats.org/officeDocument/2006/relationships/hyperlink" Target="https://app.internal.daloopa.com/short_text_fundamental?id=1729239cc85fccfd546482725337f59b" TargetMode="External"/><Relationship Id="rId6959" Type="http://schemas.openxmlformats.org/officeDocument/2006/relationships/hyperlink" Target="https://www.daloopa.com/src/4442565" TargetMode="External"/><Relationship Id="rId8381" Type="http://schemas.openxmlformats.org/officeDocument/2006/relationships/hyperlink" Target="https://www.daloopa.com/src/76389645" TargetMode="External"/><Relationship Id="rId9432" Type="http://schemas.openxmlformats.org/officeDocument/2006/relationships/hyperlink" Target="https://www.daloopa.com/src/8795362" TargetMode="External"/><Relationship Id="rId1421" Type="http://schemas.openxmlformats.org/officeDocument/2006/relationships/hyperlink" Target="https://www.daloopa.com/src/4423948" TargetMode="External"/><Relationship Id="rId4991" Type="http://schemas.openxmlformats.org/officeDocument/2006/relationships/hyperlink" Target="https://www.daloopa.com/src/4422664" TargetMode="External"/><Relationship Id="rId8034" Type="http://schemas.openxmlformats.org/officeDocument/2006/relationships/hyperlink" Target="https://www.daloopa.com/document/1163962" TargetMode="External"/><Relationship Id="rId3593" Type="http://schemas.openxmlformats.org/officeDocument/2006/relationships/hyperlink" Target="https://www.daloopa.com/src/4421695" TargetMode="External"/><Relationship Id="rId4644" Type="http://schemas.openxmlformats.org/officeDocument/2006/relationships/hyperlink" Target="https://www.daloopa.com/src/76525891" TargetMode="External"/><Relationship Id="rId2195" Type="http://schemas.openxmlformats.org/officeDocument/2006/relationships/hyperlink" Target="https://www.daloopa.com/src/8771593" TargetMode="External"/><Relationship Id="rId3246" Type="http://schemas.openxmlformats.org/officeDocument/2006/relationships/hyperlink" Target="https://www.daloopa.com/src/4422446" TargetMode="External"/><Relationship Id="rId167" Type="http://schemas.openxmlformats.org/officeDocument/2006/relationships/hyperlink" Target="https://www.daloopa.com/src/4427090" TargetMode="External"/><Relationship Id="rId7867" Type="http://schemas.openxmlformats.org/officeDocument/2006/relationships/hyperlink" Target="https://www.daloopa.com/src/8774816" TargetMode="External"/><Relationship Id="rId8918" Type="http://schemas.openxmlformats.org/officeDocument/2006/relationships/hyperlink" Target="https://www.daloopa.com/src/60201725" TargetMode="External"/><Relationship Id="rId6469" Type="http://schemas.openxmlformats.org/officeDocument/2006/relationships/hyperlink" Target="https://www.daloopa.com/src/51431314" TargetMode="External"/><Relationship Id="rId6950" Type="http://schemas.openxmlformats.org/officeDocument/2006/relationships/hyperlink" Target="https://www.daloopa.com/src/4441696" TargetMode="External"/><Relationship Id="rId301" Type="http://schemas.openxmlformats.org/officeDocument/2006/relationships/hyperlink" Target="https://www.daloopa.com/document/1190542" TargetMode="External"/><Relationship Id="rId5552" Type="http://schemas.openxmlformats.org/officeDocument/2006/relationships/hyperlink" Target="https://www.daloopa.com/src/4422952" TargetMode="External"/><Relationship Id="rId6603" Type="http://schemas.openxmlformats.org/officeDocument/2006/relationships/hyperlink" Target="https://www.daloopa.com/src/4442554" TargetMode="External"/><Relationship Id="rId4154" Type="http://schemas.openxmlformats.org/officeDocument/2006/relationships/hyperlink" Target="https://www.daloopa.com/src/4421850" TargetMode="External"/><Relationship Id="rId5205" Type="http://schemas.openxmlformats.org/officeDocument/2006/relationships/hyperlink" Target="https://www.daloopa.com/src/33992476" TargetMode="External"/><Relationship Id="rId8775" Type="http://schemas.openxmlformats.org/officeDocument/2006/relationships/hyperlink" Target="https://www.daloopa.com/src/70323362" TargetMode="External"/><Relationship Id="rId7377" Type="http://schemas.openxmlformats.org/officeDocument/2006/relationships/hyperlink" Target="https://www.daloopa.com/src/64848718" TargetMode="External"/><Relationship Id="rId8428" Type="http://schemas.openxmlformats.org/officeDocument/2006/relationships/hyperlink" Target="https://www.daloopa.com/src/76391259" TargetMode="External"/><Relationship Id="rId9826" Type="http://schemas.openxmlformats.org/officeDocument/2006/relationships/hyperlink" Target="https://www.daloopa.com/src/8778338" TargetMode="External"/><Relationship Id="rId1815" Type="http://schemas.openxmlformats.org/officeDocument/2006/relationships/hyperlink" Target="https://www.daloopa.com/src/60201396" TargetMode="External"/><Relationship Id="rId3987" Type="http://schemas.openxmlformats.org/officeDocument/2006/relationships/hyperlink" Target="https://www.daloopa.com/src/4421702" TargetMode="External"/><Relationship Id="rId2589" Type="http://schemas.openxmlformats.org/officeDocument/2006/relationships/hyperlink" Target="https://www.daloopa.com/src/4423560" TargetMode="External"/><Relationship Id="rId6460" Type="http://schemas.openxmlformats.org/officeDocument/2006/relationships/hyperlink" Target="https://www.daloopa.com/src/51091041" TargetMode="External"/><Relationship Id="rId7511" Type="http://schemas.openxmlformats.org/officeDocument/2006/relationships/hyperlink" Target="https://www.daloopa.com/src/50603808" TargetMode="External"/><Relationship Id="rId5062" Type="http://schemas.openxmlformats.org/officeDocument/2006/relationships/hyperlink" Target="https://www.daloopa.com/src/50462531" TargetMode="External"/><Relationship Id="rId6113" Type="http://schemas.openxmlformats.org/officeDocument/2006/relationships/hyperlink" Target="https://www.daloopa.com/src/4423228" TargetMode="External"/><Relationship Id="rId9683" Type="http://schemas.openxmlformats.org/officeDocument/2006/relationships/hyperlink" Target="https://www.daloopa.com/src/51073307" TargetMode="External"/><Relationship Id="rId1672" Type="http://schemas.openxmlformats.org/officeDocument/2006/relationships/hyperlink" Target="https://www.daloopa.com/src/69162422" TargetMode="External"/><Relationship Id="rId2723" Type="http://schemas.openxmlformats.org/officeDocument/2006/relationships/hyperlink" Target="https://www.daloopa.com/src/50624641" TargetMode="External"/><Relationship Id="rId8285" Type="http://schemas.openxmlformats.org/officeDocument/2006/relationships/hyperlink" Target="https://www.daloopa.com/src/76385718" TargetMode="External"/><Relationship Id="rId9336" Type="http://schemas.openxmlformats.org/officeDocument/2006/relationships/hyperlink" Target="https://www.daloopa.com/src/8795198" TargetMode="External"/><Relationship Id="rId1325" Type="http://schemas.openxmlformats.org/officeDocument/2006/relationships/hyperlink" Target="https://www.daloopa.com/src/45801586" TargetMode="External"/><Relationship Id="rId3497" Type="http://schemas.openxmlformats.org/officeDocument/2006/relationships/hyperlink" Target="https://www.daloopa.com/src/4421635" TargetMode="External"/><Relationship Id="rId4895" Type="http://schemas.openxmlformats.org/officeDocument/2006/relationships/hyperlink" Target="https://www.daloopa.com/src/4423449" TargetMode="External"/><Relationship Id="rId5946" Type="http://schemas.openxmlformats.org/officeDocument/2006/relationships/hyperlink" Target="https://www.daloopa.com/src/4423429" TargetMode="External"/><Relationship Id="rId31" Type="http://schemas.openxmlformats.org/officeDocument/2006/relationships/hyperlink" Target="https://www.daloopa.com/document/17682134" TargetMode="External"/><Relationship Id="rId2099" Type="http://schemas.openxmlformats.org/officeDocument/2006/relationships/hyperlink" Target="https://app.internal.daloopa.com/short_text_fundamental?id=860429c306c819185d4416bb571dd4c4" TargetMode="External"/><Relationship Id="rId4548" Type="http://schemas.openxmlformats.org/officeDocument/2006/relationships/hyperlink" Target="https://app.internal.daloopa.com/short_text_fundamental?id=acd50a80498cef46c6a0e89f81680794" TargetMode="External"/><Relationship Id="rId7021" Type="http://schemas.openxmlformats.org/officeDocument/2006/relationships/hyperlink" Target="https://www.daloopa.com/src/4425311" TargetMode="External"/><Relationship Id="rId2580" Type="http://schemas.openxmlformats.org/officeDocument/2006/relationships/hyperlink" Target="https://www.daloopa.com/src/4423618" TargetMode="External"/><Relationship Id="rId3631" Type="http://schemas.openxmlformats.org/officeDocument/2006/relationships/hyperlink" Target="https://www.daloopa.com/src/4421433" TargetMode="External"/><Relationship Id="rId9193" Type="http://schemas.openxmlformats.org/officeDocument/2006/relationships/hyperlink" Target="https://www.daloopa.com/src/70318349" TargetMode="External"/><Relationship Id="rId552" Type="http://schemas.openxmlformats.org/officeDocument/2006/relationships/hyperlink" Target="https://www.daloopa.com/src/4427183" TargetMode="External"/><Relationship Id="rId1182" Type="http://schemas.openxmlformats.org/officeDocument/2006/relationships/hyperlink" Target="https://www.daloopa.com/document/23607425" TargetMode="External"/><Relationship Id="rId2233" Type="http://schemas.openxmlformats.org/officeDocument/2006/relationships/hyperlink" Target="https://app.internal.daloopa.com/short_text_fundamental?id=8b79e510fcbdd0e89a7e4bb55e2b0e7e" TargetMode="External"/><Relationship Id="rId6854" Type="http://schemas.openxmlformats.org/officeDocument/2006/relationships/hyperlink" Target="https://www.daloopa.com/src/45802029" TargetMode="External"/><Relationship Id="rId205" Type="http://schemas.openxmlformats.org/officeDocument/2006/relationships/hyperlink" Target="https://www.daloopa.com/src/18749661" TargetMode="External"/><Relationship Id="rId5456" Type="http://schemas.openxmlformats.org/officeDocument/2006/relationships/hyperlink" Target="https://www.daloopa.com/src/4423246" TargetMode="External"/><Relationship Id="rId6507" Type="http://schemas.openxmlformats.org/officeDocument/2006/relationships/hyperlink" Target="https://www.daloopa.com/src/51519652" TargetMode="External"/><Relationship Id="rId7905" Type="http://schemas.openxmlformats.org/officeDocument/2006/relationships/hyperlink" Target="https://www.daloopa.com/src/8774673" TargetMode="External"/><Relationship Id="rId4058" Type="http://schemas.openxmlformats.org/officeDocument/2006/relationships/hyperlink" Target="https://www.daloopa.com/src/4421567" TargetMode="External"/><Relationship Id="rId5109" Type="http://schemas.openxmlformats.org/officeDocument/2006/relationships/hyperlink" Target="https://www.daloopa.com/src/45801805" TargetMode="External"/><Relationship Id="rId8679" Type="http://schemas.openxmlformats.org/officeDocument/2006/relationships/hyperlink" Target="https://www.daloopa.com/src/76383380" TargetMode="External"/><Relationship Id="rId1719" Type="http://schemas.openxmlformats.org/officeDocument/2006/relationships/hyperlink" Target="https://www.daloopa.com/src/23061451" TargetMode="External"/><Relationship Id="rId2090" Type="http://schemas.openxmlformats.org/officeDocument/2006/relationships/hyperlink" Target="https://www.daloopa.com/document/19368065" TargetMode="External"/><Relationship Id="rId3141" Type="http://schemas.openxmlformats.org/officeDocument/2006/relationships/hyperlink" Target="https://www.daloopa.com/src/4422457" TargetMode="External"/><Relationship Id="rId7762" Type="http://schemas.openxmlformats.org/officeDocument/2006/relationships/hyperlink" Target="https://www.daloopa.com/src/51115273" TargetMode="External"/><Relationship Id="rId8813" Type="http://schemas.openxmlformats.org/officeDocument/2006/relationships/hyperlink" Target="https://www.daloopa.com/src/41059781" TargetMode="External"/><Relationship Id="rId6364" Type="http://schemas.openxmlformats.org/officeDocument/2006/relationships/hyperlink" Target="https://www.daloopa.com/src/4422725" TargetMode="External"/><Relationship Id="rId7415" Type="http://schemas.openxmlformats.org/officeDocument/2006/relationships/hyperlink" Target="https://www.daloopa.com/src/8780790" TargetMode="External"/><Relationship Id="rId6017" Type="http://schemas.openxmlformats.org/officeDocument/2006/relationships/hyperlink" Target="https://www.daloopa.com/src/45801944" TargetMode="External"/><Relationship Id="rId9587" Type="http://schemas.openxmlformats.org/officeDocument/2006/relationships/hyperlink" Target="https://www.daloopa.com/src/70320451" TargetMode="External"/><Relationship Id="rId1576" Type="http://schemas.openxmlformats.org/officeDocument/2006/relationships/hyperlink" Target="https://www.daloopa.com/src/4424015" TargetMode="External"/><Relationship Id="rId2974" Type="http://schemas.openxmlformats.org/officeDocument/2006/relationships/hyperlink" Target="https://www.daloopa.com/src/18751488" TargetMode="External"/><Relationship Id="rId8189" Type="http://schemas.openxmlformats.org/officeDocument/2006/relationships/hyperlink" Target="https://www.daloopa.com/src/8774585" TargetMode="External"/><Relationship Id="rId946" Type="http://schemas.openxmlformats.org/officeDocument/2006/relationships/hyperlink" Target="https://marketplace.daloopa.com/text-fundamental?row_number=183&amp;period_tag=QQQQ&amp;unit_tag=Percent&amp;id=4443588&amp;value=0.02&amp;" TargetMode="External"/><Relationship Id="rId1229" Type="http://schemas.openxmlformats.org/officeDocument/2006/relationships/hyperlink" Target="https://www.daloopa.com/src/41059722" TargetMode="External"/><Relationship Id="rId2627" Type="http://schemas.openxmlformats.org/officeDocument/2006/relationships/hyperlink" Target="https://www.daloopa.com/src/4423502" TargetMode="External"/><Relationship Id="rId5100" Type="http://schemas.openxmlformats.org/officeDocument/2006/relationships/hyperlink" Target="https://www.daloopa.com/src/41059632" TargetMode="External"/><Relationship Id="rId4799" Type="http://schemas.openxmlformats.org/officeDocument/2006/relationships/hyperlink" Target="https://www.daloopa.com/src/60194223" TargetMode="External"/><Relationship Id="rId8670" Type="http://schemas.openxmlformats.org/officeDocument/2006/relationships/hyperlink" Target="https://www.daloopa.com/src/76383208" TargetMode="External"/><Relationship Id="rId9721" Type="http://schemas.openxmlformats.org/officeDocument/2006/relationships/hyperlink" Target="https://app.internal.daloopa.com/short_text_fundamental?id=76b757ca7af8881f7ed1b1b77c2a1fbe" TargetMode="External"/><Relationship Id="rId1710" Type="http://schemas.openxmlformats.org/officeDocument/2006/relationships/hyperlink" Target="https://app.internal.daloopa.com/short_text_fundamental?id=a09beccbe5e052a135e1dc4d70e1f043" TargetMode="External"/><Relationship Id="rId7272" Type="http://schemas.openxmlformats.org/officeDocument/2006/relationships/hyperlink" Target="https://www.daloopa.com/src/50570474" TargetMode="External"/><Relationship Id="rId8323" Type="http://schemas.openxmlformats.org/officeDocument/2006/relationships/hyperlink" Target="https://www.daloopa.com/src/76390629" TargetMode="External"/><Relationship Id="rId3882" Type="http://schemas.openxmlformats.org/officeDocument/2006/relationships/hyperlink" Target="https://www.daloopa.com/src/4421671" TargetMode="External"/><Relationship Id="rId4933" Type="http://schemas.openxmlformats.org/officeDocument/2006/relationships/hyperlink" Target="https://www.daloopa.com/src/4423032" TargetMode="External"/><Relationship Id="rId2484" Type="http://schemas.openxmlformats.org/officeDocument/2006/relationships/hyperlink" Target="https://www.daloopa.com/src/4423553" TargetMode="External"/><Relationship Id="rId3535" Type="http://schemas.openxmlformats.org/officeDocument/2006/relationships/hyperlink" Target="https://www.daloopa.com/src/4421897" TargetMode="External"/><Relationship Id="rId9097" Type="http://schemas.openxmlformats.org/officeDocument/2006/relationships/hyperlink" Target="https://www.daloopa.com/src/70318310" TargetMode="External"/><Relationship Id="rId456" Type="http://schemas.openxmlformats.org/officeDocument/2006/relationships/hyperlink" Target="https://www.daloopa.com/src/4427070" TargetMode="External"/><Relationship Id="rId1086" Type="http://schemas.openxmlformats.org/officeDocument/2006/relationships/hyperlink" Target="https://www.daloopa.com/src/4428272" TargetMode="External"/><Relationship Id="rId2137" Type="http://schemas.openxmlformats.org/officeDocument/2006/relationships/hyperlink" Target="https://www.daloopa.com/src/50588921" TargetMode="External"/><Relationship Id="rId109" Type="http://schemas.openxmlformats.org/officeDocument/2006/relationships/hyperlink" Target="https://www.daloopa.com/src/4431145" TargetMode="External"/><Relationship Id="rId6758" Type="http://schemas.openxmlformats.org/officeDocument/2006/relationships/hyperlink" Target="https://www.daloopa.com/src/4425141" TargetMode="External"/><Relationship Id="rId7809" Type="http://schemas.openxmlformats.org/officeDocument/2006/relationships/hyperlink" Target="https://www.daloopa.com/src/8776025" TargetMode="External"/><Relationship Id="rId8180" Type="http://schemas.openxmlformats.org/officeDocument/2006/relationships/hyperlink" Target="https://www.daloopa.com/src/8774900" TargetMode="External"/><Relationship Id="rId9231" Type="http://schemas.openxmlformats.org/officeDocument/2006/relationships/hyperlink" Target="https://www.daloopa.com/document/23607425" TargetMode="External"/><Relationship Id="rId1220" Type="http://schemas.openxmlformats.org/officeDocument/2006/relationships/hyperlink" Target="https://www.daloopa.com/src/4428518" TargetMode="External"/><Relationship Id="rId4790" Type="http://schemas.openxmlformats.org/officeDocument/2006/relationships/hyperlink" Target="https://www.daloopa.com/src/8847453" TargetMode="External"/><Relationship Id="rId5841" Type="http://schemas.openxmlformats.org/officeDocument/2006/relationships/hyperlink" Target="https://www.daloopa.com/src/4422715" TargetMode="External"/><Relationship Id="rId3392" Type="http://schemas.openxmlformats.org/officeDocument/2006/relationships/hyperlink" Target="https://www.daloopa.com/src/4427860" TargetMode="External"/><Relationship Id="rId4443" Type="http://schemas.openxmlformats.org/officeDocument/2006/relationships/hyperlink" Target="https://www.daloopa.com/document/23979428" TargetMode="External"/><Relationship Id="rId3045" Type="http://schemas.openxmlformats.org/officeDocument/2006/relationships/hyperlink" Target="https://www.daloopa.com/src/55731691" TargetMode="External"/><Relationship Id="rId7666" Type="http://schemas.openxmlformats.org/officeDocument/2006/relationships/hyperlink" Target="https://www.daloopa.com/src/50608010" TargetMode="External"/><Relationship Id="rId8717" Type="http://schemas.openxmlformats.org/officeDocument/2006/relationships/hyperlink" Target="https://www.daloopa.com/src/76383600" TargetMode="External"/><Relationship Id="rId6268" Type="http://schemas.openxmlformats.org/officeDocument/2006/relationships/hyperlink" Target="https://www.daloopa.com/src/41059655" TargetMode="External"/><Relationship Id="rId7319" Type="http://schemas.openxmlformats.org/officeDocument/2006/relationships/hyperlink" Target="https://www.daloopa.com/src/45801652" TargetMode="External"/><Relationship Id="rId100" Type="http://schemas.openxmlformats.org/officeDocument/2006/relationships/hyperlink" Target="https://www.daloopa.com/src/75007474" TargetMode="External"/><Relationship Id="rId2878" Type="http://schemas.openxmlformats.org/officeDocument/2006/relationships/hyperlink" Target="https://www.daloopa.com/src/75006040" TargetMode="External"/><Relationship Id="rId3929" Type="http://schemas.openxmlformats.org/officeDocument/2006/relationships/hyperlink" Target="https://www.daloopa.com/src/4421846" TargetMode="External"/><Relationship Id="rId7800" Type="http://schemas.openxmlformats.org/officeDocument/2006/relationships/hyperlink" Target="https://www.daloopa.com/src/51117055" TargetMode="External"/><Relationship Id="rId5351" Type="http://schemas.openxmlformats.org/officeDocument/2006/relationships/hyperlink" Target="https://www.daloopa.com/src/4423273" TargetMode="External"/><Relationship Id="rId6402" Type="http://schemas.openxmlformats.org/officeDocument/2006/relationships/hyperlink" Target="https://www.daloopa.com/src/69162671" TargetMode="External"/><Relationship Id="rId1961" Type="http://schemas.openxmlformats.org/officeDocument/2006/relationships/hyperlink" Target="https://www.daloopa.com/src/8769150" TargetMode="External"/><Relationship Id="rId5004" Type="http://schemas.openxmlformats.org/officeDocument/2006/relationships/hyperlink" Target="https://www.daloopa.com/src/4423296" TargetMode="External"/><Relationship Id="rId8574" Type="http://schemas.openxmlformats.org/officeDocument/2006/relationships/hyperlink" Target="https://www.daloopa.com/src/76383589" TargetMode="External"/><Relationship Id="rId9625" Type="http://schemas.openxmlformats.org/officeDocument/2006/relationships/hyperlink" Target="https://www.daloopa.com/src/8795355" TargetMode="External"/><Relationship Id="rId1614" Type="http://schemas.openxmlformats.org/officeDocument/2006/relationships/hyperlink" Target="https://www.daloopa.com/document/23979428" TargetMode="External"/><Relationship Id="rId7176" Type="http://schemas.openxmlformats.org/officeDocument/2006/relationships/hyperlink" Target="https://app.internal.daloopa.com/short_text_fundamental?id=df70944db790797f4ef48ccd5b3bab59" TargetMode="External"/><Relationship Id="rId8227" Type="http://schemas.openxmlformats.org/officeDocument/2006/relationships/hyperlink" Target="https://www.daloopa.com/src/76390210" TargetMode="External"/><Relationship Id="rId3786" Type="http://schemas.openxmlformats.org/officeDocument/2006/relationships/hyperlink" Target="https://www.daloopa.com/src/8847461" TargetMode="External"/><Relationship Id="rId2388" Type="http://schemas.openxmlformats.org/officeDocument/2006/relationships/hyperlink" Target="https://www.daloopa.com/src/45801647" TargetMode="External"/><Relationship Id="rId3439" Type="http://schemas.openxmlformats.org/officeDocument/2006/relationships/hyperlink" Target="https://www.daloopa.com/src/4421771" TargetMode="External"/><Relationship Id="rId4837" Type="http://schemas.openxmlformats.org/officeDocument/2006/relationships/hyperlink" Target="https://www.daloopa.com/src/4423323" TargetMode="External"/><Relationship Id="rId7310" Type="http://schemas.openxmlformats.org/officeDocument/2006/relationships/hyperlink" Target="https://www.daloopa.com/src/50570472" TargetMode="External"/><Relationship Id="rId3920" Type="http://schemas.openxmlformats.org/officeDocument/2006/relationships/hyperlink" Target="https://www.daloopa.com/src/4421473" TargetMode="External"/><Relationship Id="rId8084" Type="http://schemas.openxmlformats.org/officeDocument/2006/relationships/hyperlink" Target="https://www.daloopa.com/src/60201072" TargetMode="External"/><Relationship Id="rId9482" Type="http://schemas.openxmlformats.org/officeDocument/2006/relationships/hyperlink" Target="https://app.internal.daloopa.com/short_text_fundamental?id=c0b8b7b9a945382f30fe8ec5183909f3" TargetMode="External"/><Relationship Id="rId841" Type="http://schemas.openxmlformats.org/officeDocument/2006/relationships/hyperlink" Target="https://www.daloopa.com/src/60194723" TargetMode="External"/><Relationship Id="rId1471" Type="http://schemas.openxmlformats.org/officeDocument/2006/relationships/hyperlink" Target="https://www.daloopa.com/src/4423633" TargetMode="External"/><Relationship Id="rId2522" Type="http://schemas.openxmlformats.org/officeDocument/2006/relationships/hyperlink" Target="https://www.daloopa.com/src/4423505" TargetMode="External"/><Relationship Id="rId9135" Type="http://schemas.openxmlformats.org/officeDocument/2006/relationships/hyperlink" Target="https://www.daloopa.com/document/23607425" TargetMode="External"/><Relationship Id="rId1124" Type="http://schemas.openxmlformats.org/officeDocument/2006/relationships/hyperlink" Target="https://www.daloopa.com/src/4428355" TargetMode="External"/><Relationship Id="rId4694" Type="http://schemas.openxmlformats.org/officeDocument/2006/relationships/hyperlink" Target="https://www.daloopa.com/src/64848759" TargetMode="External"/><Relationship Id="rId5745" Type="http://schemas.openxmlformats.org/officeDocument/2006/relationships/hyperlink" Target="https://www.daloopa.com/src/4423371" TargetMode="External"/><Relationship Id="rId3296" Type="http://schemas.openxmlformats.org/officeDocument/2006/relationships/hyperlink" Target="https://www.daloopa.com/src/4422405" TargetMode="External"/><Relationship Id="rId4347" Type="http://schemas.openxmlformats.org/officeDocument/2006/relationships/hyperlink" Target="https://www.daloopa.com/src/4421963" TargetMode="External"/><Relationship Id="rId8968" Type="http://schemas.openxmlformats.org/officeDocument/2006/relationships/hyperlink" Target="https://www.daloopa.com/src/55743995" TargetMode="External"/><Relationship Id="rId3430" Type="http://schemas.openxmlformats.org/officeDocument/2006/relationships/hyperlink" Target="https://www.daloopa.com/src/4421535" TargetMode="External"/><Relationship Id="rId351" Type="http://schemas.openxmlformats.org/officeDocument/2006/relationships/hyperlink" Target="https://www.daloopa.com/src/4430273" TargetMode="External"/><Relationship Id="rId2032" Type="http://schemas.openxmlformats.org/officeDocument/2006/relationships/hyperlink" Target="https://www.daloopa.com/src/8774167" TargetMode="External"/><Relationship Id="rId6653" Type="http://schemas.openxmlformats.org/officeDocument/2006/relationships/hyperlink" Target="https://www.daloopa.com/src/45802000" TargetMode="External"/><Relationship Id="rId7704" Type="http://schemas.openxmlformats.org/officeDocument/2006/relationships/hyperlink" Target="https://www.daloopa.com/src/50611419" TargetMode="External"/><Relationship Id="rId5255" Type="http://schemas.openxmlformats.org/officeDocument/2006/relationships/hyperlink" Target="https://www.daloopa.com/src/18753595" TargetMode="External"/><Relationship Id="rId6306" Type="http://schemas.openxmlformats.org/officeDocument/2006/relationships/hyperlink" Target="https://www.daloopa.com/src/4423262" TargetMode="External"/><Relationship Id="rId9876" Type="http://schemas.openxmlformats.org/officeDocument/2006/relationships/hyperlink" Target="https://www.daloopa.com/src/8778166" TargetMode="External"/><Relationship Id="rId1865" Type="http://schemas.openxmlformats.org/officeDocument/2006/relationships/hyperlink" Target="https://www.daloopa.com/src/50525522" TargetMode="External"/><Relationship Id="rId8478" Type="http://schemas.openxmlformats.org/officeDocument/2006/relationships/hyperlink" Target="https://www.daloopa.com/src/76391159" TargetMode="External"/><Relationship Id="rId9529" Type="http://schemas.openxmlformats.org/officeDocument/2006/relationships/hyperlink" Target="https://www.daloopa.com/document/23607425" TargetMode="External"/><Relationship Id="rId1518" Type="http://schemas.openxmlformats.org/officeDocument/2006/relationships/hyperlink" Target="https://www.daloopa.com/src/4423815" TargetMode="External"/><Relationship Id="rId2916" Type="http://schemas.openxmlformats.org/officeDocument/2006/relationships/hyperlink" Target="https://www.daloopa.com/src/4422440" TargetMode="External"/><Relationship Id="rId6163" Type="http://schemas.openxmlformats.org/officeDocument/2006/relationships/hyperlink" Target="https://www.daloopa.com/src/4423139" TargetMode="External"/><Relationship Id="rId7561" Type="http://schemas.openxmlformats.org/officeDocument/2006/relationships/hyperlink" Target="https://www.daloopa.com/src/50603598" TargetMode="External"/><Relationship Id="rId8612" Type="http://schemas.openxmlformats.org/officeDocument/2006/relationships/hyperlink" Target="https://www.daloopa.com/src/76383497" TargetMode="External"/><Relationship Id="rId7214" Type="http://schemas.openxmlformats.org/officeDocument/2006/relationships/hyperlink" Target="https://www.daloopa.com/src/8780499" TargetMode="External"/><Relationship Id="rId2773" Type="http://schemas.openxmlformats.org/officeDocument/2006/relationships/hyperlink" Target="https://www.daloopa.com/src/50625354" TargetMode="External"/><Relationship Id="rId3824" Type="http://schemas.openxmlformats.org/officeDocument/2006/relationships/hyperlink" Target="https://www.daloopa.com/src/4421806" TargetMode="External"/><Relationship Id="rId9386" Type="http://schemas.openxmlformats.org/officeDocument/2006/relationships/hyperlink" Target="https://www.daloopa.com/src/23060738" TargetMode="External"/><Relationship Id="rId745" Type="http://schemas.openxmlformats.org/officeDocument/2006/relationships/hyperlink" Target="https://www.daloopa.com/src/4427702" TargetMode="External"/><Relationship Id="rId1375" Type="http://schemas.openxmlformats.org/officeDocument/2006/relationships/hyperlink" Target="https://www.daloopa.com/src/4423873" TargetMode="External"/><Relationship Id="rId2426" Type="http://schemas.openxmlformats.org/officeDocument/2006/relationships/hyperlink" Target="https://www.daloopa.com/src/4423580" TargetMode="External"/><Relationship Id="rId5996" Type="http://schemas.openxmlformats.org/officeDocument/2006/relationships/hyperlink" Target="https://www.daloopa.com/src/4423402" TargetMode="External"/><Relationship Id="rId9039" Type="http://schemas.openxmlformats.org/officeDocument/2006/relationships/hyperlink" Target="https://www.daloopa.com/src/8781276" TargetMode="External"/><Relationship Id="rId81" Type="http://schemas.openxmlformats.org/officeDocument/2006/relationships/hyperlink" Target="https://www.daloopa.com/document/23595567" TargetMode="External"/><Relationship Id="rId1028" Type="http://schemas.openxmlformats.org/officeDocument/2006/relationships/hyperlink" Target="https://www.daloopa.com/src/4424039" TargetMode="External"/><Relationship Id="rId4598" Type="http://schemas.openxmlformats.org/officeDocument/2006/relationships/hyperlink" Target="https://www.daloopa.com/src/76525888" TargetMode="External"/><Relationship Id="rId5649" Type="http://schemas.openxmlformats.org/officeDocument/2006/relationships/hyperlink" Target="https://www.daloopa.com/src/4422677" TargetMode="External"/><Relationship Id="rId9520" Type="http://schemas.openxmlformats.org/officeDocument/2006/relationships/hyperlink" Target="https://www.daloopa.com/src/8795438" TargetMode="External"/><Relationship Id="rId7071" Type="http://schemas.openxmlformats.org/officeDocument/2006/relationships/hyperlink" Target="https://www.daloopa.com/src/18755995" TargetMode="External"/><Relationship Id="rId8122" Type="http://schemas.openxmlformats.org/officeDocument/2006/relationships/hyperlink" Target="https://www.daloopa.com/src/8776186" TargetMode="External"/><Relationship Id="rId3681" Type="http://schemas.openxmlformats.org/officeDocument/2006/relationships/hyperlink" Target="https://www.daloopa.com/src/4421353" TargetMode="External"/><Relationship Id="rId4732" Type="http://schemas.openxmlformats.org/officeDocument/2006/relationships/hyperlink" Target="https://www.daloopa.com/src/4421579" TargetMode="External"/><Relationship Id="rId2283" Type="http://schemas.openxmlformats.org/officeDocument/2006/relationships/hyperlink" Target="https://www.daloopa.com/src/45801637" TargetMode="External"/><Relationship Id="rId3334" Type="http://schemas.openxmlformats.org/officeDocument/2006/relationships/hyperlink" Target="https://www.daloopa.com/src/4422059" TargetMode="External"/><Relationship Id="rId7955" Type="http://schemas.openxmlformats.org/officeDocument/2006/relationships/hyperlink" Target="https://www.daloopa.com/src/18768069" TargetMode="External"/><Relationship Id="rId255" Type="http://schemas.openxmlformats.org/officeDocument/2006/relationships/hyperlink" Target="https://www.daloopa.com/src/23051840" TargetMode="External"/><Relationship Id="rId6557" Type="http://schemas.openxmlformats.org/officeDocument/2006/relationships/hyperlink" Target="https://www.daloopa.com/src/51432906" TargetMode="External"/><Relationship Id="rId7608" Type="http://schemas.openxmlformats.org/officeDocument/2006/relationships/hyperlink" Target="https://www.daloopa.com/src/50608265" TargetMode="External"/><Relationship Id="rId5159" Type="http://schemas.openxmlformats.org/officeDocument/2006/relationships/hyperlink" Target="https://www.daloopa.com/src/75006800" TargetMode="External"/><Relationship Id="rId9030" Type="http://schemas.openxmlformats.org/officeDocument/2006/relationships/hyperlink" Target="https://www.daloopa.com/src/8783446" TargetMode="External"/><Relationship Id="rId1769" Type="http://schemas.openxmlformats.org/officeDocument/2006/relationships/hyperlink" Target="https://www.daloopa.com/src/33999237" TargetMode="External"/><Relationship Id="rId3191" Type="http://schemas.openxmlformats.org/officeDocument/2006/relationships/hyperlink" Target="https://www.daloopa.com/src/4422416" TargetMode="External"/><Relationship Id="rId4242" Type="http://schemas.openxmlformats.org/officeDocument/2006/relationships/hyperlink" Target="https://www.daloopa.com/src/33992250" TargetMode="External"/><Relationship Id="rId5640" Type="http://schemas.openxmlformats.org/officeDocument/2006/relationships/hyperlink" Target="https://www.daloopa.com/src/45801886" TargetMode="External"/><Relationship Id="rId8863" Type="http://schemas.openxmlformats.org/officeDocument/2006/relationships/hyperlink" Target="https://www.daloopa.com/src/8781146" TargetMode="External"/><Relationship Id="rId1903" Type="http://schemas.openxmlformats.org/officeDocument/2006/relationships/hyperlink" Target="https://marketplace.daloopa.com/text-fundamental?row_number=280&amp;period_tag=QQQQ&amp;unit_tag=Percent&amp;id=50521995&amp;value=0.07&amp;id=50518633&amp;value=0.08&amp;id=50570933&amp;value=0.08&amp;id=70320498&amp;value=0.08&amp;" TargetMode="External"/><Relationship Id="rId7465" Type="http://schemas.openxmlformats.org/officeDocument/2006/relationships/hyperlink" Target="https://www.daloopa.com/src/50600401" TargetMode="External"/><Relationship Id="rId8516" Type="http://schemas.openxmlformats.org/officeDocument/2006/relationships/hyperlink" Target="https://www.daloopa.com/src/76383212" TargetMode="External"/><Relationship Id="rId6067" Type="http://schemas.openxmlformats.org/officeDocument/2006/relationships/hyperlink" Target="https://www.daloopa.com/src/4423431" TargetMode="External"/><Relationship Id="rId7118" Type="http://schemas.openxmlformats.org/officeDocument/2006/relationships/hyperlink" Target="https://www.daloopa.com/src/4424252" TargetMode="External"/><Relationship Id="rId996" Type="http://schemas.openxmlformats.org/officeDocument/2006/relationships/hyperlink" Target="https://marketplace.daloopa.com/text-fundamental?row_number=204&amp;period_tag=QQQQ&amp;unit_tag=Percent&amp;id=51154216&amp;value=0.07&amp;" TargetMode="External"/><Relationship Id="rId2677" Type="http://schemas.openxmlformats.org/officeDocument/2006/relationships/hyperlink" Target="https://app.internal.daloopa.com/short_text_fundamental?id=c4dfa3b78273397745f720079df1417f" TargetMode="External"/><Relationship Id="rId3728" Type="http://schemas.openxmlformats.org/officeDocument/2006/relationships/hyperlink" Target="https://www.daloopa.com/src/76525726" TargetMode="External"/><Relationship Id="rId649" Type="http://schemas.openxmlformats.org/officeDocument/2006/relationships/hyperlink" Target="https://www.daloopa.com/src/75007476" TargetMode="External"/><Relationship Id="rId1279" Type="http://schemas.openxmlformats.org/officeDocument/2006/relationships/hyperlink" Target="https://www.daloopa.com/src/4428544" TargetMode="External"/><Relationship Id="rId5150" Type="http://schemas.openxmlformats.org/officeDocument/2006/relationships/hyperlink" Target="https://www.daloopa.com/src/18745218" TargetMode="External"/><Relationship Id="rId6201" Type="http://schemas.openxmlformats.org/officeDocument/2006/relationships/hyperlink" Target="https://www.daloopa.com/src/4422997" TargetMode="External"/><Relationship Id="rId8373" Type="http://schemas.openxmlformats.org/officeDocument/2006/relationships/hyperlink" Target="https://www.daloopa.com/src/76386452" TargetMode="External"/><Relationship Id="rId9771" Type="http://schemas.openxmlformats.org/officeDocument/2006/relationships/hyperlink" Target="https://www.daloopa.com/src/51073255" TargetMode="External"/><Relationship Id="rId1760" Type="http://schemas.openxmlformats.org/officeDocument/2006/relationships/hyperlink" Target="https://www.daloopa.com/src/8778418" TargetMode="External"/><Relationship Id="rId2811" Type="http://schemas.openxmlformats.org/officeDocument/2006/relationships/hyperlink" Target="https://www.daloopa.com/src/4422451" TargetMode="External"/><Relationship Id="rId8026" Type="http://schemas.openxmlformats.org/officeDocument/2006/relationships/hyperlink" Target="https://www.daloopa.com/src/60201067" TargetMode="External"/><Relationship Id="rId9424" Type="http://schemas.openxmlformats.org/officeDocument/2006/relationships/hyperlink" Target="https://www.daloopa.com/src/70320445" TargetMode="External"/><Relationship Id="rId1413" Type="http://schemas.openxmlformats.org/officeDocument/2006/relationships/hyperlink" Target="https://www.daloopa.com/src/4423862" TargetMode="External"/><Relationship Id="rId4983" Type="http://schemas.openxmlformats.org/officeDocument/2006/relationships/hyperlink" Target="https://www.daloopa.com/src/4422941" TargetMode="External"/><Relationship Id="rId3585" Type="http://schemas.openxmlformats.org/officeDocument/2006/relationships/hyperlink" Target="https://www.daloopa.com/src/4421923" TargetMode="External"/><Relationship Id="rId4636" Type="http://schemas.openxmlformats.org/officeDocument/2006/relationships/hyperlink" Target="https://www.daloopa.com/src/33992272" TargetMode="External"/><Relationship Id="rId2187" Type="http://schemas.openxmlformats.org/officeDocument/2006/relationships/hyperlink" Target="https://www.daloopa.com/src/8771768" TargetMode="External"/><Relationship Id="rId3238" Type="http://schemas.openxmlformats.org/officeDocument/2006/relationships/hyperlink" Target="https://www.daloopa.com/src/4422336" TargetMode="External"/><Relationship Id="rId7859" Type="http://schemas.openxmlformats.org/officeDocument/2006/relationships/hyperlink" Target="https://www.daloopa.com/src/8776182" TargetMode="External"/><Relationship Id="rId159" Type="http://schemas.openxmlformats.org/officeDocument/2006/relationships/hyperlink" Target="https://www.daloopa.com/src/75007471" TargetMode="External"/><Relationship Id="rId9281" Type="http://schemas.openxmlformats.org/officeDocument/2006/relationships/hyperlink" Target="https://www.daloopa.com/src/70318348" TargetMode="External"/><Relationship Id="rId1270" Type="http://schemas.openxmlformats.org/officeDocument/2006/relationships/hyperlink" Target="https://www.daloopa.com/src/45801579" TargetMode="External"/><Relationship Id="rId640" Type="http://schemas.openxmlformats.org/officeDocument/2006/relationships/hyperlink" Target="https://www.daloopa.com/src/18754174" TargetMode="External"/><Relationship Id="rId2321" Type="http://schemas.openxmlformats.org/officeDocument/2006/relationships/hyperlink" Target="https://www.daloopa.com/src/41059734" TargetMode="External"/><Relationship Id="rId5891" Type="http://schemas.openxmlformats.org/officeDocument/2006/relationships/hyperlink" Target="https://www.daloopa.com/src/4423105" TargetMode="External"/><Relationship Id="rId6942" Type="http://schemas.openxmlformats.org/officeDocument/2006/relationships/hyperlink" Target="https://app.internal.daloopa.com/short_text_fundamental?id=eaf9b37e6b7942fb970767a7939cf34f" TargetMode="External"/><Relationship Id="rId4493" Type="http://schemas.openxmlformats.org/officeDocument/2006/relationships/hyperlink" Target="https://www.daloopa.com/src/76525869" TargetMode="External"/><Relationship Id="rId5544" Type="http://schemas.openxmlformats.org/officeDocument/2006/relationships/hyperlink" Target="https://www.daloopa.com/src/4422708" TargetMode="External"/><Relationship Id="rId3095" Type="http://schemas.openxmlformats.org/officeDocument/2006/relationships/hyperlink" Target="https://www.daloopa.com/src/33992291" TargetMode="External"/><Relationship Id="rId4146" Type="http://schemas.openxmlformats.org/officeDocument/2006/relationships/hyperlink" Target="https://www.daloopa.com/src/4421509" TargetMode="External"/><Relationship Id="rId8767" Type="http://schemas.openxmlformats.org/officeDocument/2006/relationships/hyperlink" Target="https://www.daloopa.com/src/76383453" TargetMode="External"/><Relationship Id="rId9818" Type="http://schemas.openxmlformats.org/officeDocument/2006/relationships/hyperlink" Target="https://www.daloopa.com/src/8778221" TargetMode="External"/><Relationship Id="rId1807" Type="http://schemas.openxmlformats.org/officeDocument/2006/relationships/hyperlink" Target="https://www.daloopa.com/src/8847902" TargetMode="External"/><Relationship Id="rId7369" Type="http://schemas.openxmlformats.org/officeDocument/2006/relationships/hyperlink" Target="https://www.daloopa.com/src/18767590" TargetMode="External"/><Relationship Id="rId150" Type="http://schemas.openxmlformats.org/officeDocument/2006/relationships/hyperlink" Target="https://www.daloopa.com/src/4430067" TargetMode="External"/><Relationship Id="rId3979" Type="http://schemas.openxmlformats.org/officeDocument/2006/relationships/hyperlink" Target="https://www.daloopa.com/src/4421930" TargetMode="External"/><Relationship Id="rId6452" Type="http://schemas.openxmlformats.org/officeDocument/2006/relationships/hyperlink" Target="https://www.daloopa.com/src/51431285" TargetMode="External"/><Relationship Id="rId7850" Type="http://schemas.openxmlformats.org/officeDocument/2006/relationships/hyperlink" Target="https://www.daloopa.com/src/55743943" TargetMode="External"/><Relationship Id="rId8901" Type="http://schemas.openxmlformats.org/officeDocument/2006/relationships/hyperlink" Target="https://www.daloopa.com/src/8781040" TargetMode="External"/><Relationship Id="rId5054" Type="http://schemas.openxmlformats.org/officeDocument/2006/relationships/hyperlink" Target="https://www.daloopa.com/src/45801795" TargetMode="External"/><Relationship Id="rId6105" Type="http://schemas.openxmlformats.org/officeDocument/2006/relationships/hyperlink" Target="https://www.daloopa.com/src/4422995" TargetMode="External"/><Relationship Id="rId7503" Type="http://schemas.openxmlformats.org/officeDocument/2006/relationships/hyperlink" Target="https://www.daloopa.com/src/50600308" TargetMode="External"/><Relationship Id="rId9675" Type="http://schemas.openxmlformats.org/officeDocument/2006/relationships/hyperlink" Target="https://www.daloopa.com/src/23060454" TargetMode="External"/><Relationship Id="rId1664" Type="http://schemas.openxmlformats.org/officeDocument/2006/relationships/hyperlink" Target="https://www.daloopa.com/src/18748683" TargetMode="External"/><Relationship Id="rId2715" Type="http://schemas.openxmlformats.org/officeDocument/2006/relationships/hyperlink" Target="https://www.daloopa.com/src/55731687" TargetMode="External"/><Relationship Id="rId8277" Type="http://schemas.openxmlformats.org/officeDocument/2006/relationships/hyperlink" Target="https://www.daloopa.com/src/76390139" TargetMode="External"/><Relationship Id="rId9328" Type="http://schemas.openxmlformats.org/officeDocument/2006/relationships/hyperlink" Target="https://www.daloopa.com/src/70318351" TargetMode="External"/><Relationship Id="rId1317" Type="http://schemas.openxmlformats.org/officeDocument/2006/relationships/hyperlink" Target="https://www.daloopa.com/src/41059721" TargetMode="External"/><Relationship Id="rId4887" Type="http://schemas.openxmlformats.org/officeDocument/2006/relationships/hyperlink" Target="https://www.daloopa.com/src/4423235" TargetMode="External"/><Relationship Id="rId5938" Type="http://schemas.openxmlformats.org/officeDocument/2006/relationships/hyperlink" Target="https://www.daloopa.com/src/4423195" TargetMode="External"/><Relationship Id="rId23" Type="http://schemas.openxmlformats.org/officeDocument/2006/relationships/hyperlink" Target="https://www.daloopa.com/document/1193597" TargetMode="External"/><Relationship Id="rId3489" Type="http://schemas.openxmlformats.org/officeDocument/2006/relationships/hyperlink" Target="https://www.daloopa.com/src/4421866" TargetMode="External"/><Relationship Id="rId7360" Type="http://schemas.openxmlformats.org/officeDocument/2006/relationships/hyperlink" Target="https://www.daloopa.com/src/8780282" TargetMode="External"/><Relationship Id="rId8411" Type="http://schemas.openxmlformats.org/officeDocument/2006/relationships/hyperlink" Target="https://www.daloopa.com/src/76386748" TargetMode="External"/><Relationship Id="rId7013" Type="http://schemas.openxmlformats.org/officeDocument/2006/relationships/hyperlink" Target="https://www.daloopa.com/src/4425149" TargetMode="External"/><Relationship Id="rId3970" Type="http://schemas.openxmlformats.org/officeDocument/2006/relationships/hyperlink" Target="https://www.daloopa.com/src/4421384" TargetMode="External"/><Relationship Id="rId9185" Type="http://schemas.openxmlformats.org/officeDocument/2006/relationships/hyperlink" Target="https://www.daloopa.com/src/8795277" TargetMode="External"/><Relationship Id="rId891" Type="http://schemas.openxmlformats.org/officeDocument/2006/relationships/hyperlink" Target="https://www.daloopa.com/src/4425410" TargetMode="External"/><Relationship Id="rId2572" Type="http://schemas.openxmlformats.org/officeDocument/2006/relationships/hyperlink" Target="https://www.daloopa.com/document/23979428" TargetMode="External"/><Relationship Id="rId3623" Type="http://schemas.openxmlformats.org/officeDocument/2006/relationships/hyperlink" Target="https://www.daloopa.com/src/76525707" TargetMode="External"/><Relationship Id="rId544" Type="http://schemas.openxmlformats.org/officeDocument/2006/relationships/hyperlink" Target="https://app.internal.daloopa.com/short_text_fundamental?id=0499cdf32fedf064254e3d044d5ffd36" TargetMode="External"/><Relationship Id="rId1174" Type="http://schemas.openxmlformats.org/officeDocument/2006/relationships/hyperlink" Target="https://www.daloopa.com/src/70321294" TargetMode="External"/><Relationship Id="rId2225" Type="http://schemas.openxmlformats.org/officeDocument/2006/relationships/hyperlink" Target="https://www.daloopa.com/src/45801614" TargetMode="External"/><Relationship Id="rId5795" Type="http://schemas.openxmlformats.org/officeDocument/2006/relationships/hyperlink" Target="https://www.daloopa.com/src/45801911" TargetMode="External"/><Relationship Id="rId6846" Type="http://schemas.openxmlformats.org/officeDocument/2006/relationships/hyperlink" Target="https://app.internal.daloopa.com/short_text_fundamental?id=03c42e1706456a86512a60da18a75a57" TargetMode="External"/><Relationship Id="rId4397" Type="http://schemas.openxmlformats.org/officeDocument/2006/relationships/hyperlink" Target="https://www.daloopa.com/src/4421527" TargetMode="External"/><Relationship Id="rId5448" Type="http://schemas.openxmlformats.org/officeDocument/2006/relationships/hyperlink" Target="https://www.daloopa.com/src/4425427" TargetMode="External"/><Relationship Id="rId3480" Type="http://schemas.openxmlformats.org/officeDocument/2006/relationships/hyperlink" Target="https://www.daloopa.com/src/4421431" TargetMode="External"/><Relationship Id="rId4531" Type="http://schemas.openxmlformats.org/officeDocument/2006/relationships/hyperlink" Target="https://www.daloopa.com/src/41059593" TargetMode="External"/><Relationship Id="rId2082" Type="http://schemas.openxmlformats.org/officeDocument/2006/relationships/hyperlink" Target="https://www.daloopa.com/src/50596097" TargetMode="External"/><Relationship Id="rId3133" Type="http://schemas.openxmlformats.org/officeDocument/2006/relationships/hyperlink" Target="https://www.daloopa.com/src/4422347" TargetMode="External"/><Relationship Id="rId7754" Type="http://schemas.openxmlformats.org/officeDocument/2006/relationships/hyperlink" Target="https://www.daloopa.com/src/50611655" TargetMode="External"/><Relationship Id="rId8805" Type="http://schemas.openxmlformats.org/officeDocument/2006/relationships/hyperlink" Target="https://www.daloopa.com/src/8781057" TargetMode="External"/><Relationship Id="rId6356" Type="http://schemas.openxmlformats.org/officeDocument/2006/relationships/hyperlink" Target="https://www.daloopa.com/src/75006806" TargetMode="External"/><Relationship Id="rId7407" Type="http://schemas.openxmlformats.org/officeDocument/2006/relationships/hyperlink" Target="https://www.daloopa.com/document/23607425" TargetMode="External"/><Relationship Id="rId2966" Type="http://schemas.openxmlformats.org/officeDocument/2006/relationships/hyperlink" Target="https://www.daloopa.com/src/4422399" TargetMode="External"/><Relationship Id="rId6009" Type="http://schemas.openxmlformats.org/officeDocument/2006/relationships/hyperlink" Target="https://www.daloopa.com/src/60194334" TargetMode="External"/><Relationship Id="rId9579" Type="http://schemas.openxmlformats.org/officeDocument/2006/relationships/hyperlink" Target="https://www.daloopa.com/src/8795465" TargetMode="External"/><Relationship Id="rId938" Type="http://schemas.openxmlformats.org/officeDocument/2006/relationships/hyperlink" Target="https://www.daloopa.com/src/4443594" TargetMode="External"/><Relationship Id="rId1568" Type="http://schemas.openxmlformats.org/officeDocument/2006/relationships/hyperlink" Target="https://www.daloopa.com/src/4423892" TargetMode="External"/><Relationship Id="rId2619" Type="http://schemas.openxmlformats.org/officeDocument/2006/relationships/hyperlink" Target="https://www.daloopa.com/src/50721376" TargetMode="External"/><Relationship Id="rId4041" Type="http://schemas.openxmlformats.org/officeDocument/2006/relationships/hyperlink" Target="https://www.daloopa.com/src/4421545" TargetMode="External"/><Relationship Id="rId8662" Type="http://schemas.openxmlformats.org/officeDocument/2006/relationships/hyperlink" Target="https://www.daloopa.com/document/23607425" TargetMode="External"/><Relationship Id="rId7264" Type="http://schemas.openxmlformats.org/officeDocument/2006/relationships/hyperlink" Target="https://www.daloopa.com/src/8780049" TargetMode="External"/><Relationship Id="rId8315" Type="http://schemas.openxmlformats.org/officeDocument/2006/relationships/hyperlink" Target="https://www.daloopa.com/src/76388040" TargetMode="External"/><Relationship Id="rId9713" Type="http://schemas.openxmlformats.org/officeDocument/2006/relationships/hyperlink" Target="https://www.daloopa.com/src/8774240" TargetMode="External"/><Relationship Id="rId1702" Type="http://schemas.openxmlformats.org/officeDocument/2006/relationships/hyperlink" Target="https://www.daloopa.com/src/8772965" TargetMode="External"/><Relationship Id="rId3874" Type="http://schemas.openxmlformats.org/officeDocument/2006/relationships/hyperlink" Target="https://www.daloopa.com/src/4421903" TargetMode="External"/><Relationship Id="rId4925" Type="http://schemas.openxmlformats.org/officeDocument/2006/relationships/hyperlink" Target="https://www.daloopa.com/src/4422794" TargetMode="External"/><Relationship Id="rId9089" Type="http://schemas.openxmlformats.org/officeDocument/2006/relationships/hyperlink" Target="https://www.daloopa.com/src/23060618" TargetMode="External"/><Relationship Id="rId795" Type="http://schemas.openxmlformats.org/officeDocument/2006/relationships/hyperlink" Target="https://www.daloopa.com/src/4432594" TargetMode="External"/><Relationship Id="rId2476" Type="http://schemas.openxmlformats.org/officeDocument/2006/relationships/hyperlink" Target="https://www.daloopa.com/src/4423626" TargetMode="External"/><Relationship Id="rId3527" Type="http://schemas.openxmlformats.org/officeDocument/2006/relationships/hyperlink" Target="https://www.daloopa.com/src/76525691" TargetMode="External"/><Relationship Id="rId448" Type="http://schemas.openxmlformats.org/officeDocument/2006/relationships/hyperlink" Target="https://www.daloopa.com/src/4429241" TargetMode="External"/><Relationship Id="rId1078" Type="http://schemas.openxmlformats.org/officeDocument/2006/relationships/hyperlink" Target="https://www.daloopa.com/src/4428202" TargetMode="External"/><Relationship Id="rId2129" Type="http://schemas.openxmlformats.org/officeDocument/2006/relationships/hyperlink" Target="https://www.daloopa.com/src/50589611" TargetMode="External"/><Relationship Id="rId5699" Type="http://schemas.openxmlformats.org/officeDocument/2006/relationships/hyperlink" Target="https://www.daloopa.com/src/4423221" TargetMode="External"/><Relationship Id="rId6000" Type="http://schemas.openxmlformats.org/officeDocument/2006/relationships/hyperlink" Target="https://www.daloopa.com/src/8847726" TargetMode="External"/><Relationship Id="rId9570" Type="http://schemas.openxmlformats.org/officeDocument/2006/relationships/hyperlink" Target="https://www.daloopa.com/src/8795397" TargetMode="External"/><Relationship Id="rId8172" Type="http://schemas.openxmlformats.org/officeDocument/2006/relationships/hyperlink" Target="https://www.daloopa.com/src/8776136" TargetMode="External"/><Relationship Id="rId9223" Type="http://schemas.openxmlformats.org/officeDocument/2006/relationships/hyperlink" Target="https://www.daloopa.com/src/8795234" TargetMode="External"/><Relationship Id="rId1212" Type="http://schemas.openxmlformats.org/officeDocument/2006/relationships/hyperlink" Target="https://www.daloopa.com/src/4428874" TargetMode="External"/><Relationship Id="rId2610" Type="http://schemas.openxmlformats.org/officeDocument/2006/relationships/hyperlink" Target="https://www.daloopa.com/src/60194772" TargetMode="External"/><Relationship Id="rId4782" Type="http://schemas.openxmlformats.org/officeDocument/2006/relationships/hyperlink" Target="https://www.daloopa.com/src/4421658" TargetMode="External"/><Relationship Id="rId5833" Type="http://schemas.openxmlformats.org/officeDocument/2006/relationships/hyperlink" Target="https://www.daloopa.com/src/64849616" TargetMode="External"/><Relationship Id="rId3037" Type="http://schemas.openxmlformats.org/officeDocument/2006/relationships/hyperlink" Target="https://www.daloopa.com/src/8847511" TargetMode="External"/><Relationship Id="rId3384" Type="http://schemas.openxmlformats.org/officeDocument/2006/relationships/hyperlink" Target="https://www.daloopa.com/src/4427945" TargetMode="External"/><Relationship Id="rId4435" Type="http://schemas.openxmlformats.org/officeDocument/2006/relationships/hyperlink" Target="https://www.daloopa.com/src/76525854" TargetMode="External"/><Relationship Id="rId7658" Type="http://schemas.openxmlformats.org/officeDocument/2006/relationships/hyperlink" Target="https://app.internal.daloopa.com/short_text_fundamental?id=7fd7f59bb5fd29948dd24818af641d07" TargetMode="External"/><Relationship Id="rId8709" Type="http://schemas.openxmlformats.org/officeDocument/2006/relationships/hyperlink" Target="https://www.daloopa.com/src/76383382" TargetMode="External"/><Relationship Id="rId9080" Type="http://schemas.openxmlformats.org/officeDocument/2006/relationships/hyperlink" Target="https://www.daloopa.com/src/8783413" TargetMode="External"/><Relationship Id="rId2120" Type="http://schemas.openxmlformats.org/officeDocument/2006/relationships/hyperlink" Target="https://www.daloopa.com/document/1163962" TargetMode="External"/><Relationship Id="rId5690" Type="http://schemas.openxmlformats.org/officeDocument/2006/relationships/hyperlink" Target="https://www.daloopa.com/src/4422954" TargetMode="External"/><Relationship Id="rId6741" Type="http://schemas.openxmlformats.org/officeDocument/2006/relationships/hyperlink" Target="https://marketplace.daloopa.com/text-fundamental?row_number=535&amp;period_tag=QYYY&amp;unit_tag=Million&amp;id=64849623&amp;value=0&amp;id=64849624&amp;value=0&amp;id=51088192&amp;value=8.2&amp;id=4425349&amp;value=6.1&amp;id=45802012&amp;value=14.3&amp;" TargetMode="External"/><Relationship Id="rId4292" Type="http://schemas.openxmlformats.org/officeDocument/2006/relationships/hyperlink" Target="https://www.daloopa.com/src/18731569" TargetMode="External"/><Relationship Id="rId5343" Type="http://schemas.openxmlformats.org/officeDocument/2006/relationships/hyperlink" Target="https://www.daloopa.com/src/4423039" TargetMode="External"/><Relationship Id="rId1953" Type="http://schemas.openxmlformats.org/officeDocument/2006/relationships/hyperlink" Target="https://www.daloopa.com/src/8769601" TargetMode="External"/><Relationship Id="rId7168" Type="http://schemas.openxmlformats.org/officeDocument/2006/relationships/hyperlink" Target="https://www.daloopa.com/src/4424320" TargetMode="External"/><Relationship Id="rId8566" Type="http://schemas.openxmlformats.org/officeDocument/2006/relationships/hyperlink" Target="https://www.daloopa.com/src/76383437" TargetMode="External"/><Relationship Id="rId9617" Type="http://schemas.openxmlformats.org/officeDocument/2006/relationships/hyperlink" Target="https://app.internal.daloopa.com/short_text_fundamental?id=279baddcc3e3d66eb52414ed319f2cc8" TargetMode="External"/><Relationship Id="rId1606" Type="http://schemas.openxmlformats.org/officeDocument/2006/relationships/hyperlink" Target="https://www.daloopa.com/src/41059701" TargetMode="External"/><Relationship Id="rId8219" Type="http://schemas.openxmlformats.org/officeDocument/2006/relationships/hyperlink" Target="https://www.daloopa.com/src/76390312" TargetMode="External"/><Relationship Id="rId3778" Type="http://schemas.openxmlformats.org/officeDocument/2006/relationships/hyperlink" Target="https://www.daloopa.com/src/4421612" TargetMode="External"/><Relationship Id="rId4829" Type="http://schemas.openxmlformats.org/officeDocument/2006/relationships/hyperlink" Target="https://www.daloopa.com/src/4423086" TargetMode="External"/><Relationship Id="rId8700" Type="http://schemas.openxmlformats.org/officeDocument/2006/relationships/hyperlink" Target="https://www.daloopa.com/src/76383211" TargetMode="External"/><Relationship Id="rId699" Type="http://schemas.openxmlformats.org/officeDocument/2006/relationships/hyperlink" Target="https://www.daloopa.com/src/4432582" TargetMode="External"/><Relationship Id="rId2794" Type="http://schemas.openxmlformats.org/officeDocument/2006/relationships/hyperlink" Target="https://www.daloopa.com/src/4422222" TargetMode="External"/><Relationship Id="rId3845" Type="http://schemas.openxmlformats.org/officeDocument/2006/relationships/hyperlink" Target="https://www.daloopa.com/src/50447784" TargetMode="External"/><Relationship Id="rId6251" Type="http://schemas.openxmlformats.org/officeDocument/2006/relationships/hyperlink" Target="https://www.daloopa.com/src/4423201" TargetMode="External"/><Relationship Id="rId7302" Type="http://schemas.openxmlformats.org/officeDocument/2006/relationships/hyperlink" Target="https://www.daloopa.com/src/8780016" TargetMode="External"/><Relationship Id="rId766" Type="http://schemas.openxmlformats.org/officeDocument/2006/relationships/hyperlink" Target="https://www.daloopa.com/document/23979428" TargetMode="External"/><Relationship Id="rId1396" Type="http://schemas.openxmlformats.org/officeDocument/2006/relationships/hyperlink" Target="https://www.daloopa.com/src/8847791" TargetMode="External"/><Relationship Id="rId2447" Type="http://schemas.openxmlformats.org/officeDocument/2006/relationships/hyperlink" Target="https://www.daloopa.com/src/33997555" TargetMode="External"/><Relationship Id="rId9474" Type="http://schemas.openxmlformats.org/officeDocument/2006/relationships/hyperlink" Target="https://www.daloopa.com/src/8795434" TargetMode="External"/><Relationship Id="rId419" Type="http://schemas.openxmlformats.org/officeDocument/2006/relationships/hyperlink" Target="https://marketplace.daloopa.com/text-fundamental?row_number=63&amp;period_tag=QQQQ&amp;unit_tag=Dollar&amp;id=4427492&amp;value=0.09&amp;" TargetMode="External"/><Relationship Id="rId1049" Type="http://schemas.openxmlformats.org/officeDocument/2006/relationships/hyperlink" Target="https://www.daloopa.com/src/4424027" TargetMode="External"/><Relationship Id="rId2861" Type="http://schemas.openxmlformats.org/officeDocument/2006/relationships/hyperlink" Target="https://www.daloopa.com/src/4422410" TargetMode="External"/><Relationship Id="rId3912" Type="http://schemas.openxmlformats.org/officeDocument/2006/relationships/hyperlink" Target="https://www.daloopa.com/src/76525762" TargetMode="External"/><Relationship Id="rId8076" Type="http://schemas.openxmlformats.org/officeDocument/2006/relationships/hyperlink" Target="https://www.daloopa.com/src/8847892" TargetMode="External"/><Relationship Id="rId9127" Type="http://schemas.openxmlformats.org/officeDocument/2006/relationships/hyperlink" Target="https://www.daloopa.com/src/8795226" TargetMode="External"/><Relationship Id="rId833" Type="http://schemas.openxmlformats.org/officeDocument/2006/relationships/hyperlink" Target="https://www.daloopa.com/src/64848919" TargetMode="External"/><Relationship Id="rId1116" Type="http://schemas.openxmlformats.org/officeDocument/2006/relationships/hyperlink" Target="https://www.daloopa.com/src/4428174" TargetMode="External"/><Relationship Id="rId1463" Type="http://schemas.openxmlformats.org/officeDocument/2006/relationships/hyperlink" Target="https://www.daloopa.com/src/4424005" TargetMode="External"/><Relationship Id="rId2514" Type="http://schemas.openxmlformats.org/officeDocument/2006/relationships/hyperlink" Target="https://www.daloopa.com/src/50721267" TargetMode="External"/><Relationship Id="rId7092" Type="http://schemas.openxmlformats.org/officeDocument/2006/relationships/hyperlink" Target="https://www.daloopa.com/src/4424327" TargetMode="External"/><Relationship Id="rId8143" Type="http://schemas.openxmlformats.org/officeDocument/2006/relationships/hyperlink" Target="https://www.daloopa.com/src/75163243" TargetMode="External"/><Relationship Id="rId8490" Type="http://schemas.openxmlformats.org/officeDocument/2006/relationships/hyperlink" Target="https://www.daloopa.com/src/76391001" TargetMode="External"/><Relationship Id="rId9541" Type="http://schemas.openxmlformats.org/officeDocument/2006/relationships/hyperlink" Target="https://www.daloopa.com/document/23607425" TargetMode="External"/><Relationship Id="rId900" Type="http://schemas.openxmlformats.org/officeDocument/2006/relationships/hyperlink" Target="https://www.daloopa.com/document/8001122" TargetMode="External"/><Relationship Id="rId1530" Type="http://schemas.openxmlformats.org/officeDocument/2006/relationships/hyperlink" Target="https://www.daloopa.com/src/4423944" TargetMode="External"/><Relationship Id="rId4686" Type="http://schemas.openxmlformats.org/officeDocument/2006/relationships/hyperlink" Target="https://www.daloopa.com/src/18731599" TargetMode="External"/><Relationship Id="rId5737" Type="http://schemas.openxmlformats.org/officeDocument/2006/relationships/hyperlink" Target="https://www.daloopa.com/src/4423131" TargetMode="External"/><Relationship Id="rId3288" Type="http://schemas.openxmlformats.org/officeDocument/2006/relationships/hyperlink" Target="https://www.daloopa.com/src/4422297" TargetMode="External"/><Relationship Id="rId4339" Type="http://schemas.openxmlformats.org/officeDocument/2006/relationships/hyperlink" Target="https://www.daloopa.com/src/4421391" TargetMode="External"/><Relationship Id="rId4753" Type="http://schemas.openxmlformats.org/officeDocument/2006/relationships/hyperlink" Target="https://www.daloopa.com/src/76525914" TargetMode="External"/><Relationship Id="rId5804" Type="http://schemas.openxmlformats.org/officeDocument/2006/relationships/hyperlink" Target="https://www.daloopa.com/src/4422810" TargetMode="External"/><Relationship Id="rId8210" Type="http://schemas.openxmlformats.org/officeDocument/2006/relationships/hyperlink" Target="https://www.daloopa.com/src/76390404" TargetMode="External"/><Relationship Id="rId3355" Type="http://schemas.openxmlformats.org/officeDocument/2006/relationships/hyperlink" Target="https://www.daloopa.com/src/8847517" TargetMode="External"/><Relationship Id="rId4406" Type="http://schemas.openxmlformats.org/officeDocument/2006/relationships/hyperlink" Target="https://www.daloopa.com/src/4421788" TargetMode="External"/><Relationship Id="rId7976" Type="http://schemas.openxmlformats.org/officeDocument/2006/relationships/hyperlink" Target="https://www.daloopa.com/src/8774588" TargetMode="External"/><Relationship Id="rId276" Type="http://schemas.openxmlformats.org/officeDocument/2006/relationships/hyperlink" Target="https://www.daloopa.com/src/4427128" TargetMode="External"/><Relationship Id="rId690" Type="http://schemas.openxmlformats.org/officeDocument/2006/relationships/hyperlink" Target="https://www.daloopa.com/document/23607425" TargetMode="External"/><Relationship Id="rId2371" Type="http://schemas.openxmlformats.org/officeDocument/2006/relationships/hyperlink" Target="https://www.daloopa.com/src/18768369" TargetMode="External"/><Relationship Id="rId3008" Type="http://schemas.openxmlformats.org/officeDocument/2006/relationships/hyperlink" Target="https://www.daloopa.com/document/23979428" TargetMode="External"/><Relationship Id="rId3422" Type="http://schemas.openxmlformats.org/officeDocument/2006/relationships/hyperlink" Target="https://app.internal.daloopa.com/short_text_fundamental?id=62423c54cecc4b6fbf676ae6a9e172a9" TargetMode="External"/><Relationship Id="rId4820" Type="http://schemas.openxmlformats.org/officeDocument/2006/relationships/hyperlink" Target="https://www.daloopa.com/src/4422821" TargetMode="External"/><Relationship Id="rId6578" Type="http://schemas.openxmlformats.org/officeDocument/2006/relationships/hyperlink" Target="https://www.daloopa.com/src/51078170" TargetMode="External"/><Relationship Id="rId7629" Type="http://schemas.openxmlformats.org/officeDocument/2006/relationships/hyperlink" Target="https://www.daloopa.com/src/50608109" TargetMode="External"/><Relationship Id="rId343" Type="http://schemas.openxmlformats.org/officeDocument/2006/relationships/hyperlink" Target="https://marketplace.daloopa.com/text-fundamental?row_number=55&amp;period_tag=QQQQ&amp;unit_tag=Million&amp;id=4431978&amp;value=100&amp;id=4431133&amp;value=90&amp;" TargetMode="External"/><Relationship Id="rId2024" Type="http://schemas.openxmlformats.org/officeDocument/2006/relationships/hyperlink" Target="https://app.internal.daloopa.com/short_text_fundamental?id=b508e1d1f4d8e11c5ebadf985a40fdb9" TargetMode="External"/><Relationship Id="rId6992" Type="http://schemas.openxmlformats.org/officeDocument/2006/relationships/hyperlink" Target="https://www.daloopa.com/src/4425390" TargetMode="External"/><Relationship Id="rId9051" Type="http://schemas.openxmlformats.org/officeDocument/2006/relationships/hyperlink" Target="https://www.daloopa.com/src/50570613" TargetMode="External"/><Relationship Id="rId1040" Type="http://schemas.openxmlformats.org/officeDocument/2006/relationships/hyperlink" Target="https://www.daloopa.com/src/4424079" TargetMode="External"/><Relationship Id="rId4196" Type="http://schemas.openxmlformats.org/officeDocument/2006/relationships/hyperlink" Target="https://www.daloopa.com/src/4421422" TargetMode="External"/><Relationship Id="rId5247" Type="http://schemas.openxmlformats.org/officeDocument/2006/relationships/hyperlink" Target="https://www.daloopa.com/src/4423331" TargetMode="External"/><Relationship Id="rId5594" Type="http://schemas.openxmlformats.org/officeDocument/2006/relationships/hyperlink" Target="https://app.internal.daloopa.com/short_text_fundamental?id=faaa21c2fd6f8b4cbc2886d1c24bf6f3" TargetMode="External"/><Relationship Id="rId6645" Type="http://schemas.openxmlformats.org/officeDocument/2006/relationships/hyperlink" Target="https://www.daloopa.com/src/4425293" TargetMode="External"/><Relationship Id="rId410" Type="http://schemas.openxmlformats.org/officeDocument/2006/relationships/hyperlink" Target="https://marketplace.daloopa.com/text-fundamental?row_number=61&amp;period_tag=QQQQ&amp;unit_tag=Percent&amp;id=18749667&amp;value=0.2&amp;id=23051910&amp;value=0.24&amp;id=33992891&amp;value=0.24&amp;id=41059677&amp;value=0.24&amp;" TargetMode="External"/><Relationship Id="rId5661" Type="http://schemas.openxmlformats.org/officeDocument/2006/relationships/hyperlink" Target="https://www.daloopa.com/src/4423279" TargetMode="External"/><Relationship Id="rId6712" Type="http://schemas.openxmlformats.org/officeDocument/2006/relationships/hyperlink" Target="https://www.daloopa.com/src/51085253" TargetMode="External"/><Relationship Id="rId9868" Type="http://schemas.openxmlformats.org/officeDocument/2006/relationships/hyperlink" Target="https://www.daloopa.com/src/8777947" TargetMode="External"/><Relationship Id="rId1857" Type="http://schemas.openxmlformats.org/officeDocument/2006/relationships/hyperlink" Target="https://www.daloopa.com/src/55735618" TargetMode="External"/><Relationship Id="rId2908" Type="http://schemas.openxmlformats.org/officeDocument/2006/relationships/hyperlink" Target="https://www.daloopa.com/src/4422330" TargetMode="External"/><Relationship Id="rId4263" Type="http://schemas.openxmlformats.org/officeDocument/2006/relationships/hyperlink" Target="https://www.daloopa.com/src/4421390" TargetMode="External"/><Relationship Id="rId5314" Type="http://schemas.openxmlformats.org/officeDocument/2006/relationships/hyperlink" Target="https://www.daloopa.com/src/55731736" TargetMode="External"/><Relationship Id="rId8884" Type="http://schemas.openxmlformats.org/officeDocument/2006/relationships/hyperlink" Target="https://www.daloopa.com/src/8781118" TargetMode="External"/><Relationship Id="rId1924" Type="http://schemas.openxmlformats.org/officeDocument/2006/relationships/hyperlink" Target="https://app.internal.daloopa.com/short_text_fundamental?id=625f5526febb51a6d4d87a0cd68d44e4" TargetMode="External"/><Relationship Id="rId4330" Type="http://schemas.openxmlformats.org/officeDocument/2006/relationships/hyperlink" Target="https://www.daloopa.com/src/69162589" TargetMode="External"/><Relationship Id="rId7486" Type="http://schemas.openxmlformats.org/officeDocument/2006/relationships/hyperlink" Target="https://www.daloopa.com/src/50600513" TargetMode="External"/><Relationship Id="rId8537" Type="http://schemas.openxmlformats.org/officeDocument/2006/relationships/hyperlink" Target="https://www.daloopa.com/src/76383388" TargetMode="External"/><Relationship Id="rId8951" Type="http://schemas.openxmlformats.org/officeDocument/2006/relationships/hyperlink" Target="https://www.daloopa.com/src/8783422" TargetMode="External"/><Relationship Id="rId6088" Type="http://schemas.openxmlformats.org/officeDocument/2006/relationships/hyperlink" Target="https://www.daloopa.com/src/45801956" TargetMode="External"/><Relationship Id="rId7139" Type="http://schemas.openxmlformats.org/officeDocument/2006/relationships/hyperlink" Target="https://www.daloopa.com/src/70318927" TargetMode="External"/><Relationship Id="rId7553" Type="http://schemas.openxmlformats.org/officeDocument/2006/relationships/hyperlink" Target="https://www.daloopa.com/src/50603142" TargetMode="External"/><Relationship Id="rId8604" Type="http://schemas.openxmlformats.org/officeDocument/2006/relationships/hyperlink" Target="https://www.daloopa.com/src/76383242" TargetMode="External"/><Relationship Id="rId2698" Type="http://schemas.openxmlformats.org/officeDocument/2006/relationships/hyperlink" Target="https://www.daloopa.com/src/4422352" TargetMode="External"/><Relationship Id="rId6155" Type="http://schemas.openxmlformats.org/officeDocument/2006/relationships/hyperlink" Target="https://www.daloopa.com/src/4422903" TargetMode="External"/><Relationship Id="rId7206" Type="http://schemas.openxmlformats.org/officeDocument/2006/relationships/hyperlink" Target="https://www.daloopa.com/src/33999516" TargetMode="External"/><Relationship Id="rId3749" Type="http://schemas.openxmlformats.org/officeDocument/2006/relationships/hyperlink" Target="https://www.daloopa.com/src/69162575" TargetMode="External"/><Relationship Id="rId5171" Type="http://schemas.openxmlformats.org/officeDocument/2006/relationships/hyperlink" Target="https://www.daloopa.com/document/23979428" TargetMode="External"/><Relationship Id="rId6222" Type="http://schemas.openxmlformats.org/officeDocument/2006/relationships/hyperlink" Target="https://www.daloopa.com/src/18745208" TargetMode="External"/><Relationship Id="rId7620" Type="http://schemas.openxmlformats.org/officeDocument/2006/relationships/hyperlink" Target="https://www.daloopa.com/src/50608264" TargetMode="External"/><Relationship Id="rId9378" Type="http://schemas.openxmlformats.org/officeDocument/2006/relationships/hyperlink" Target="https://www.daloopa.com/document/23607425" TargetMode="External"/><Relationship Id="rId2765" Type="http://schemas.openxmlformats.org/officeDocument/2006/relationships/hyperlink" Target="https://www.daloopa.com/src/33992297" TargetMode="External"/><Relationship Id="rId3816" Type="http://schemas.openxmlformats.org/officeDocument/2006/relationships/hyperlink" Target="https://www.daloopa.com/src/4421541" TargetMode="External"/><Relationship Id="rId9792" Type="http://schemas.openxmlformats.org/officeDocument/2006/relationships/hyperlink" Target="https://www.daloopa.com/src/51071964" TargetMode="External"/><Relationship Id="rId737" Type="http://schemas.openxmlformats.org/officeDocument/2006/relationships/hyperlink" Target="https://www.daloopa.com/src/60194725" TargetMode="External"/><Relationship Id="rId1367" Type="http://schemas.openxmlformats.org/officeDocument/2006/relationships/hyperlink" Target="https://www.daloopa.com/src/4423797" TargetMode="External"/><Relationship Id="rId1781" Type="http://schemas.openxmlformats.org/officeDocument/2006/relationships/hyperlink" Target="https://www.daloopa.com/src/50983434" TargetMode="External"/><Relationship Id="rId2418" Type="http://schemas.openxmlformats.org/officeDocument/2006/relationships/hyperlink" Target="https://www.daloopa.com/src/4423600" TargetMode="External"/><Relationship Id="rId2832" Type="http://schemas.openxmlformats.org/officeDocument/2006/relationships/hyperlink" Target="https://www.daloopa.com/src/50623187" TargetMode="External"/><Relationship Id="rId5988" Type="http://schemas.openxmlformats.org/officeDocument/2006/relationships/hyperlink" Target="https://www.daloopa.com/src/4423166" TargetMode="External"/><Relationship Id="rId8394" Type="http://schemas.openxmlformats.org/officeDocument/2006/relationships/hyperlink" Target="https://www.daloopa.com/src/76388368" TargetMode="External"/><Relationship Id="rId9445" Type="http://schemas.openxmlformats.org/officeDocument/2006/relationships/hyperlink" Target="https://www.daloopa.com/src/8795340" TargetMode="External"/><Relationship Id="rId73" Type="http://schemas.openxmlformats.org/officeDocument/2006/relationships/hyperlink" Target="https://www.daloopa.com/document/19351318" TargetMode="External"/><Relationship Id="rId804" Type="http://schemas.openxmlformats.org/officeDocument/2006/relationships/hyperlink" Target="https://www.daloopa.com/src/4427688" TargetMode="External"/><Relationship Id="rId1434" Type="http://schemas.openxmlformats.org/officeDocument/2006/relationships/hyperlink" Target="https://www.daloopa.com/src/8847783" TargetMode="External"/><Relationship Id="rId8047" Type="http://schemas.openxmlformats.org/officeDocument/2006/relationships/hyperlink" Target="https://www.daloopa.com/src/8774752" TargetMode="External"/><Relationship Id="rId8461" Type="http://schemas.openxmlformats.org/officeDocument/2006/relationships/hyperlink" Target="https://www.daloopa.com/src/76391883" TargetMode="External"/><Relationship Id="rId9512" Type="http://schemas.openxmlformats.org/officeDocument/2006/relationships/hyperlink" Target="https://www.daloopa.com/src/8795346" TargetMode="External"/><Relationship Id="rId1501" Type="http://schemas.openxmlformats.org/officeDocument/2006/relationships/hyperlink" Target="https://www.daloopa.com/src/4424013" TargetMode="External"/><Relationship Id="rId4657" Type="http://schemas.openxmlformats.org/officeDocument/2006/relationships/hyperlink" Target="https://www.daloopa.com/src/4421397" TargetMode="External"/><Relationship Id="rId5708" Type="http://schemas.openxmlformats.org/officeDocument/2006/relationships/hyperlink" Target="https://www.daloopa.com/src/4423463" TargetMode="External"/><Relationship Id="rId7063" Type="http://schemas.openxmlformats.org/officeDocument/2006/relationships/hyperlink" Target="https://www.daloopa.com/src/4425387" TargetMode="External"/><Relationship Id="rId8114" Type="http://schemas.openxmlformats.org/officeDocument/2006/relationships/hyperlink" Target="https://www.daloopa.com/src/60201077" TargetMode="External"/><Relationship Id="rId3259" Type="http://schemas.openxmlformats.org/officeDocument/2006/relationships/hyperlink" Target="https://www.daloopa.com/src/64848808" TargetMode="External"/><Relationship Id="rId7130" Type="http://schemas.openxmlformats.org/officeDocument/2006/relationships/hyperlink" Target="https://www.daloopa.com/src/4424253" TargetMode="External"/><Relationship Id="rId594" Type="http://schemas.openxmlformats.org/officeDocument/2006/relationships/hyperlink" Target="https://www.daloopa.com/src/4427142" TargetMode="External"/><Relationship Id="rId2275" Type="http://schemas.openxmlformats.org/officeDocument/2006/relationships/hyperlink" Target="https://www.daloopa.com/src/75006489" TargetMode="External"/><Relationship Id="rId3326" Type="http://schemas.openxmlformats.org/officeDocument/2006/relationships/hyperlink" Target="https://www.daloopa.com/document/23979428" TargetMode="External"/><Relationship Id="rId3673" Type="http://schemas.openxmlformats.org/officeDocument/2006/relationships/hyperlink" Target="https://www.daloopa.com/src/76525714" TargetMode="External"/><Relationship Id="rId4724" Type="http://schemas.openxmlformats.org/officeDocument/2006/relationships/hyperlink" Target="https://www.daloopa.com/src/4421794" TargetMode="External"/><Relationship Id="rId247" Type="http://schemas.openxmlformats.org/officeDocument/2006/relationships/hyperlink" Target="https://www.daloopa.com/document/21884893" TargetMode="External"/><Relationship Id="rId3740" Type="http://schemas.openxmlformats.org/officeDocument/2006/relationships/hyperlink" Target="https://www.daloopa.com/src/18731587" TargetMode="External"/><Relationship Id="rId6896" Type="http://schemas.openxmlformats.org/officeDocument/2006/relationships/hyperlink" Target="https://marketplace.daloopa.com/text-fundamental?row_number=558&amp;period_tag=QYYY&amp;unit_tag=Million&amp;id=64849633&amp;value=0&amp;id=64849634&amp;value=0&amp;id=4441694&amp;value=-4.7&amp;id=4425354&amp;value=0.0&amp;id=45802037&amp;value=-4.7&amp;" TargetMode="External"/><Relationship Id="rId7947" Type="http://schemas.openxmlformats.org/officeDocument/2006/relationships/hyperlink" Target="https://www.daloopa.com/src/8774674" TargetMode="External"/><Relationship Id="rId661" Type="http://schemas.openxmlformats.org/officeDocument/2006/relationships/hyperlink" Target="https://www.daloopa.com/document/1193608" TargetMode="External"/><Relationship Id="rId1291" Type="http://schemas.openxmlformats.org/officeDocument/2006/relationships/hyperlink" Target="https://www.daloopa.com/src/55732391" TargetMode="External"/><Relationship Id="rId2342" Type="http://schemas.openxmlformats.org/officeDocument/2006/relationships/hyperlink" Target="https://www.daloopa.com/src/8772020" TargetMode="External"/><Relationship Id="rId5498" Type="http://schemas.openxmlformats.org/officeDocument/2006/relationships/hyperlink" Target="https://www.daloopa.com/src/4422921" TargetMode="External"/><Relationship Id="rId6549" Type="http://schemas.openxmlformats.org/officeDocument/2006/relationships/hyperlink" Target="https://www.daloopa.com/src/51431320" TargetMode="External"/><Relationship Id="rId6963" Type="http://schemas.openxmlformats.org/officeDocument/2006/relationships/hyperlink" Target="https://www.daloopa.com/src/18755992" TargetMode="External"/><Relationship Id="rId314" Type="http://schemas.openxmlformats.org/officeDocument/2006/relationships/hyperlink" Target="https://www.daloopa.com/src/4431124" TargetMode="External"/><Relationship Id="rId5565" Type="http://schemas.openxmlformats.org/officeDocument/2006/relationships/hyperlink" Target="https://www.daloopa.com/src/4423337" TargetMode="External"/><Relationship Id="rId6616" Type="http://schemas.openxmlformats.org/officeDocument/2006/relationships/hyperlink" Target="https://www.daloopa.com/document/19351318" TargetMode="External"/><Relationship Id="rId9022" Type="http://schemas.openxmlformats.org/officeDocument/2006/relationships/hyperlink" Target="https://www.daloopa.com/src/8783482" TargetMode="External"/><Relationship Id="rId1011" Type="http://schemas.openxmlformats.org/officeDocument/2006/relationships/hyperlink" Target="https://www.daloopa.com/src/4424186" TargetMode="External"/><Relationship Id="rId4167" Type="http://schemas.openxmlformats.org/officeDocument/2006/relationships/hyperlink" Target="https://www.daloopa.com/src/4421256" TargetMode="External"/><Relationship Id="rId4581" Type="http://schemas.openxmlformats.org/officeDocument/2006/relationships/hyperlink" Target="https://www.daloopa.com/src/18729715" TargetMode="External"/><Relationship Id="rId5218" Type="http://schemas.openxmlformats.org/officeDocument/2006/relationships/hyperlink" Target="https://www.daloopa.com/src/45801824" TargetMode="External"/><Relationship Id="rId5632" Type="http://schemas.openxmlformats.org/officeDocument/2006/relationships/hyperlink" Target="https://www.daloopa.com/src/55731745" TargetMode="External"/><Relationship Id="rId8788" Type="http://schemas.openxmlformats.org/officeDocument/2006/relationships/hyperlink" Target="https://marketplace.daloopa.com/text-fundamental?row_number=776&amp;period_tag=QQQQ&amp;unit_tag=Thousand&amp;id=70323365&amp;value=5271366&amp;" TargetMode="External"/><Relationship Id="rId9839" Type="http://schemas.openxmlformats.org/officeDocument/2006/relationships/hyperlink" Target="https://www.daloopa.com/document/1191566" TargetMode="External"/><Relationship Id="rId3183" Type="http://schemas.openxmlformats.org/officeDocument/2006/relationships/hyperlink" Target="https://www.daloopa.com/src/4422308" TargetMode="External"/><Relationship Id="rId4234" Type="http://schemas.openxmlformats.org/officeDocument/2006/relationships/hyperlink" Target="https://www.daloopa.com/src/4421285" TargetMode="External"/><Relationship Id="rId1828" Type="http://schemas.openxmlformats.org/officeDocument/2006/relationships/hyperlink" Target="https://www.daloopa.com/src/8771068" TargetMode="External"/><Relationship Id="rId3250" Type="http://schemas.openxmlformats.org/officeDocument/2006/relationships/hyperlink" Target="https://www.daloopa.com/src/8847534" TargetMode="External"/><Relationship Id="rId7457" Type="http://schemas.openxmlformats.org/officeDocument/2006/relationships/hyperlink" Target="https://app.internal.daloopa.com/short_text_fundamental?id=615f945cf0137960cff4ac7c8aa3781e" TargetMode="External"/><Relationship Id="rId8855" Type="http://schemas.openxmlformats.org/officeDocument/2006/relationships/hyperlink" Target="https://app.internal.daloopa.com/short_text_fundamental?id=aefb4ac661edba62772cc1c97c73f179" TargetMode="External"/><Relationship Id="rId171" Type="http://schemas.openxmlformats.org/officeDocument/2006/relationships/hyperlink" Target="https://www.daloopa.com/src/60194601" TargetMode="External"/><Relationship Id="rId4301" Type="http://schemas.openxmlformats.org/officeDocument/2006/relationships/hyperlink" Target="https://www.daloopa.com/src/69162592" TargetMode="External"/><Relationship Id="rId6059" Type="http://schemas.openxmlformats.org/officeDocument/2006/relationships/hyperlink" Target="https://www.daloopa.com/src/4423197" TargetMode="External"/><Relationship Id="rId7871" Type="http://schemas.openxmlformats.org/officeDocument/2006/relationships/hyperlink" Target="https://www.daloopa.com/src/64849006" TargetMode="External"/><Relationship Id="rId8508" Type="http://schemas.openxmlformats.org/officeDocument/2006/relationships/hyperlink" Target="https://www.daloopa.com/src/76383625" TargetMode="External"/><Relationship Id="rId8922" Type="http://schemas.openxmlformats.org/officeDocument/2006/relationships/hyperlink" Target="https://www.daloopa.com/src/45801656" TargetMode="External"/><Relationship Id="rId6473" Type="http://schemas.openxmlformats.org/officeDocument/2006/relationships/hyperlink" Target="https://www.daloopa.com/src/51078126" TargetMode="External"/><Relationship Id="rId7524" Type="http://schemas.openxmlformats.org/officeDocument/2006/relationships/hyperlink" Target="https://marketplace.daloopa.com/text-fundamental?row_number=635&amp;period_tag=QQQQ&amp;unit_tag=Thousand&amp;id=50603684&amp;value=57017&amp;id=50603634&amp;value=61082&amp;id=50603596&amp;value=65856&amp;id=50603516&amp;value=70139&amp;" TargetMode="External"/><Relationship Id="rId988" Type="http://schemas.openxmlformats.org/officeDocument/2006/relationships/hyperlink" Target="https://www.daloopa.com/document/1166056" TargetMode="External"/><Relationship Id="rId2669" Type="http://schemas.openxmlformats.org/officeDocument/2006/relationships/hyperlink" Target="https://www.daloopa.com/src/50721531" TargetMode="External"/><Relationship Id="rId5075" Type="http://schemas.openxmlformats.org/officeDocument/2006/relationships/hyperlink" Target="https://www.daloopa.com/src/4422943" TargetMode="External"/><Relationship Id="rId6126" Type="http://schemas.openxmlformats.org/officeDocument/2006/relationships/hyperlink" Target="https://www.daloopa.com/src/18745206" TargetMode="External"/><Relationship Id="rId6540" Type="http://schemas.openxmlformats.org/officeDocument/2006/relationships/hyperlink" Target="https://app.internal.daloopa.com/short_text_fundamental?id=34ebc5ddbb18e8a6c287ac5b4cdd7e5b" TargetMode="External"/><Relationship Id="rId9696" Type="http://schemas.openxmlformats.org/officeDocument/2006/relationships/hyperlink" Target="https://www.daloopa.com/src/51072716" TargetMode="External"/><Relationship Id="rId1685" Type="http://schemas.openxmlformats.org/officeDocument/2006/relationships/hyperlink" Target="https://www.daloopa.com/src/70318050" TargetMode="External"/><Relationship Id="rId2736" Type="http://schemas.openxmlformats.org/officeDocument/2006/relationships/hyperlink" Target="https://www.daloopa.com/src/4422169" TargetMode="External"/><Relationship Id="rId4091" Type="http://schemas.openxmlformats.org/officeDocument/2006/relationships/hyperlink" Target="https://www.daloopa.com/src/4421441" TargetMode="External"/><Relationship Id="rId5142" Type="http://schemas.openxmlformats.org/officeDocument/2006/relationships/hyperlink" Target="https://www.daloopa.com/src/4423359" TargetMode="External"/><Relationship Id="rId8298" Type="http://schemas.openxmlformats.org/officeDocument/2006/relationships/hyperlink" Target="https://www.daloopa.com/src/76389624" TargetMode="External"/><Relationship Id="rId9349" Type="http://schemas.openxmlformats.org/officeDocument/2006/relationships/hyperlink" Target="https://www.daloopa.com/src/8795175" TargetMode="External"/><Relationship Id="rId9763" Type="http://schemas.openxmlformats.org/officeDocument/2006/relationships/hyperlink" Target="https://www.daloopa.com/src/70320197" TargetMode="External"/><Relationship Id="rId708" Type="http://schemas.openxmlformats.org/officeDocument/2006/relationships/hyperlink" Target="https://www.daloopa.com/src/4427680" TargetMode="External"/><Relationship Id="rId1338" Type="http://schemas.openxmlformats.org/officeDocument/2006/relationships/hyperlink" Target="https://www.daloopa.com/src/4423817" TargetMode="External"/><Relationship Id="rId8365" Type="http://schemas.openxmlformats.org/officeDocument/2006/relationships/hyperlink" Target="https://www.daloopa.com/src/76387293" TargetMode="External"/><Relationship Id="rId9416" Type="http://schemas.openxmlformats.org/officeDocument/2006/relationships/hyperlink" Target="https://www.daloopa.com/src/8795452" TargetMode="External"/><Relationship Id="rId1405" Type="http://schemas.openxmlformats.org/officeDocument/2006/relationships/hyperlink" Target="https://www.daloopa.com/document/12300052" TargetMode="External"/><Relationship Id="rId1752" Type="http://schemas.openxmlformats.org/officeDocument/2006/relationships/hyperlink" Target="https://www.daloopa.com/src/8778487" TargetMode="External"/><Relationship Id="rId2803" Type="http://schemas.openxmlformats.org/officeDocument/2006/relationships/hyperlink" Target="https://www.daloopa.com/src/4422341" TargetMode="External"/><Relationship Id="rId5959" Type="http://schemas.openxmlformats.org/officeDocument/2006/relationships/hyperlink" Target="https://www.daloopa.com/src/64848847" TargetMode="External"/><Relationship Id="rId7381" Type="http://schemas.openxmlformats.org/officeDocument/2006/relationships/hyperlink" Target="https://www.daloopa.com/src/8780809" TargetMode="External"/><Relationship Id="rId8018" Type="http://schemas.openxmlformats.org/officeDocument/2006/relationships/hyperlink" Target="https://www.daloopa.com/src/8774641" TargetMode="External"/><Relationship Id="rId8432" Type="http://schemas.openxmlformats.org/officeDocument/2006/relationships/hyperlink" Target="https://www.daloopa.com/src/76391210" TargetMode="External"/><Relationship Id="rId9830" Type="http://schemas.openxmlformats.org/officeDocument/2006/relationships/hyperlink" Target="https://marketplace.daloopa.com/text-fundamental?row_number=858&amp;period_tag=QQQQ&amp;unit_tag=Million&amp;id=8778339&amp;value=26&amp;id=8778164&amp;value=30.6&amp;id=8778157&amp;value=30.6&amp;id=8777975&amp;value=32.8&amp;id=8777946&amp;value=15.5&amp;id=8778095&amp;value=15.5&amp;" TargetMode="External"/><Relationship Id="rId44" Type="http://schemas.openxmlformats.org/officeDocument/2006/relationships/hyperlink" Target="https://www.daloopa.com/document/1190599" TargetMode="External"/><Relationship Id="rId4975" Type="http://schemas.openxmlformats.org/officeDocument/2006/relationships/hyperlink" Target="https://www.daloopa.com/src/4422696" TargetMode="External"/><Relationship Id="rId7034" Type="http://schemas.openxmlformats.org/officeDocument/2006/relationships/hyperlink" Target="https://www.daloopa.com/src/4425150" TargetMode="External"/><Relationship Id="rId498" Type="http://schemas.openxmlformats.org/officeDocument/2006/relationships/hyperlink" Target="https://www.daloopa.com/src/60194606" TargetMode="External"/><Relationship Id="rId2179" Type="http://schemas.openxmlformats.org/officeDocument/2006/relationships/hyperlink" Target="https://www.daloopa.com/src/70321219" TargetMode="External"/><Relationship Id="rId3577" Type="http://schemas.openxmlformats.org/officeDocument/2006/relationships/hyperlink" Target="https://www.daloopa.com/src/4421411" TargetMode="External"/><Relationship Id="rId3991" Type="http://schemas.openxmlformats.org/officeDocument/2006/relationships/hyperlink" Target="https://www.daloopa.com/src/4421591" TargetMode="External"/><Relationship Id="rId4628" Type="http://schemas.openxmlformats.org/officeDocument/2006/relationships/hyperlink" Target="https://www.daloopa.com/src/4421293" TargetMode="External"/><Relationship Id="rId2593" Type="http://schemas.openxmlformats.org/officeDocument/2006/relationships/hyperlink" Target="https://www.daloopa.com/src/4423536" TargetMode="External"/><Relationship Id="rId3644" Type="http://schemas.openxmlformats.org/officeDocument/2006/relationships/hyperlink" Target="https://www.daloopa.com/src/4421750" TargetMode="External"/><Relationship Id="rId6050" Type="http://schemas.openxmlformats.org/officeDocument/2006/relationships/hyperlink" Target="https://www.daloopa.com/src/4422931" TargetMode="External"/><Relationship Id="rId7101" Type="http://schemas.openxmlformats.org/officeDocument/2006/relationships/hyperlink" Target="https://www.daloopa.com/src/4424285" TargetMode="External"/><Relationship Id="rId565" Type="http://schemas.openxmlformats.org/officeDocument/2006/relationships/hyperlink" Target="https://www.daloopa.com/src/33992895" TargetMode="External"/><Relationship Id="rId1195" Type="http://schemas.openxmlformats.org/officeDocument/2006/relationships/hyperlink" Target="https://www.daloopa.com/src/4428521" TargetMode="External"/><Relationship Id="rId2246" Type="http://schemas.openxmlformats.org/officeDocument/2006/relationships/hyperlink" Target="https://www.daloopa.com/src/8771635" TargetMode="External"/><Relationship Id="rId2660" Type="http://schemas.openxmlformats.org/officeDocument/2006/relationships/hyperlink" Target="https://www.daloopa.com/src/41059693" TargetMode="External"/><Relationship Id="rId3711" Type="http://schemas.openxmlformats.org/officeDocument/2006/relationships/hyperlink" Target="https://www.daloopa.com/src/18731586" TargetMode="External"/><Relationship Id="rId6867" Type="http://schemas.openxmlformats.org/officeDocument/2006/relationships/hyperlink" Target="https://www.daloopa.com/src/4441692" TargetMode="External"/><Relationship Id="rId7918" Type="http://schemas.openxmlformats.org/officeDocument/2006/relationships/hyperlink" Target="https://www.daloopa.com/src/50569991" TargetMode="External"/><Relationship Id="rId9273" Type="http://schemas.openxmlformats.org/officeDocument/2006/relationships/hyperlink" Target="https://www.daloopa.com/src/8795193" TargetMode="External"/><Relationship Id="rId218" Type="http://schemas.openxmlformats.org/officeDocument/2006/relationships/hyperlink" Target="https://www.daloopa.com/src/4431119" TargetMode="External"/><Relationship Id="rId632" Type="http://schemas.openxmlformats.org/officeDocument/2006/relationships/hyperlink" Target="https://www.daloopa.com/src/4427158" TargetMode="External"/><Relationship Id="rId1262" Type="http://schemas.openxmlformats.org/officeDocument/2006/relationships/hyperlink" Target="https://www.daloopa.com/src/4428904" TargetMode="External"/><Relationship Id="rId2313" Type="http://schemas.openxmlformats.org/officeDocument/2006/relationships/hyperlink" Target="https://www.daloopa.com/src/8771414" TargetMode="External"/><Relationship Id="rId5469" Type="http://schemas.openxmlformats.org/officeDocument/2006/relationships/hyperlink" Target="https://www.daloopa.com/src/23051500" TargetMode="External"/><Relationship Id="rId9340" Type="http://schemas.openxmlformats.org/officeDocument/2006/relationships/hyperlink" Target="https://www.daloopa.com/src/70318347" TargetMode="External"/><Relationship Id="rId4485" Type="http://schemas.openxmlformats.org/officeDocument/2006/relationships/hyperlink" Target="https://www.daloopa.com/src/76525861" TargetMode="External"/><Relationship Id="rId5536" Type="http://schemas.openxmlformats.org/officeDocument/2006/relationships/hyperlink" Target="https://www.daloopa.com/src/45801872" TargetMode="External"/><Relationship Id="rId5883" Type="http://schemas.openxmlformats.org/officeDocument/2006/relationships/hyperlink" Target="https://www.daloopa.com/src/4422869" TargetMode="External"/><Relationship Id="rId6934" Type="http://schemas.openxmlformats.org/officeDocument/2006/relationships/hyperlink" Target="https://www.daloopa.com/src/4425402" TargetMode="External"/><Relationship Id="rId3087" Type="http://schemas.openxmlformats.org/officeDocument/2006/relationships/hyperlink" Target="https://www.daloopa.com/src/4422443" TargetMode="External"/><Relationship Id="rId4138" Type="http://schemas.openxmlformats.org/officeDocument/2006/relationships/hyperlink" Target="https://www.daloopa.com/src/76525804" TargetMode="External"/><Relationship Id="rId5950" Type="http://schemas.openxmlformats.org/officeDocument/2006/relationships/hyperlink" Target="https://www.daloopa.com/src/8847757" TargetMode="External"/><Relationship Id="rId4552" Type="http://schemas.openxmlformats.org/officeDocument/2006/relationships/hyperlink" Target="https://www.daloopa.com/src/4421403" TargetMode="External"/><Relationship Id="rId5603" Type="http://schemas.openxmlformats.org/officeDocument/2006/relationships/hyperlink" Target="https://www.daloopa.com/src/4422894" TargetMode="External"/><Relationship Id="rId8759" Type="http://schemas.openxmlformats.org/officeDocument/2006/relationships/hyperlink" Target="https://www.daloopa.com/src/76383195" TargetMode="External"/><Relationship Id="rId3154" Type="http://schemas.openxmlformats.org/officeDocument/2006/relationships/hyperlink" Target="https://www.daloopa.com/src/69162216" TargetMode="External"/><Relationship Id="rId4205" Type="http://schemas.openxmlformats.org/officeDocument/2006/relationships/hyperlink" Target="https://www.daloopa.com/src/76525815" TargetMode="External"/><Relationship Id="rId7775" Type="http://schemas.openxmlformats.org/officeDocument/2006/relationships/hyperlink" Target="https://www.daloopa.com/src/51116302" TargetMode="External"/><Relationship Id="rId8826" Type="http://schemas.openxmlformats.org/officeDocument/2006/relationships/hyperlink" Target="https://www.daloopa.com/src/8781128" TargetMode="External"/><Relationship Id="rId2170" Type="http://schemas.openxmlformats.org/officeDocument/2006/relationships/hyperlink" Target="https://www.daloopa.com/src/50589355" TargetMode="External"/><Relationship Id="rId3221" Type="http://schemas.openxmlformats.org/officeDocument/2006/relationships/hyperlink" Target="https://www.daloopa.com/src/4422126" TargetMode="External"/><Relationship Id="rId6377" Type="http://schemas.openxmlformats.org/officeDocument/2006/relationships/hyperlink" Target="https://www.daloopa.com/src/4423114" TargetMode="External"/><Relationship Id="rId6791" Type="http://schemas.openxmlformats.org/officeDocument/2006/relationships/hyperlink" Target="https://www.daloopa.com/src/45802017" TargetMode="External"/><Relationship Id="rId7428" Type="http://schemas.openxmlformats.org/officeDocument/2006/relationships/hyperlink" Target="https://www.daloopa.com/src/8780638" TargetMode="External"/><Relationship Id="rId7842" Type="http://schemas.openxmlformats.org/officeDocument/2006/relationships/hyperlink" Target="https://www.daloopa.com/src/8774554" TargetMode="External"/><Relationship Id="rId8" Type="http://schemas.openxmlformats.org/officeDocument/2006/relationships/hyperlink" Target="https://www.daloopa.com/document/1167034" TargetMode="External"/><Relationship Id="rId142" Type="http://schemas.openxmlformats.org/officeDocument/2006/relationships/hyperlink" Target="https://www.daloopa.com/src/4431972" TargetMode="External"/><Relationship Id="rId2987" Type="http://schemas.openxmlformats.org/officeDocument/2006/relationships/hyperlink" Target="https://www.daloopa.com/src/50624725" TargetMode="External"/><Relationship Id="rId5393" Type="http://schemas.openxmlformats.org/officeDocument/2006/relationships/hyperlink" Target="https://www.daloopa.com/src/4422949" TargetMode="External"/><Relationship Id="rId6444" Type="http://schemas.openxmlformats.org/officeDocument/2006/relationships/hyperlink" Target="https://app.internal.daloopa.com/short_text_fundamental?id=a59f2dc68eee092231fb3e9f4d452bda" TargetMode="External"/><Relationship Id="rId959" Type="http://schemas.openxmlformats.org/officeDocument/2006/relationships/hyperlink" Target="https://www.daloopa.com/document/8001122" TargetMode="External"/><Relationship Id="rId1589" Type="http://schemas.openxmlformats.org/officeDocument/2006/relationships/hyperlink" Target="https://www.daloopa.com/src/18756214" TargetMode="External"/><Relationship Id="rId5046" Type="http://schemas.openxmlformats.org/officeDocument/2006/relationships/hyperlink" Target="https://www.daloopa.com/src/33992481" TargetMode="External"/><Relationship Id="rId5460" Type="http://schemas.openxmlformats.org/officeDocument/2006/relationships/hyperlink" Target="https://www.daloopa.com/src/4423365" TargetMode="External"/><Relationship Id="rId6511" Type="http://schemas.openxmlformats.org/officeDocument/2006/relationships/hyperlink" Target="https://www.daloopa.com/document/22723849" TargetMode="External"/><Relationship Id="rId9667" Type="http://schemas.openxmlformats.org/officeDocument/2006/relationships/hyperlink" Target="https://www.daloopa.com/src/75155861" TargetMode="External"/><Relationship Id="rId4062" Type="http://schemas.openxmlformats.org/officeDocument/2006/relationships/hyperlink" Target="https://www.daloopa.com/src/4421185" TargetMode="External"/><Relationship Id="rId5113" Type="http://schemas.openxmlformats.org/officeDocument/2006/relationships/hyperlink" Target="https://www.daloopa.com/src/45801809" TargetMode="External"/><Relationship Id="rId8269" Type="http://schemas.openxmlformats.org/officeDocument/2006/relationships/hyperlink" Target="https://www.daloopa.com/src/76390226" TargetMode="External"/><Relationship Id="rId1656" Type="http://schemas.openxmlformats.org/officeDocument/2006/relationships/hyperlink" Target="https://www.daloopa.com/src/69162423" TargetMode="External"/><Relationship Id="rId2707" Type="http://schemas.openxmlformats.org/officeDocument/2006/relationships/hyperlink" Target="https://www.daloopa.com/src/8847505" TargetMode="External"/><Relationship Id="rId8683" Type="http://schemas.openxmlformats.org/officeDocument/2006/relationships/hyperlink" Target="https://www.daloopa.com/src/70323330" TargetMode="External"/><Relationship Id="rId9734" Type="http://schemas.openxmlformats.org/officeDocument/2006/relationships/hyperlink" Target="https://www.daloopa.com/src/51073064" TargetMode="External"/><Relationship Id="rId1309" Type="http://schemas.openxmlformats.org/officeDocument/2006/relationships/hyperlink" Target="https://www.daloopa.com/src/4428499" TargetMode="External"/><Relationship Id="rId1723" Type="http://schemas.openxmlformats.org/officeDocument/2006/relationships/hyperlink" Target="https://www.daloopa.com/document/23607425" TargetMode="External"/><Relationship Id="rId4879" Type="http://schemas.openxmlformats.org/officeDocument/2006/relationships/hyperlink" Target="https://www.daloopa.com/src/4425415" TargetMode="External"/><Relationship Id="rId7285" Type="http://schemas.openxmlformats.org/officeDocument/2006/relationships/hyperlink" Target="https://www.daloopa.com/src/8780430" TargetMode="External"/><Relationship Id="rId8336" Type="http://schemas.openxmlformats.org/officeDocument/2006/relationships/hyperlink" Target="https://www.daloopa.com/src/76389672" TargetMode="External"/><Relationship Id="rId8750" Type="http://schemas.openxmlformats.org/officeDocument/2006/relationships/hyperlink" Target="https://www.daloopa.com/document/23607425" TargetMode="External"/><Relationship Id="rId9801" Type="http://schemas.openxmlformats.org/officeDocument/2006/relationships/hyperlink" Target="https://www.daloopa.com/src/8774199" TargetMode="External"/><Relationship Id="rId15" Type="http://schemas.openxmlformats.org/officeDocument/2006/relationships/hyperlink" Target="https://www.daloopa.com/document/1166187" TargetMode="External"/><Relationship Id="rId3895" Type="http://schemas.openxmlformats.org/officeDocument/2006/relationships/hyperlink" Target="https://www.daloopa.com/src/23051296" TargetMode="External"/><Relationship Id="rId4946" Type="http://schemas.openxmlformats.org/officeDocument/2006/relationships/hyperlink" Target="https://www.daloopa.com/src/4423413" TargetMode="External"/><Relationship Id="rId7352" Type="http://schemas.openxmlformats.org/officeDocument/2006/relationships/hyperlink" Target="https://www.daloopa.com/src/8780780" TargetMode="External"/><Relationship Id="rId8403" Type="http://schemas.openxmlformats.org/officeDocument/2006/relationships/hyperlink" Target="https://www.daloopa.com/src/76387907" TargetMode="External"/><Relationship Id="rId2497" Type="http://schemas.openxmlformats.org/officeDocument/2006/relationships/hyperlink" Target="https://www.daloopa.com/src/18756156" TargetMode="External"/><Relationship Id="rId3548" Type="http://schemas.openxmlformats.org/officeDocument/2006/relationships/hyperlink" Target="https://www.daloopa.com/src/4421316" TargetMode="External"/><Relationship Id="rId7005" Type="http://schemas.openxmlformats.org/officeDocument/2006/relationships/hyperlink" Target="https://www.daloopa.com/src/45802056" TargetMode="External"/><Relationship Id="rId469" Type="http://schemas.openxmlformats.org/officeDocument/2006/relationships/hyperlink" Target="https://www.daloopa.com/document/8001122" TargetMode="External"/><Relationship Id="rId883" Type="http://schemas.openxmlformats.org/officeDocument/2006/relationships/hyperlink" Target="https://www.daloopa.com/document/1190536" TargetMode="External"/><Relationship Id="rId1099" Type="http://schemas.openxmlformats.org/officeDocument/2006/relationships/hyperlink" Target="https://www.daloopa.com/src/18746945" TargetMode="External"/><Relationship Id="rId2564" Type="http://schemas.openxmlformats.org/officeDocument/2006/relationships/hyperlink" Target="https://www.daloopa.com/src/50721494" TargetMode="External"/><Relationship Id="rId3615" Type="http://schemas.openxmlformats.org/officeDocument/2006/relationships/hyperlink" Target="https://www.daloopa.com/src/75006730" TargetMode="External"/><Relationship Id="rId3962" Type="http://schemas.openxmlformats.org/officeDocument/2006/relationships/hyperlink" Target="https://www.daloopa.com/src/76525769" TargetMode="External"/><Relationship Id="rId6021" Type="http://schemas.openxmlformats.org/officeDocument/2006/relationships/hyperlink" Target="https://www.daloopa.com/src/50462548" TargetMode="External"/><Relationship Id="rId9177" Type="http://schemas.openxmlformats.org/officeDocument/2006/relationships/hyperlink" Target="https://www.daloopa.com/src/8795185" TargetMode="External"/><Relationship Id="rId9591" Type="http://schemas.openxmlformats.org/officeDocument/2006/relationships/hyperlink" Target="https://www.daloopa.com/src/8795466" TargetMode="External"/><Relationship Id="rId536" Type="http://schemas.openxmlformats.org/officeDocument/2006/relationships/hyperlink" Target="https://www.daloopa.com/document/1168795" TargetMode="External"/><Relationship Id="rId1166" Type="http://schemas.openxmlformats.org/officeDocument/2006/relationships/hyperlink" Target="https://www.daloopa.com/src/50606378" TargetMode="External"/><Relationship Id="rId2217" Type="http://schemas.openxmlformats.org/officeDocument/2006/relationships/hyperlink" Target="https://www.daloopa.com/src/50453273" TargetMode="External"/><Relationship Id="rId8193" Type="http://schemas.openxmlformats.org/officeDocument/2006/relationships/hyperlink" Target="https://www.daloopa.com/src/8847894" TargetMode="External"/><Relationship Id="rId9244" Type="http://schemas.openxmlformats.org/officeDocument/2006/relationships/hyperlink" Target="https://www.daloopa.com/src/8795305" TargetMode="External"/><Relationship Id="rId950" Type="http://schemas.openxmlformats.org/officeDocument/2006/relationships/hyperlink" Target="https://www.daloopa.com/document/8001122" TargetMode="External"/><Relationship Id="rId1580" Type="http://schemas.openxmlformats.org/officeDocument/2006/relationships/hyperlink" Target="https://www.daloopa.com/src/4423987" TargetMode="External"/><Relationship Id="rId2631" Type="http://schemas.openxmlformats.org/officeDocument/2006/relationships/hyperlink" Target="https://www.daloopa.com/src/4423609" TargetMode="External"/><Relationship Id="rId4389" Type="http://schemas.openxmlformats.org/officeDocument/2006/relationships/hyperlink" Target="https://app.internal.daloopa.com/short_text_fundamental?id=52a74ad6429ad1dc64684122443ac13a" TargetMode="External"/><Relationship Id="rId5787" Type="http://schemas.openxmlformats.org/officeDocument/2006/relationships/hyperlink" Target="https://www.daloopa.com/src/4423132" TargetMode="External"/><Relationship Id="rId6838" Type="http://schemas.openxmlformats.org/officeDocument/2006/relationships/hyperlink" Target="https://www.daloopa.com/src/4441116" TargetMode="External"/><Relationship Id="rId603" Type="http://schemas.openxmlformats.org/officeDocument/2006/relationships/hyperlink" Target="https://www.daloopa.com/src/23051685" TargetMode="External"/><Relationship Id="rId1233" Type="http://schemas.openxmlformats.org/officeDocument/2006/relationships/hyperlink" Target="https://www.daloopa.com/src/64848943" TargetMode="External"/><Relationship Id="rId5854" Type="http://schemas.openxmlformats.org/officeDocument/2006/relationships/hyperlink" Target="https://www.daloopa.com/src/4423372" TargetMode="External"/><Relationship Id="rId6905" Type="http://schemas.openxmlformats.org/officeDocument/2006/relationships/hyperlink" Target="https://www.daloopa.com/src/4425382" TargetMode="External"/><Relationship Id="rId8260" Type="http://schemas.openxmlformats.org/officeDocument/2006/relationships/hyperlink" Target="https://www.daloopa.com/src/76390325" TargetMode="External"/><Relationship Id="rId9311" Type="http://schemas.openxmlformats.org/officeDocument/2006/relationships/hyperlink" Target="https://www.daloopa.com/src/8795218" TargetMode="External"/><Relationship Id="rId1300" Type="http://schemas.openxmlformats.org/officeDocument/2006/relationships/hyperlink" Target="https://www.daloopa.com/src/69163437" TargetMode="External"/><Relationship Id="rId4456" Type="http://schemas.openxmlformats.org/officeDocument/2006/relationships/hyperlink" Target="https://www.daloopa.com/src/4421883" TargetMode="External"/><Relationship Id="rId4870" Type="http://schemas.openxmlformats.org/officeDocument/2006/relationships/hyperlink" Target="https://www.daloopa.com/src/4422727" TargetMode="External"/><Relationship Id="rId5507" Type="http://schemas.openxmlformats.org/officeDocument/2006/relationships/hyperlink" Target="https://www.daloopa.com/src/4423187" TargetMode="External"/><Relationship Id="rId5921" Type="http://schemas.openxmlformats.org/officeDocument/2006/relationships/hyperlink" Target="https://www.daloopa.com/src/45801930" TargetMode="External"/><Relationship Id="rId3058" Type="http://schemas.openxmlformats.org/officeDocument/2006/relationships/hyperlink" Target="https://www.daloopa.com/src/50449964" TargetMode="External"/><Relationship Id="rId3472" Type="http://schemas.openxmlformats.org/officeDocument/2006/relationships/hyperlink" Target="https://www.daloopa.com/src/76525679" TargetMode="External"/><Relationship Id="rId4109" Type="http://schemas.openxmlformats.org/officeDocument/2006/relationships/hyperlink" Target="https://www.daloopa.com/src/4421618" TargetMode="External"/><Relationship Id="rId4523" Type="http://schemas.openxmlformats.org/officeDocument/2006/relationships/hyperlink" Target="https://www.daloopa.com/src/4421263" TargetMode="External"/><Relationship Id="rId7679" Type="http://schemas.openxmlformats.org/officeDocument/2006/relationships/hyperlink" Target="https://www.daloopa.com/src/50611659" TargetMode="External"/><Relationship Id="rId393" Type="http://schemas.openxmlformats.org/officeDocument/2006/relationships/hyperlink" Target="https://www.daloopa.com/src/4427131" TargetMode="External"/><Relationship Id="rId2074" Type="http://schemas.openxmlformats.org/officeDocument/2006/relationships/hyperlink" Target="https://www.daloopa.com/src/50584644" TargetMode="External"/><Relationship Id="rId3125" Type="http://schemas.openxmlformats.org/officeDocument/2006/relationships/hyperlink" Target="https://www.daloopa.com/src/4422242" TargetMode="External"/><Relationship Id="rId6695" Type="http://schemas.openxmlformats.org/officeDocument/2006/relationships/hyperlink" Target="https://www.daloopa.com/src/51519623" TargetMode="External"/><Relationship Id="rId7746" Type="http://schemas.openxmlformats.org/officeDocument/2006/relationships/hyperlink" Target="https://www.daloopa.com/document/23607425" TargetMode="External"/><Relationship Id="rId460" Type="http://schemas.openxmlformats.org/officeDocument/2006/relationships/hyperlink" Target="https://marketplace.daloopa.com/text-fundamental?row_number=73&amp;period_tag=QQQQ&amp;unit_tag=Dollar&amp;id=4431664&amp;value=3.15&amp;id=4431493&amp;value=3.18&amp;id=4430964&amp;value=3.45&amp;id=4429736&amp;value=3.88&amp;id=4427098&amp;value=6.45&amp;id=4427113&amp;value=6.55&amp;" TargetMode="External"/><Relationship Id="rId1090" Type="http://schemas.openxmlformats.org/officeDocument/2006/relationships/hyperlink" Target="https://www.daloopa.com/src/4428228" TargetMode="External"/><Relationship Id="rId2141" Type="http://schemas.openxmlformats.org/officeDocument/2006/relationships/hyperlink" Target="https://www.daloopa.com/src/50588518" TargetMode="External"/><Relationship Id="rId5297" Type="http://schemas.openxmlformats.org/officeDocument/2006/relationships/hyperlink" Target="https://www.daloopa.com/src/4423243" TargetMode="External"/><Relationship Id="rId6348" Type="http://schemas.openxmlformats.org/officeDocument/2006/relationships/hyperlink" Target="https://www.daloopa.com/src/23051516" TargetMode="External"/><Relationship Id="rId113" Type="http://schemas.openxmlformats.org/officeDocument/2006/relationships/hyperlink" Target="https://marketplace.daloopa.com/text-fundamental?row_number=16&amp;period_tag=QQQQ&amp;unit_tag=Percent&amp;id=75007475&amp;value=-0.08&amp;" TargetMode="External"/><Relationship Id="rId6762" Type="http://schemas.openxmlformats.org/officeDocument/2006/relationships/hyperlink" Target="https://www.daloopa.com/document/22723849" TargetMode="External"/><Relationship Id="rId7813" Type="http://schemas.openxmlformats.org/officeDocument/2006/relationships/hyperlink" Target="https://www.daloopa.com/src/8774851" TargetMode="External"/><Relationship Id="rId2958" Type="http://schemas.openxmlformats.org/officeDocument/2006/relationships/hyperlink" Target="https://www.daloopa.com/src/4422291" TargetMode="External"/><Relationship Id="rId5017" Type="http://schemas.openxmlformats.org/officeDocument/2006/relationships/hyperlink" Target="https://www.daloopa.com/src/4422796" TargetMode="External"/><Relationship Id="rId5364" Type="http://schemas.openxmlformats.org/officeDocument/2006/relationships/hyperlink" Target="https://www.daloopa.com/src/33992472" TargetMode="External"/><Relationship Id="rId6415" Type="http://schemas.openxmlformats.org/officeDocument/2006/relationships/hyperlink" Target="https://www.daloopa.com/document/22723849" TargetMode="External"/><Relationship Id="rId1974" Type="http://schemas.openxmlformats.org/officeDocument/2006/relationships/hyperlink" Target="https://www.daloopa.com/src/8768814" TargetMode="External"/><Relationship Id="rId4380" Type="http://schemas.openxmlformats.org/officeDocument/2006/relationships/hyperlink" Target="https://www.daloopa.com/src/76525842" TargetMode="External"/><Relationship Id="rId5431" Type="http://schemas.openxmlformats.org/officeDocument/2006/relationships/hyperlink" Target="https://www.daloopa.com/src/45801857" TargetMode="External"/><Relationship Id="rId8587" Type="http://schemas.openxmlformats.org/officeDocument/2006/relationships/hyperlink" Target="https://www.daloopa.com/src/76383543" TargetMode="External"/><Relationship Id="rId9638" Type="http://schemas.openxmlformats.org/officeDocument/2006/relationships/hyperlink" Target="https://www.daloopa.com/src/51073859" TargetMode="External"/><Relationship Id="rId1627" Type="http://schemas.openxmlformats.org/officeDocument/2006/relationships/hyperlink" Target="https://www.daloopa.com/src/51172052" TargetMode="External"/><Relationship Id="rId4033" Type="http://schemas.openxmlformats.org/officeDocument/2006/relationships/hyperlink" Target="https://app.internal.daloopa.com/short_text_fundamental?id=0e607f20584b5986ffbb7dfa73e20b94" TargetMode="External"/><Relationship Id="rId7189" Type="http://schemas.openxmlformats.org/officeDocument/2006/relationships/hyperlink" Target="https://www.daloopa.com/document/23595567" TargetMode="External"/><Relationship Id="rId8654" Type="http://schemas.openxmlformats.org/officeDocument/2006/relationships/hyperlink" Target="https://www.daloopa.com/src/76383481" TargetMode="External"/><Relationship Id="rId9705" Type="http://schemas.openxmlformats.org/officeDocument/2006/relationships/hyperlink" Target="https://www.daloopa.com/src/51072037" TargetMode="External"/><Relationship Id="rId3799" Type="http://schemas.openxmlformats.org/officeDocument/2006/relationships/hyperlink" Target="https://www.daloopa.com/src/76525735" TargetMode="External"/><Relationship Id="rId4100" Type="http://schemas.openxmlformats.org/officeDocument/2006/relationships/hyperlink" Target="https://www.daloopa.com/src/4421877" TargetMode="External"/><Relationship Id="rId7256" Type="http://schemas.openxmlformats.org/officeDocument/2006/relationships/hyperlink" Target="https://www.daloopa.com/src/8780407" TargetMode="External"/><Relationship Id="rId7670" Type="http://schemas.openxmlformats.org/officeDocument/2006/relationships/hyperlink" Target="https://app.internal.daloopa.com/short_text_fundamental?id=3c2a64ab10b62d1eca7efd4de5c613d8" TargetMode="External"/><Relationship Id="rId8307" Type="http://schemas.openxmlformats.org/officeDocument/2006/relationships/hyperlink" Target="https://www.daloopa.com/src/76388372" TargetMode="External"/><Relationship Id="rId8721" Type="http://schemas.openxmlformats.org/officeDocument/2006/relationships/hyperlink" Target="https://www.daloopa.com/src/76383383" TargetMode="External"/><Relationship Id="rId6272" Type="http://schemas.openxmlformats.org/officeDocument/2006/relationships/hyperlink" Target="https://www.daloopa.com/src/64848867" TargetMode="External"/><Relationship Id="rId7323" Type="http://schemas.openxmlformats.org/officeDocument/2006/relationships/hyperlink" Target="https://www.daloopa.com/src/70328432" TargetMode="External"/><Relationship Id="rId3866" Type="http://schemas.openxmlformats.org/officeDocument/2006/relationships/hyperlink" Target="https://www.daloopa.com/src/4421437" TargetMode="External"/><Relationship Id="rId4917" Type="http://schemas.openxmlformats.org/officeDocument/2006/relationships/hyperlink" Target="https://www.daloopa.com/src/50462529" TargetMode="External"/><Relationship Id="rId9495" Type="http://schemas.openxmlformats.org/officeDocument/2006/relationships/hyperlink" Target="https://www.daloopa.com/src/8795479" TargetMode="External"/><Relationship Id="rId787" Type="http://schemas.openxmlformats.org/officeDocument/2006/relationships/hyperlink" Target="https://www.daloopa.com/src/64849510" TargetMode="External"/><Relationship Id="rId2468" Type="http://schemas.openxmlformats.org/officeDocument/2006/relationships/hyperlink" Target="https://www.daloopa.com/src/4423499" TargetMode="External"/><Relationship Id="rId2882" Type="http://schemas.openxmlformats.org/officeDocument/2006/relationships/hyperlink" Target="https://www.daloopa.com/src/50624645" TargetMode="External"/><Relationship Id="rId3519" Type="http://schemas.openxmlformats.org/officeDocument/2006/relationships/hyperlink" Target="https://www.daloopa.com/src/76525683" TargetMode="External"/><Relationship Id="rId3933" Type="http://schemas.openxmlformats.org/officeDocument/2006/relationships/hyperlink" Target="https://www.daloopa.com/src/4421728" TargetMode="External"/><Relationship Id="rId8097" Type="http://schemas.openxmlformats.org/officeDocument/2006/relationships/hyperlink" Target="https://www.daloopa.com/src/8774754" TargetMode="External"/><Relationship Id="rId9148" Type="http://schemas.openxmlformats.org/officeDocument/2006/relationships/hyperlink" Target="https://www.daloopa.com/src/8795297" TargetMode="External"/><Relationship Id="rId854" Type="http://schemas.openxmlformats.org/officeDocument/2006/relationships/hyperlink" Target="https://marketplace.daloopa.com/text-fundamental?row_number=129&amp;period_tag=QQQQ&amp;unit_tag=Actual&amp;id=64848925&amp;value=35&amp;" TargetMode="External"/><Relationship Id="rId1484" Type="http://schemas.openxmlformats.org/officeDocument/2006/relationships/hyperlink" Target="https://www.daloopa.com/src/4423800" TargetMode="External"/><Relationship Id="rId2535" Type="http://schemas.openxmlformats.org/officeDocument/2006/relationships/hyperlink" Target="https://www.daloopa.com/src/4423567" TargetMode="External"/><Relationship Id="rId9562" Type="http://schemas.openxmlformats.org/officeDocument/2006/relationships/hyperlink" Target="https://www.daloopa.com/src/50570751" TargetMode="External"/><Relationship Id="rId507" Type="http://schemas.openxmlformats.org/officeDocument/2006/relationships/hyperlink" Target="https://www.daloopa.com/src/4427173" TargetMode="External"/><Relationship Id="rId921" Type="http://schemas.openxmlformats.org/officeDocument/2006/relationships/hyperlink" Target="https://www.daloopa.com/src/4443512" TargetMode="External"/><Relationship Id="rId1137" Type="http://schemas.openxmlformats.org/officeDocument/2006/relationships/hyperlink" Target="https://www.daloopa.com/src/4428096" TargetMode="External"/><Relationship Id="rId1551" Type="http://schemas.openxmlformats.org/officeDocument/2006/relationships/hyperlink" Target="https://www.daloopa.com/src/50452382" TargetMode="External"/><Relationship Id="rId2602" Type="http://schemas.openxmlformats.org/officeDocument/2006/relationships/hyperlink" Target="https://www.daloopa.com/src/8847775" TargetMode="External"/><Relationship Id="rId5758" Type="http://schemas.openxmlformats.org/officeDocument/2006/relationships/hyperlink" Target="https://www.daloopa.com/src/55731737" TargetMode="External"/><Relationship Id="rId6809" Type="http://schemas.openxmlformats.org/officeDocument/2006/relationships/hyperlink" Target="https://www.daloopa.com/src/4425388" TargetMode="External"/><Relationship Id="rId8164" Type="http://schemas.openxmlformats.org/officeDocument/2006/relationships/hyperlink" Target="https://www.daloopa.com/src/8774574" TargetMode="External"/><Relationship Id="rId9215" Type="http://schemas.openxmlformats.org/officeDocument/2006/relationships/hyperlink" Target="https://www.daloopa.com/src/23060721" TargetMode="External"/><Relationship Id="rId1204" Type="http://schemas.openxmlformats.org/officeDocument/2006/relationships/hyperlink" Target="https://www.daloopa.com/src/4428830" TargetMode="External"/><Relationship Id="rId4774" Type="http://schemas.openxmlformats.org/officeDocument/2006/relationships/hyperlink" Target="https://www.daloopa.com/src/4421889" TargetMode="External"/><Relationship Id="rId5825" Type="http://schemas.openxmlformats.org/officeDocument/2006/relationships/hyperlink" Target="https://www.daloopa.com/src/45801918" TargetMode="External"/><Relationship Id="rId7180" Type="http://schemas.openxmlformats.org/officeDocument/2006/relationships/hyperlink" Target="https://www.daloopa.com/src/4424321" TargetMode="External"/><Relationship Id="rId8231" Type="http://schemas.openxmlformats.org/officeDocument/2006/relationships/hyperlink" Target="https://www.daloopa.com/src/76390162" TargetMode="External"/><Relationship Id="rId3376" Type="http://schemas.openxmlformats.org/officeDocument/2006/relationships/hyperlink" Target="https://www.daloopa.com/src/50449967" TargetMode="External"/><Relationship Id="rId4427" Type="http://schemas.openxmlformats.org/officeDocument/2006/relationships/hyperlink" Target="https://www.daloopa.com/src/55731619" TargetMode="External"/><Relationship Id="rId297" Type="http://schemas.openxmlformats.org/officeDocument/2006/relationships/hyperlink" Target="https://marketplace.daloopa.com/text-fundamental?row_number=40&amp;period_tag=QQQQ&amp;unit_tag=Billion&amp;id=4431975&amp;value=1.73&amp;" TargetMode="External"/><Relationship Id="rId2392" Type="http://schemas.openxmlformats.org/officeDocument/2006/relationships/hyperlink" Target="https://www.daloopa.com/document/1192360" TargetMode="External"/><Relationship Id="rId3029" Type="http://schemas.openxmlformats.org/officeDocument/2006/relationships/hyperlink" Target="https://www.daloopa.com/src/4422371" TargetMode="External"/><Relationship Id="rId3790" Type="http://schemas.openxmlformats.org/officeDocument/2006/relationships/hyperlink" Target="https://www.daloopa.com/src/33992266" TargetMode="External"/><Relationship Id="rId4841" Type="http://schemas.openxmlformats.org/officeDocument/2006/relationships/hyperlink" Target="https://www.daloopa.com/src/4422502" TargetMode="External"/><Relationship Id="rId6599" Type="http://schemas.openxmlformats.org/officeDocument/2006/relationships/hyperlink" Target="https://www.daloopa.com/src/51441959" TargetMode="External"/><Relationship Id="rId7997" Type="http://schemas.openxmlformats.org/officeDocument/2006/relationships/hyperlink" Target="https://www.daloopa.com/src/18768075" TargetMode="External"/><Relationship Id="rId364" Type="http://schemas.openxmlformats.org/officeDocument/2006/relationships/hyperlink" Target="https://www.daloopa.com/src/4427178" TargetMode="External"/><Relationship Id="rId2045" Type="http://schemas.openxmlformats.org/officeDocument/2006/relationships/hyperlink" Target="https://www.daloopa.com/src/23060452" TargetMode="External"/><Relationship Id="rId3443" Type="http://schemas.openxmlformats.org/officeDocument/2006/relationships/hyperlink" Target="https://www.daloopa.com/src/4421663" TargetMode="External"/><Relationship Id="rId9072" Type="http://schemas.openxmlformats.org/officeDocument/2006/relationships/hyperlink" Target="https://www.daloopa.com/src/8783447" TargetMode="External"/><Relationship Id="rId3510" Type="http://schemas.openxmlformats.org/officeDocument/2006/relationships/hyperlink" Target="https://www.daloopa.com/src/33992267" TargetMode="External"/><Relationship Id="rId6666" Type="http://schemas.openxmlformats.org/officeDocument/2006/relationships/hyperlink" Target="https://www.daloopa.com/src/4441104" TargetMode="External"/><Relationship Id="rId7717" Type="http://schemas.openxmlformats.org/officeDocument/2006/relationships/hyperlink" Target="https://www.daloopa.com/src/50611606" TargetMode="External"/><Relationship Id="rId431" Type="http://schemas.openxmlformats.org/officeDocument/2006/relationships/hyperlink" Target="https://marketplace.daloopa.com/text-fundamental?row_number=67&amp;period_tag=QQQQ&amp;unit_tag=Actual&amp;id=4427490&amp;value=-8&amp;" TargetMode="External"/><Relationship Id="rId1061" Type="http://schemas.openxmlformats.org/officeDocument/2006/relationships/hyperlink" Target="https://www.daloopa.com/src/55743900" TargetMode="External"/><Relationship Id="rId2112" Type="http://schemas.openxmlformats.org/officeDocument/2006/relationships/hyperlink" Target="https://www.daloopa.com/src/8774260" TargetMode="External"/><Relationship Id="rId5268" Type="http://schemas.openxmlformats.org/officeDocument/2006/relationships/hyperlink" Target="https://www.daloopa.com/src/45801829" TargetMode="External"/><Relationship Id="rId5682" Type="http://schemas.openxmlformats.org/officeDocument/2006/relationships/hyperlink" Target="https://www.daloopa.com/src/4422711" TargetMode="External"/><Relationship Id="rId6319" Type="http://schemas.openxmlformats.org/officeDocument/2006/relationships/hyperlink" Target="https://www.daloopa.com/src/23051519" TargetMode="External"/><Relationship Id="rId6733" Type="http://schemas.openxmlformats.org/officeDocument/2006/relationships/hyperlink" Target="https://www.daloopa.com/src/45802010" TargetMode="External"/><Relationship Id="rId9889" Type="http://schemas.openxmlformats.org/officeDocument/2006/relationships/hyperlink" Target="https://www.daloopa.com/src/8778222" TargetMode="External"/><Relationship Id="rId1878" Type="http://schemas.openxmlformats.org/officeDocument/2006/relationships/hyperlink" Target="https://www.daloopa.com/src/70320585" TargetMode="External"/><Relationship Id="rId2929" Type="http://schemas.openxmlformats.org/officeDocument/2006/relationships/hyperlink" Target="https://www.daloopa.com/src/64848802" TargetMode="External"/><Relationship Id="rId4284" Type="http://schemas.openxmlformats.org/officeDocument/2006/relationships/hyperlink" Target="https://www.daloopa.com/src/4421596" TargetMode="External"/><Relationship Id="rId5335" Type="http://schemas.openxmlformats.org/officeDocument/2006/relationships/hyperlink" Target="https://www.daloopa.com/src/4422802" TargetMode="External"/><Relationship Id="rId4351" Type="http://schemas.openxmlformats.org/officeDocument/2006/relationships/hyperlink" Target="https://www.daloopa.com/src/4421853" TargetMode="External"/><Relationship Id="rId5402" Type="http://schemas.openxmlformats.org/officeDocument/2006/relationships/hyperlink" Target="https://www.daloopa.com/src/4423215" TargetMode="External"/><Relationship Id="rId6800" Type="http://schemas.openxmlformats.org/officeDocument/2006/relationships/hyperlink" Target="https://www.daloopa.com/src/4441529" TargetMode="External"/><Relationship Id="rId8558" Type="http://schemas.openxmlformats.org/officeDocument/2006/relationships/hyperlink" Target="https://www.daloopa.com/src/76383207" TargetMode="External"/><Relationship Id="rId9609" Type="http://schemas.openxmlformats.org/officeDocument/2006/relationships/hyperlink" Target="https://www.daloopa.com/src/8795445" TargetMode="External"/><Relationship Id="rId1945" Type="http://schemas.openxmlformats.org/officeDocument/2006/relationships/hyperlink" Target="https://www.daloopa.com/src/70319403" TargetMode="External"/><Relationship Id="rId4004" Type="http://schemas.openxmlformats.org/officeDocument/2006/relationships/hyperlink" Target="https://www.daloopa.com/src/76525778" TargetMode="External"/><Relationship Id="rId8972" Type="http://schemas.openxmlformats.org/officeDocument/2006/relationships/hyperlink" Target="https://app.internal.daloopa.com/short_text_fundamental?id=3047fbb1653a8a949ab9824a3ceec91a" TargetMode="External"/><Relationship Id="rId3020" Type="http://schemas.openxmlformats.org/officeDocument/2006/relationships/hyperlink" Target="https://www.daloopa.com/src/4422253" TargetMode="External"/><Relationship Id="rId6176" Type="http://schemas.openxmlformats.org/officeDocument/2006/relationships/hyperlink" Target="https://www.daloopa.com/src/8847729" TargetMode="External"/><Relationship Id="rId7227" Type="http://schemas.openxmlformats.org/officeDocument/2006/relationships/hyperlink" Target="https://www.daloopa.com/src/8780397" TargetMode="External"/><Relationship Id="rId7574" Type="http://schemas.openxmlformats.org/officeDocument/2006/relationships/hyperlink" Target="https://www.daloopa.com/src/50608016" TargetMode="External"/><Relationship Id="rId8625" Type="http://schemas.openxmlformats.org/officeDocument/2006/relationships/hyperlink" Target="https://www.daloopa.com/src/76383198" TargetMode="External"/><Relationship Id="rId6590" Type="http://schemas.openxmlformats.org/officeDocument/2006/relationships/hyperlink" Target="https://app.internal.daloopa.com/short_text_fundamental?id=268460fcafb31cbf5108849204ec1596" TargetMode="External"/><Relationship Id="rId7641" Type="http://schemas.openxmlformats.org/officeDocument/2006/relationships/hyperlink" Target="https://www.daloopa.com/src/50608111" TargetMode="External"/><Relationship Id="rId2786" Type="http://schemas.openxmlformats.org/officeDocument/2006/relationships/hyperlink" Target="https://www.daloopa.com/src/4422131" TargetMode="External"/><Relationship Id="rId3837" Type="http://schemas.openxmlformats.org/officeDocument/2006/relationships/hyperlink" Target="https://www.daloopa.com/src/4421180" TargetMode="External"/><Relationship Id="rId5192" Type="http://schemas.openxmlformats.org/officeDocument/2006/relationships/hyperlink" Target="https://www.daloopa.com/src/4423270" TargetMode="External"/><Relationship Id="rId6243" Type="http://schemas.openxmlformats.org/officeDocument/2006/relationships/hyperlink" Target="https://www.daloopa.com/src/4422965" TargetMode="External"/><Relationship Id="rId9399" Type="http://schemas.openxmlformats.org/officeDocument/2006/relationships/hyperlink" Target="https://www.daloopa.com/src/50570740" TargetMode="External"/><Relationship Id="rId758" Type="http://schemas.openxmlformats.org/officeDocument/2006/relationships/hyperlink" Target="https://www.daloopa.com/src/55732152" TargetMode="External"/><Relationship Id="rId1388" Type="http://schemas.openxmlformats.org/officeDocument/2006/relationships/hyperlink" Target="https://www.daloopa.com/src/4423982" TargetMode="External"/><Relationship Id="rId2439" Type="http://schemas.openxmlformats.org/officeDocument/2006/relationships/hyperlink" Target="https://www.daloopa.com/src/4423508" TargetMode="External"/><Relationship Id="rId2853" Type="http://schemas.openxmlformats.org/officeDocument/2006/relationships/hyperlink" Target="https://www.daloopa.com/src/4422302" TargetMode="External"/><Relationship Id="rId3904" Type="http://schemas.openxmlformats.org/officeDocument/2006/relationships/hyperlink" Target="https://www.daloopa.com/src/76525754" TargetMode="External"/><Relationship Id="rId6310" Type="http://schemas.openxmlformats.org/officeDocument/2006/relationships/hyperlink" Target="https://www.daloopa.com/src/4423381" TargetMode="External"/><Relationship Id="rId9466" Type="http://schemas.openxmlformats.org/officeDocument/2006/relationships/hyperlink" Target="https://www.daloopa.com/src/8795342" TargetMode="External"/><Relationship Id="rId9880" Type="http://schemas.openxmlformats.org/officeDocument/2006/relationships/hyperlink" Target="https://www.daloopa.com/src/8778098" TargetMode="External"/><Relationship Id="rId94" Type="http://schemas.openxmlformats.org/officeDocument/2006/relationships/hyperlink" Target="https://www.daloopa.com/src/75007473" TargetMode="External"/><Relationship Id="rId825" Type="http://schemas.openxmlformats.org/officeDocument/2006/relationships/hyperlink" Target="https://www.daloopa.com/src/8847853" TargetMode="External"/><Relationship Id="rId1455" Type="http://schemas.openxmlformats.org/officeDocument/2006/relationships/hyperlink" Target="https://www.daloopa.com/src/4423902" TargetMode="External"/><Relationship Id="rId2506" Type="http://schemas.openxmlformats.org/officeDocument/2006/relationships/hyperlink" Target="https://www.daloopa.com/src/69162787" TargetMode="External"/><Relationship Id="rId8068" Type="http://schemas.openxmlformats.org/officeDocument/2006/relationships/hyperlink" Target="https://www.daloopa.com/src/8774643" TargetMode="External"/><Relationship Id="rId8482" Type="http://schemas.openxmlformats.org/officeDocument/2006/relationships/hyperlink" Target="https://www.daloopa.com/src/76391121" TargetMode="External"/><Relationship Id="rId9119" Type="http://schemas.openxmlformats.org/officeDocument/2006/relationships/hyperlink" Target="https://www.daloopa.com/src/23060711" TargetMode="External"/><Relationship Id="rId9533" Type="http://schemas.openxmlformats.org/officeDocument/2006/relationships/hyperlink" Target="https://www.daloopa.com/src/8795417" TargetMode="External"/><Relationship Id="rId1108" Type="http://schemas.openxmlformats.org/officeDocument/2006/relationships/hyperlink" Target="https://www.daloopa.com/src/75006141" TargetMode="External"/><Relationship Id="rId2920" Type="http://schemas.openxmlformats.org/officeDocument/2006/relationships/hyperlink" Target="https://www.daloopa.com/src/8847528" TargetMode="External"/><Relationship Id="rId4678" Type="http://schemas.openxmlformats.org/officeDocument/2006/relationships/hyperlink" Target="https://www.daloopa.com/src/4421603" TargetMode="External"/><Relationship Id="rId7084" Type="http://schemas.openxmlformats.org/officeDocument/2006/relationships/hyperlink" Target="https://www.daloopa.com/src/23060637" TargetMode="External"/><Relationship Id="rId8135" Type="http://schemas.openxmlformats.org/officeDocument/2006/relationships/hyperlink" Target="https://www.daloopa.com/src/8774645" TargetMode="External"/><Relationship Id="rId1522" Type="http://schemas.openxmlformats.org/officeDocument/2006/relationships/hyperlink" Target="https://www.daloopa.com/src/4423853" TargetMode="External"/><Relationship Id="rId5729" Type="http://schemas.openxmlformats.org/officeDocument/2006/relationships/hyperlink" Target="https://www.daloopa.com/src/45801903" TargetMode="External"/><Relationship Id="rId7151" Type="http://schemas.openxmlformats.org/officeDocument/2006/relationships/hyperlink" Target="https://www.daloopa.com/src/70318931" TargetMode="External"/><Relationship Id="rId8202" Type="http://schemas.openxmlformats.org/officeDocument/2006/relationships/hyperlink" Target="https://www.daloopa.com/src/64849009" TargetMode="External"/><Relationship Id="rId9600" Type="http://schemas.openxmlformats.org/officeDocument/2006/relationships/hyperlink" Target="https://marketplace.daloopa.com/text-fundamental?row_number=845&amp;period_tag=QQQQ&amp;unit_tag=Actual&amp;id=23060746&amp;value=10&amp;id=50570748&amp;value=25&amp;id=70320426&amp;value=38&amp;" TargetMode="External"/><Relationship Id="rId3694" Type="http://schemas.openxmlformats.org/officeDocument/2006/relationships/hyperlink" Target="https://www.daloopa.com/src/4421842" TargetMode="External"/><Relationship Id="rId4745" Type="http://schemas.openxmlformats.org/officeDocument/2006/relationships/hyperlink" Target="https://www.daloopa.com/src/55731613" TargetMode="External"/><Relationship Id="rId2296" Type="http://schemas.openxmlformats.org/officeDocument/2006/relationships/hyperlink" Target="https://www.daloopa.com/src/8771712" TargetMode="External"/><Relationship Id="rId3347" Type="http://schemas.openxmlformats.org/officeDocument/2006/relationships/hyperlink" Target="https://www.daloopa.com/src/4422377" TargetMode="External"/><Relationship Id="rId3761" Type="http://schemas.openxmlformats.org/officeDocument/2006/relationships/hyperlink" Target="https://www.daloopa.com/src/4421470" TargetMode="External"/><Relationship Id="rId4812" Type="http://schemas.openxmlformats.org/officeDocument/2006/relationships/hyperlink" Target="https://www.daloopa.com/src/76525930" TargetMode="External"/><Relationship Id="rId7968" Type="http://schemas.openxmlformats.org/officeDocument/2006/relationships/hyperlink" Target="https://www.daloopa.com/src/8774893" TargetMode="External"/><Relationship Id="rId268" Type="http://schemas.openxmlformats.org/officeDocument/2006/relationships/hyperlink" Target="https://www.daloopa.com/src/4431501" TargetMode="External"/><Relationship Id="rId682" Type="http://schemas.openxmlformats.org/officeDocument/2006/relationships/hyperlink" Target="https://www.daloopa.com/src/4429242" TargetMode="External"/><Relationship Id="rId2363" Type="http://schemas.openxmlformats.org/officeDocument/2006/relationships/hyperlink" Target="https://www.daloopa.com/src/8771427" TargetMode="External"/><Relationship Id="rId3414" Type="http://schemas.openxmlformats.org/officeDocument/2006/relationships/hyperlink" Target="https://www.daloopa.com/src/51415538" TargetMode="External"/><Relationship Id="rId6984" Type="http://schemas.openxmlformats.org/officeDocument/2006/relationships/hyperlink" Target="https://www.daloopa.com/src/4441697" TargetMode="External"/><Relationship Id="rId9390" Type="http://schemas.openxmlformats.org/officeDocument/2006/relationships/hyperlink" Target="https://www.daloopa.com/document/23607425" TargetMode="External"/><Relationship Id="rId335" Type="http://schemas.openxmlformats.org/officeDocument/2006/relationships/hyperlink" Target="https://www.daloopa.com/src/4431126" TargetMode="External"/><Relationship Id="rId2016" Type="http://schemas.openxmlformats.org/officeDocument/2006/relationships/hyperlink" Target="https://www.daloopa.com/src/8768817" TargetMode="External"/><Relationship Id="rId2430" Type="http://schemas.openxmlformats.org/officeDocument/2006/relationships/hyperlink" Target="https://www.daloopa.com/src/4423557" TargetMode="External"/><Relationship Id="rId5586" Type="http://schemas.openxmlformats.org/officeDocument/2006/relationships/hyperlink" Target="https://www.daloopa.com/src/45801877" TargetMode="External"/><Relationship Id="rId6637" Type="http://schemas.openxmlformats.org/officeDocument/2006/relationships/hyperlink" Target="https://www.daloopa.com/src/51172063" TargetMode="External"/><Relationship Id="rId9043" Type="http://schemas.openxmlformats.org/officeDocument/2006/relationships/hyperlink" Target="https://www.daloopa.com/src/8781267" TargetMode="External"/><Relationship Id="rId402" Type="http://schemas.openxmlformats.org/officeDocument/2006/relationships/hyperlink" Target="https://www.daloopa.com/src/4429234" TargetMode="External"/><Relationship Id="rId1032" Type="http://schemas.openxmlformats.org/officeDocument/2006/relationships/hyperlink" Target="https://www.daloopa.com/src/4424052" TargetMode="External"/><Relationship Id="rId4188" Type="http://schemas.openxmlformats.org/officeDocument/2006/relationships/hyperlink" Target="https://www.daloopa.com/src/76525811" TargetMode="External"/><Relationship Id="rId5239" Type="http://schemas.openxmlformats.org/officeDocument/2006/relationships/hyperlink" Target="https://www.daloopa.com/src/4423093" TargetMode="External"/><Relationship Id="rId9110" Type="http://schemas.openxmlformats.org/officeDocument/2006/relationships/hyperlink" Target="https://app.internal.daloopa.com/short_text_fundamental?id=f893978c5c100692548e4d5bed5b365f" TargetMode="External"/><Relationship Id="rId4255" Type="http://schemas.openxmlformats.org/officeDocument/2006/relationships/hyperlink" Target="https://www.daloopa.com/src/76525822" TargetMode="External"/><Relationship Id="rId5306" Type="http://schemas.openxmlformats.org/officeDocument/2006/relationships/hyperlink" Target="https://www.daloopa.com/src/8847711" TargetMode="External"/><Relationship Id="rId5653" Type="http://schemas.openxmlformats.org/officeDocument/2006/relationships/hyperlink" Target="https://www.daloopa.com/src/64849607" TargetMode="External"/><Relationship Id="rId6704" Type="http://schemas.openxmlformats.org/officeDocument/2006/relationships/hyperlink" Target="https://www.daloopa.com/src/4441108" TargetMode="External"/><Relationship Id="rId1849" Type="http://schemas.openxmlformats.org/officeDocument/2006/relationships/hyperlink" Target="https://www.daloopa.com/src/8770625" TargetMode="External"/><Relationship Id="rId5720" Type="http://schemas.openxmlformats.org/officeDocument/2006/relationships/hyperlink" Target="https://www.daloopa.com/src/69162666" TargetMode="External"/><Relationship Id="rId8876" Type="http://schemas.openxmlformats.org/officeDocument/2006/relationships/hyperlink" Target="https://www.daloopa.com/src/23053166" TargetMode="External"/><Relationship Id="rId192" Type="http://schemas.openxmlformats.org/officeDocument/2006/relationships/hyperlink" Target="https://www.daloopa.com/document/23595567" TargetMode="External"/><Relationship Id="rId1916" Type="http://schemas.openxmlformats.org/officeDocument/2006/relationships/hyperlink" Target="https://www.daloopa.com/src/50521173" TargetMode="External"/><Relationship Id="rId3271" Type="http://schemas.openxmlformats.org/officeDocument/2006/relationships/hyperlink" Target="https://www.daloopa.com/src/69162298" TargetMode="External"/><Relationship Id="rId4322" Type="http://schemas.openxmlformats.org/officeDocument/2006/relationships/hyperlink" Target="https://www.daloopa.com/src/18729707" TargetMode="External"/><Relationship Id="rId7478" Type="http://schemas.openxmlformats.org/officeDocument/2006/relationships/hyperlink" Target="https://www.daloopa.com/src/50600276" TargetMode="External"/><Relationship Id="rId7892" Type="http://schemas.openxmlformats.org/officeDocument/2006/relationships/hyperlink" Target="https://www.daloopa.com/src/8776155" TargetMode="External"/><Relationship Id="rId8529" Type="http://schemas.openxmlformats.org/officeDocument/2006/relationships/hyperlink" Target="https://www.daloopa.com/src/70323309" TargetMode="External"/><Relationship Id="rId8943" Type="http://schemas.openxmlformats.org/officeDocument/2006/relationships/hyperlink" Target="https://www.daloopa.com/src/8783456" TargetMode="External"/><Relationship Id="rId6494" Type="http://schemas.openxmlformats.org/officeDocument/2006/relationships/hyperlink" Target="https://app.internal.daloopa.com/short_text_fundamental?id=e08373fd58cada452abe40afb63e58c4" TargetMode="External"/><Relationship Id="rId7545" Type="http://schemas.openxmlformats.org/officeDocument/2006/relationships/hyperlink" Target="https://www.daloopa.com/document/22274132" TargetMode="External"/><Relationship Id="rId5096" Type="http://schemas.openxmlformats.org/officeDocument/2006/relationships/hyperlink" Target="https://www.daloopa.com/src/18753599" TargetMode="External"/><Relationship Id="rId6147" Type="http://schemas.openxmlformats.org/officeDocument/2006/relationships/hyperlink" Target="https://www.daloopa.com/document/23979428" TargetMode="External"/><Relationship Id="rId6561" Type="http://schemas.openxmlformats.org/officeDocument/2006/relationships/hyperlink" Target="https://www.daloopa.com/src/51078135" TargetMode="External"/><Relationship Id="rId7612" Type="http://schemas.openxmlformats.org/officeDocument/2006/relationships/hyperlink" Target="https://www.daloopa.com/src/50607891" TargetMode="External"/><Relationship Id="rId5163" Type="http://schemas.openxmlformats.org/officeDocument/2006/relationships/hyperlink" Target="https://www.daloopa.com/src/45801814" TargetMode="External"/><Relationship Id="rId6214" Type="http://schemas.openxmlformats.org/officeDocument/2006/relationships/hyperlink" Target="https://www.daloopa.com/src/4423379" TargetMode="External"/><Relationship Id="rId9784" Type="http://schemas.openxmlformats.org/officeDocument/2006/relationships/hyperlink" Target="https://www.daloopa.com/src/51072556" TargetMode="External"/><Relationship Id="rId729" Type="http://schemas.openxmlformats.org/officeDocument/2006/relationships/hyperlink" Target="https://www.daloopa.com/src/64848920" TargetMode="External"/><Relationship Id="rId1359" Type="http://schemas.openxmlformats.org/officeDocument/2006/relationships/hyperlink" Target="https://www.daloopa.com/src/4423960" TargetMode="External"/><Relationship Id="rId2757" Type="http://schemas.openxmlformats.org/officeDocument/2006/relationships/hyperlink" Target="https://www.daloopa.com/src/4422437" TargetMode="External"/><Relationship Id="rId3808" Type="http://schemas.openxmlformats.org/officeDocument/2006/relationships/hyperlink" Target="https://app.internal.daloopa.com/short_text_fundamental?id=5b07a4b8f1b6fa2ea9b018336667434e" TargetMode="External"/><Relationship Id="rId5230" Type="http://schemas.openxmlformats.org/officeDocument/2006/relationships/hyperlink" Target="https://www.daloopa.com/src/4422829" TargetMode="External"/><Relationship Id="rId8386" Type="http://schemas.openxmlformats.org/officeDocument/2006/relationships/hyperlink" Target="https://www.daloopa.com/src/76389609" TargetMode="External"/><Relationship Id="rId9437" Type="http://schemas.openxmlformats.org/officeDocument/2006/relationships/hyperlink" Target="https://app.internal.daloopa.com/short_text_fundamental?id=651b5319d6f27533ed1f9b077199c7d3" TargetMode="External"/><Relationship Id="rId1773" Type="http://schemas.openxmlformats.org/officeDocument/2006/relationships/hyperlink" Target="https://www.daloopa.com/src/60201395" TargetMode="External"/><Relationship Id="rId2824" Type="http://schemas.openxmlformats.org/officeDocument/2006/relationships/hyperlink" Target="https://www.daloopa.com/src/69162223" TargetMode="External"/><Relationship Id="rId8039" Type="http://schemas.openxmlformats.org/officeDocument/2006/relationships/hyperlink" Target="https://www.daloopa.com/src/8776082" TargetMode="External"/><Relationship Id="rId9851" Type="http://schemas.openxmlformats.org/officeDocument/2006/relationships/hyperlink" Target="https://www.daloopa.com/src/8778154" TargetMode="External"/><Relationship Id="rId65" Type="http://schemas.openxmlformats.org/officeDocument/2006/relationships/hyperlink" Target="https://www.daloopa.com/document/1163986" TargetMode="External"/><Relationship Id="rId1426" Type="http://schemas.openxmlformats.org/officeDocument/2006/relationships/hyperlink" Target="https://www.daloopa.com/src/4423990" TargetMode="External"/><Relationship Id="rId1840" Type="http://schemas.openxmlformats.org/officeDocument/2006/relationships/hyperlink" Target="https://www.daloopa.com/src/8770905" TargetMode="External"/><Relationship Id="rId4996" Type="http://schemas.openxmlformats.org/officeDocument/2006/relationships/hyperlink" Target="https://www.daloopa.com/src/64849605" TargetMode="External"/><Relationship Id="rId8453" Type="http://schemas.openxmlformats.org/officeDocument/2006/relationships/hyperlink" Target="https://www.daloopa.com/src/76392140" TargetMode="External"/><Relationship Id="rId9504" Type="http://schemas.openxmlformats.org/officeDocument/2006/relationships/hyperlink" Target="https://www.daloopa.com/src/70320453" TargetMode="External"/><Relationship Id="rId3598" Type="http://schemas.openxmlformats.org/officeDocument/2006/relationships/hyperlink" Target="https://www.daloopa.com/src/4421559" TargetMode="External"/><Relationship Id="rId4649" Type="http://schemas.openxmlformats.org/officeDocument/2006/relationships/hyperlink" Target="https://www.daloopa.com/src/76525896" TargetMode="External"/><Relationship Id="rId7055" Type="http://schemas.openxmlformats.org/officeDocument/2006/relationships/hyperlink" Target="https://www.daloopa.com/src/4425312" TargetMode="External"/><Relationship Id="rId8106" Type="http://schemas.openxmlformats.org/officeDocument/2006/relationships/hyperlink" Target="https://www.daloopa.com/src/8847893" TargetMode="External"/><Relationship Id="rId8520" Type="http://schemas.openxmlformats.org/officeDocument/2006/relationships/hyperlink" Target="https://www.daloopa.com/src/76383624" TargetMode="External"/><Relationship Id="rId3665" Type="http://schemas.openxmlformats.org/officeDocument/2006/relationships/hyperlink" Target="https://www.daloopa.com/src/60194199" TargetMode="External"/><Relationship Id="rId4716" Type="http://schemas.openxmlformats.org/officeDocument/2006/relationships/hyperlink" Target="https://www.daloopa.com/src/4422032" TargetMode="External"/><Relationship Id="rId6071" Type="http://schemas.openxmlformats.org/officeDocument/2006/relationships/hyperlink" Target="https://www.daloopa.com/src/8847759" TargetMode="External"/><Relationship Id="rId7122" Type="http://schemas.openxmlformats.org/officeDocument/2006/relationships/hyperlink" Target="https://www.daloopa.com/src/70318932" TargetMode="External"/><Relationship Id="rId586" Type="http://schemas.openxmlformats.org/officeDocument/2006/relationships/hyperlink" Target="https://www.daloopa.com/src/4427495" TargetMode="External"/><Relationship Id="rId2267" Type="http://schemas.openxmlformats.org/officeDocument/2006/relationships/hyperlink" Target="https://www.daloopa.com/src/23052772" TargetMode="External"/><Relationship Id="rId2681" Type="http://schemas.openxmlformats.org/officeDocument/2006/relationships/hyperlink" Target="https://www.daloopa.com/src/4422142" TargetMode="External"/><Relationship Id="rId3318" Type="http://schemas.openxmlformats.org/officeDocument/2006/relationships/hyperlink" Target="https://www.daloopa.com/src/50624652" TargetMode="External"/><Relationship Id="rId6888" Type="http://schemas.openxmlformats.org/officeDocument/2006/relationships/hyperlink" Target="https://www.daloopa.com/src/64849632" TargetMode="External"/><Relationship Id="rId9294" Type="http://schemas.openxmlformats.org/officeDocument/2006/relationships/hyperlink" Target="https://www.daloopa.com/document/23607425" TargetMode="External"/><Relationship Id="rId239" Type="http://schemas.openxmlformats.org/officeDocument/2006/relationships/hyperlink" Target="https://www.daloopa.com/src/4427136" TargetMode="External"/><Relationship Id="rId653" Type="http://schemas.openxmlformats.org/officeDocument/2006/relationships/hyperlink" Target="https://www.daloopa.com/src/64848916" TargetMode="External"/><Relationship Id="rId1283" Type="http://schemas.openxmlformats.org/officeDocument/2006/relationships/hyperlink" Target="https://www.daloopa.com/src/8847864" TargetMode="External"/><Relationship Id="rId2334" Type="http://schemas.openxmlformats.org/officeDocument/2006/relationships/hyperlink" Target="https://www.daloopa.com/src/45801644" TargetMode="External"/><Relationship Id="rId3732" Type="http://schemas.openxmlformats.org/officeDocument/2006/relationships/hyperlink" Target="https://app.internal.daloopa.com/short_text_fundamental?id=0267f0d76b334b18f5ba3daa11dfd03d" TargetMode="External"/><Relationship Id="rId7939" Type="http://schemas.openxmlformats.org/officeDocument/2006/relationships/hyperlink" Target="https://www.daloopa.com/src/8776001" TargetMode="External"/><Relationship Id="rId9361" Type="http://schemas.openxmlformats.org/officeDocument/2006/relationships/hyperlink" Target="https://www.daloopa.com/src/8795176" TargetMode="External"/><Relationship Id="rId306" Type="http://schemas.openxmlformats.org/officeDocument/2006/relationships/hyperlink" Target="https://marketplace.daloopa.com/text-fundamental?row_number=43&amp;period_tag=QQQQ&amp;unit_tag=Percent&amp;id=4431121&amp;value=0.05&amp;" TargetMode="External"/><Relationship Id="rId6955" Type="http://schemas.openxmlformats.org/officeDocument/2006/relationships/hyperlink" Target="https://www.daloopa.com/src/4425384" TargetMode="External"/><Relationship Id="rId9014" Type="http://schemas.openxmlformats.org/officeDocument/2006/relationships/hyperlink" Target="https://app.internal.daloopa.com/short_text_fundamental?id=e6fba483b0d689af5201a1f53df4310b" TargetMode="External"/><Relationship Id="rId720" Type="http://schemas.openxmlformats.org/officeDocument/2006/relationships/hyperlink" Target="https://www.daloopa.com/src/8847824" TargetMode="External"/><Relationship Id="rId1350" Type="http://schemas.openxmlformats.org/officeDocument/2006/relationships/hyperlink" Target="https://www.daloopa.com/src/4423946" TargetMode="External"/><Relationship Id="rId2401" Type="http://schemas.openxmlformats.org/officeDocument/2006/relationships/hyperlink" Target="https://www.daloopa.com/src/8771711" TargetMode="External"/><Relationship Id="rId4159" Type="http://schemas.openxmlformats.org/officeDocument/2006/relationships/hyperlink" Target="https://www.daloopa.com/src/4421705" TargetMode="External"/><Relationship Id="rId5557" Type="http://schemas.openxmlformats.org/officeDocument/2006/relationships/hyperlink" Target="https://www.daloopa.com/src/4423099" TargetMode="External"/><Relationship Id="rId5971" Type="http://schemas.openxmlformats.org/officeDocument/2006/relationships/hyperlink" Target="https://www.daloopa.com/document/23979428" TargetMode="External"/><Relationship Id="rId6608" Type="http://schemas.openxmlformats.org/officeDocument/2006/relationships/hyperlink" Target="https://www.daloopa.com/src/18747983" TargetMode="External"/><Relationship Id="rId1003" Type="http://schemas.openxmlformats.org/officeDocument/2006/relationships/hyperlink" Target="https://www.daloopa.com/src/51151686" TargetMode="External"/><Relationship Id="rId4573" Type="http://schemas.openxmlformats.org/officeDocument/2006/relationships/hyperlink" Target="https://www.daloopa.com/src/4421576" TargetMode="External"/><Relationship Id="rId5624" Type="http://schemas.openxmlformats.org/officeDocument/2006/relationships/hyperlink" Target="https://www.daloopa.com/src/8847717" TargetMode="External"/><Relationship Id="rId8030" Type="http://schemas.openxmlformats.org/officeDocument/2006/relationships/hyperlink" Target="https://marketplace.daloopa.com/text-fundamental?row_number=698&amp;period_tag=QQQQ&amp;unit_tag=Thousand&amp;id=75163246&amp;value=250000&amp;" TargetMode="External"/><Relationship Id="rId3175" Type="http://schemas.openxmlformats.org/officeDocument/2006/relationships/hyperlink" Target="https://www.daloopa.com/src/4422056" TargetMode="External"/><Relationship Id="rId4226" Type="http://schemas.openxmlformats.org/officeDocument/2006/relationships/hyperlink" Target="https://www.daloopa.com/src/4421733" TargetMode="External"/><Relationship Id="rId4640" Type="http://schemas.openxmlformats.org/officeDocument/2006/relationships/hyperlink" Target="https://www.daloopa.com/src/60194208" TargetMode="External"/><Relationship Id="rId7796" Type="http://schemas.openxmlformats.org/officeDocument/2006/relationships/hyperlink" Target="https://www.daloopa.com/src/51117420" TargetMode="External"/><Relationship Id="rId8847" Type="http://schemas.openxmlformats.org/officeDocument/2006/relationships/hyperlink" Target="https://www.daloopa.com/src/23053168" TargetMode="External"/><Relationship Id="rId2191" Type="http://schemas.openxmlformats.org/officeDocument/2006/relationships/hyperlink" Target="https://www.daloopa.com/src/8771701" TargetMode="External"/><Relationship Id="rId3242" Type="http://schemas.openxmlformats.org/officeDocument/2006/relationships/hyperlink" Target="https://www.daloopa.com/src/50622659" TargetMode="External"/><Relationship Id="rId6398" Type="http://schemas.openxmlformats.org/officeDocument/2006/relationships/hyperlink" Target="https://www.daloopa.com/src/50450777" TargetMode="External"/><Relationship Id="rId7449" Type="http://schemas.openxmlformats.org/officeDocument/2006/relationships/hyperlink" Target="https://www.daloopa.com/src/50600531" TargetMode="External"/><Relationship Id="rId163" Type="http://schemas.openxmlformats.org/officeDocument/2006/relationships/hyperlink" Target="https://www.daloopa.com/src/4427169" TargetMode="External"/><Relationship Id="rId6465" Type="http://schemas.openxmlformats.org/officeDocument/2006/relationships/hyperlink" Target="https://www.daloopa.com/document/22723849" TargetMode="External"/><Relationship Id="rId7516" Type="http://schemas.openxmlformats.org/officeDocument/2006/relationships/hyperlink" Target="https://www.daloopa.com/src/50603518" TargetMode="External"/><Relationship Id="rId7863" Type="http://schemas.openxmlformats.org/officeDocument/2006/relationships/hyperlink" Target="https://www.daloopa.com/src/8775999" TargetMode="External"/><Relationship Id="rId8914" Type="http://schemas.openxmlformats.org/officeDocument/2006/relationships/hyperlink" Target="https://www.daloopa.com/src/33999748" TargetMode="External"/><Relationship Id="rId230" Type="http://schemas.openxmlformats.org/officeDocument/2006/relationships/hyperlink" Target="https://www.daloopa.com/src/41059659" TargetMode="External"/><Relationship Id="rId5067" Type="http://schemas.openxmlformats.org/officeDocument/2006/relationships/hyperlink" Target="https://www.daloopa.com/src/4422699" TargetMode="External"/><Relationship Id="rId6118" Type="http://schemas.openxmlformats.org/officeDocument/2006/relationships/hyperlink" Target="https://www.daloopa.com/src/4423377" TargetMode="External"/><Relationship Id="rId7930" Type="http://schemas.openxmlformats.org/officeDocument/2006/relationships/hyperlink" Target="https://www.daloopa.com/src/50569994" TargetMode="External"/><Relationship Id="rId4083" Type="http://schemas.openxmlformats.org/officeDocument/2006/relationships/hyperlink" Target="https://www.daloopa.com/src/76525792" TargetMode="External"/><Relationship Id="rId5481" Type="http://schemas.openxmlformats.org/officeDocument/2006/relationships/hyperlink" Target="https://www.daloopa.com/src/45801862" TargetMode="External"/><Relationship Id="rId6532" Type="http://schemas.openxmlformats.org/officeDocument/2006/relationships/hyperlink" Target="https://www.daloopa.com/src/51078095" TargetMode="External"/><Relationship Id="rId9688" Type="http://schemas.openxmlformats.org/officeDocument/2006/relationships/hyperlink" Target="https://www.daloopa.com/src/51073157" TargetMode="External"/><Relationship Id="rId1677" Type="http://schemas.openxmlformats.org/officeDocument/2006/relationships/hyperlink" Target="https://www.daloopa.com/src/8772970" TargetMode="External"/><Relationship Id="rId2728" Type="http://schemas.openxmlformats.org/officeDocument/2006/relationships/hyperlink" Target="https://www.daloopa.com/src/50449960" TargetMode="External"/><Relationship Id="rId5134" Type="http://schemas.openxmlformats.org/officeDocument/2006/relationships/hyperlink" Target="https://www.daloopa.com/src/4423120" TargetMode="External"/><Relationship Id="rId9755" Type="http://schemas.openxmlformats.org/officeDocument/2006/relationships/hyperlink" Target="https://www.daloopa.com/src/8774263" TargetMode="External"/><Relationship Id="rId1744" Type="http://schemas.openxmlformats.org/officeDocument/2006/relationships/hyperlink" Target="https://www.daloopa.com/src/8778544" TargetMode="External"/><Relationship Id="rId4150" Type="http://schemas.openxmlformats.org/officeDocument/2006/relationships/hyperlink" Target="https://www.daloopa.com/src/4421959" TargetMode="External"/><Relationship Id="rId5201" Type="http://schemas.openxmlformats.org/officeDocument/2006/relationships/hyperlink" Target="https://www.daloopa.com/src/8847741" TargetMode="External"/><Relationship Id="rId8357" Type="http://schemas.openxmlformats.org/officeDocument/2006/relationships/hyperlink" Target="https://www.daloopa.com/src/76388048" TargetMode="External"/><Relationship Id="rId8771" Type="http://schemas.openxmlformats.org/officeDocument/2006/relationships/hyperlink" Target="https://www.daloopa.com/src/76383194" TargetMode="External"/><Relationship Id="rId9408" Type="http://schemas.openxmlformats.org/officeDocument/2006/relationships/hyperlink" Target="https://www.daloopa.com/src/8795360" TargetMode="External"/><Relationship Id="rId9822" Type="http://schemas.openxmlformats.org/officeDocument/2006/relationships/hyperlink" Target="https://www.daloopa.com/src/8778271" TargetMode="External"/><Relationship Id="rId36" Type="http://schemas.openxmlformats.org/officeDocument/2006/relationships/hyperlink" Target="https://www.daloopa.com/document/22274132" TargetMode="External"/><Relationship Id="rId4967" Type="http://schemas.openxmlformats.org/officeDocument/2006/relationships/hyperlink" Target="https://www.daloopa.com/src/45801785" TargetMode="External"/><Relationship Id="rId7373" Type="http://schemas.openxmlformats.org/officeDocument/2006/relationships/hyperlink" Target="https://www.daloopa.com/src/41059770" TargetMode="External"/><Relationship Id="rId8424" Type="http://schemas.openxmlformats.org/officeDocument/2006/relationships/hyperlink" Target="https://www.daloopa.com/src/76391303" TargetMode="External"/><Relationship Id="rId1811" Type="http://schemas.openxmlformats.org/officeDocument/2006/relationships/hyperlink" Target="https://www.daloopa.com/src/33999290" TargetMode="External"/><Relationship Id="rId3569" Type="http://schemas.openxmlformats.org/officeDocument/2006/relationships/hyperlink" Target="https://www.daloopa.com/src/76525696" TargetMode="External"/><Relationship Id="rId7026" Type="http://schemas.openxmlformats.org/officeDocument/2006/relationships/hyperlink" Target="https://www.daloopa.com/src/4442466" TargetMode="External"/><Relationship Id="rId7440" Type="http://schemas.openxmlformats.org/officeDocument/2006/relationships/hyperlink" Target="https://www.daloopa.com/src/50570529" TargetMode="External"/><Relationship Id="rId3983" Type="http://schemas.openxmlformats.org/officeDocument/2006/relationships/hyperlink" Target="https://www.daloopa.com/src/4421809" TargetMode="External"/><Relationship Id="rId6042" Type="http://schemas.openxmlformats.org/officeDocument/2006/relationships/hyperlink" Target="https://www.daloopa.com/src/4422686" TargetMode="External"/><Relationship Id="rId9198" Type="http://schemas.openxmlformats.org/officeDocument/2006/relationships/hyperlink" Target="https://www.daloopa.com/src/8795255" TargetMode="External"/><Relationship Id="rId1187" Type="http://schemas.openxmlformats.org/officeDocument/2006/relationships/hyperlink" Target="https://www.daloopa.com/src/50916097" TargetMode="External"/><Relationship Id="rId2585" Type="http://schemas.openxmlformats.org/officeDocument/2006/relationships/hyperlink" Target="https://www.daloopa.com/src/4423583" TargetMode="External"/><Relationship Id="rId3636" Type="http://schemas.openxmlformats.org/officeDocument/2006/relationships/hyperlink" Target="https://www.daloopa.com/src/4421984" TargetMode="External"/><Relationship Id="rId557" Type="http://schemas.openxmlformats.org/officeDocument/2006/relationships/hyperlink" Target="https://www.daloopa.com/src/4427132" TargetMode="External"/><Relationship Id="rId971" Type="http://schemas.openxmlformats.org/officeDocument/2006/relationships/hyperlink" Target="https://www.daloopa.com/src/18769059" TargetMode="External"/><Relationship Id="rId2238" Type="http://schemas.openxmlformats.org/officeDocument/2006/relationships/hyperlink" Target="https://www.daloopa.com/src/8771884" TargetMode="External"/><Relationship Id="rId2652" Type="http://schemas.openxmlformats.org/officeDocument/2006/relationships/hyperlink" Target="https://www.daloopa.com/src/4423486" TargetMode="External"/><Relationship Id="rId3703" Type="http://schemas.openxmlformats.org/officeDocument/2006/relationships/hyperlink" Target="https://www.daloopa.com/src/4421586" TargetMode="External"/><Relationship Id="rId6859" Type="http://schemas.openxmlformats.org/officeDocument/2006/relationships/hyperlink" Target="https://www.daloopa.com/src/4440887" TargetMode="External"/><Relationship Id="rId9265" Type="http://schemas.openxmlformats.org/officeDocument/2006/relationships/hyperlink" Target="https://www.daloopa.com/src/70318340" TargetMode="External"/><Relationship Id="rId624" Type="http://schemas.openxmlformats.org/officeDocument/2006/relationships/hyperlink" Target="https://www.daloopa.com/src/4427550" TargetMode="External"/><Relationship Id="rId1254" Type="http://schemas.openxmlformats.org/officeDocument/2006/relationships/hyperlink" Target="https://www.daloopa.com/src/4428728" TargetMode="External"/><Relationship Id="rId2305" Type="http://schemas.openxmlformats.org/officeDocument/2006/relationships/hyperlink" Target="https://www.daloopa.com/src/8771473" TargetMode="External"/><Relationship Id="rId5875" Type="http://schemas.openxmlformats.org/officeDocument/2006/relationships/hyperlink" Target="https://app.internal.daloopa.com/short_text_fundamental?id=39d28cd12b804ab51554b6cfaa78627a" TargetMode="External"/><Relationship Id="rId6926" Type="http://schemas.openxmlformats.org/officeDocument/2006/relationships/hyperlink" Target="https://www.daloopa.com/src/4442562" TargetMode="External"/><Relationship Id="rId8281" Type="http://schemas.openxmlformats.org/officeDocument/2006/relationships/hyperlink" Target="https://www.daloopa.com/src/76386029" TargetMode="External"/><Relationship Id="rId9332" Type="http://schemas.openxmlformats.org/officeDocument/2006/relationships/hyperlink" Target="https://www.daloopa.com/src/8795289" TargetMode="External"/><Relationship Id="rId1321" Type="http://schemas.openxmlformats.org/officeDocument/2006/relationships/hyperlink" Target="https://www.daloopa.com/src/64848944" TargetMode="External"/><Relationship Id="rId4477" Type="http://schemas.openxmlformats.org/officeDocument/2006/relationships/hyperlink" Target="https://www.daloopa.com/src/33992256" TargetMode="External"/><Relationship Id="rId4891" Type="http://schemas.openxmlformats.org/officeDocument/2006/relationships/hyperlink" Target="https://www.daloopa.com/src/4423354" TargetMode="External"/><Relationship Id="rId5528" Type="http://schemas.openxmlformats.org/officeDocument/2006/relationships/hyperlink" Target="https://www.daloopa.com/src/64848869" TargetMode="External"/><Relationship Id="rId3079" Type="http://schemas.openxmlformats.org/officeDocument/2006/relationships/hyperlink" Target="https://www.daloopa.com/src/4422333" TargetMode="External"/><Relationship Id="rId3493" Type="http://schemas.openxmlformats.org/officeDocument/2006/relationships/hyperlink" Target="https://www.daloopa.com/src/4421747" TargetMode="External"/><Relationship Id="rId4544" Type="http://schemas.openxmlformats.org/officeDocument/2006/relationships/hyperlink" Target="https://www.daloopa.com/src/76525877" TargetMode="External"/><Relationship Id="rId5942" Type="http://schemas.openxmlformats.org/officeDocument/2006/relationships/hyperlink" Target="https://www.daloopa.com/src/4423314" TargetMode="External"/><Relationship Id="rId8001" Type="http://schemas.openxmlformats.org/officeDocument/2006/relationships/hyperlink" Target="https://www.daloopa.com/src/41059742" TargetMode="External"/><Relationship Id="rId2095" Type="http://schemas.openxmlformats.org/officeDocument/2006/relationships/hyperlink" Target="https://www.daloopa.com/src/8774193" TargetMode="External"/><Relationship Id="rId3146" Type="http://schemas.openxmlformats.org/officeDocument/2006/relationships/hyperlink" Target="https://www.daloopa.com/src/18744554" TargetMode="External"/><Relationship Id="rId481" Type="http://schemas.openxmlformats.org/officeDocument/2006/relationships/hyperlink" Target="https://www.daloopa.com/src/4431667" TargetMode="External"/><Relationship Id="rId2162" Type="http://schemas.openxmlformats.org/officeDocument/2006/relationships/hyperlink" Target="https://www.daloopa.com/src/50595920" TargetMode="External"/><Relationship Id="rId3560" Type="http://schemas.openxmlformats.org/officeDocument/2006/relationships/hyperlink" Target="https://www.daloopa.com/src/55731622" TargetMode="External"/><Relationship Id="rId4611" Type="http://schemas.openxmlformats.org/officeDocument/2006/relationships/hyperlink" Target="https://www.daloopa.com/src/4422002" TargetMode="External"/><Relationship Id="rId6369" Type="http://schemas.openxmlformats.org/officeDocument/2006/relationships/hyperlink" Target="https://www.daloopa.com/src/4422878" TargetMode="External"/><Relationship Id="rId7767" Type="http://schemas.openxmlformats.org/officeDocument/2006/relationships/hyperlink" Target="https://www.daloopa.com/src/51115893" TargetMode="External"/><Relationship Id="rId8818" Type="http://schemas.openxmlformats.org/officeDocument/2006/relationships/hyperlink" Target="https://www.daloopa.com/document/23607425" TargetMode="External"/><Relationship Id="rId134" Type="http://schemas.openxmlformats.org/officeDocument/2006/relationships/hyperlink" Target="https://www.daloopa.com/src/23051835" TargetMode="External"/><Relationship Id="rId3213" Type="http://schemas.openxmlformats.org/officeDocument/2006/relationships/hyperlink" Target="https://www.daloopa.com/src/50624186" TargetMode="External"/><Relationship Id="rId6783" Type="http://schemas.openxmlformats.org/officeDocument/2006/relationships/hyperlink" Target="https://www.daloopa.com/src/4425399" TargetMode="External"/><Relationship Id="rId7834" Type="http://schemas.openxmlformats.org/officeDocument/2006/relationships/hyperlink" Target="https://www.daloopa.com/src/8774750" TargetMode="External"/><Relationship Id="rId2979" Type="http://schemas.openxmlformats.org/officeDocument/2006/relationships/hyperlink" Target="https://www.daloopa.com/src/50449634" TargetMode="External"/><Relationship Id="rId5385" Type="http://schemas.openxmlformats.org/officeDocument/2006/relationships/hyperlink" Target="https://www.daloopa.com/src/4422705" TargetMode="External"/><Relationship Id="rId6436" Type="http://schemas.openxmlformats.org/officeDocument/2006/relationships/hyperlink" Target="https://www.daloopa.com/src/51078099" TargetMode="External"/><Relationship Id="rId6850" Type="http://schemas.openxmlformats.org/officeDocument/2006/relationships/hyperlink" Target="https://www.daloopa.com/src/4441117" TargetMode="External"/><Relationship Id="rId7901" Type="http://schemas.openxmlformats.org/officeDocument/2006/relationships/hyperlink" Target="https://www.daloopa.com/src/8774817" TargetMode="External"/><Relationship Id="rId201" Type="http://schemas.openxmlformats.org/officeDocument/2006/relationships/hyperlink" Target="https://www.daloopa.com/src/4430068" TargetMode="External"/><Relationship Id="rId1995" Type="http://schemas.openxmlformats.org/officeDocument/2006/relationships/hyperlink" Target="https://www.daloopa.com/src/51029383" TargetMode="External"/><Relationship Id="rId5038" Type="http://schemas.openxmlformats.org/officeDocument/2006/relationships/hyperlink" Target="https://www.daloopa.com/src/4423414" TargetMode="External"/><Relationship Id="rId5452" Type="http://schemas.openxmlformats.org/officeDocument/2006/relationships/hyperlink" Target="https://www.daloopa.com/src/4423126" TargetMode="External"/><Relationship Id="rId6503" Type="http://schemas.openxmlformats.org/officeDocument/2006/relationships/hyperlink" Target="https://www.daloopa.com/src/51431316" TargetMode="External"/><Relationship Id="rId9659" Type="http://schemas.openxmlformats.org/officeDocument/2006/relationships/hyperlink" Target="https://www.daloopa.com/src/51072321" TargetMode="External"/><Relationship Id="rId1648" Type="http://schemas.openxmlformats.org/officeDocument/2006/relationships/hyperlink" Target="https://www.daloopa.com/src/18748955" TargetMode="External"/><Relationship Id="rId4054" Type="http://schemas.openxmlformats.org/officeDocument/2006/relationships/hyperlink" Target="https://www.daloopa.com/src/4421674" TargetMode="External"/><Relationship Id="rId5105" Type="http://schemas.openxmlformats.org/officeDocument/2006/relationships/hyperlink" Target="https://www.daloopa.com/src/69162650" TargetMode="External"/><Relationship Id="rId8675" Type="http://schemas.openxmlformats.org/officeDocument/2006/relationships/hyperlink" Target="https://www.daloopa.com/src/76383591" TargetMode="External"/><Relationship Id="rId9726" Type="http://schemas.openxmlformats.org/officeDocument/2006/relationships/hyperlink" Target="https://www.daloopa.com/src/51073330" TargetMode="External"/><Relationship Id="rId3070" Type="http://schemas.openxmlformats.org/officeDocument/2006/relationships/hyperlink" Target="https://www.daloopa.com/src/4422214" TargetMode="External"/><Relationship Id="rId4121" Type="http://schemas.openxmlformats.org/officeDocument/2006/relationships/hyperlink" Target="https://www.daloopa.com/src/33992252" TargetMode="External"/><Relationship Id="rId7277" Type="http://schemas.openxmlformats.org/officeDocument/2006/relationships/hyperlink" Target="https://www.daloopa.com/document/22915185" TargetMode="External"/><Relationship Id="rId8328" Type="http://schemas.openxmlformats.org/officeDocument/2006/relationships/hyperlink" Target="https://www.daloopa.com/src/76386531" TargetMode="External"/><Relationship Id="rId1715" Type="http://schemas.openxmlformats.org/officeDocument/2006/relationships/hyperlink" Target="https://www.daloopa.com/src/8772957" TargetMode="External"/><Relationship Id="rId6293" Type="http://schemas.openxmlformats.org/officeDocument/2006/relationships/hyperlink" Target="https://www.daloopa.com/src/4422877" TargetMode="External"/><Relationship Id="rId7691" Type="http://schemas.openxmlformats.org/officeDocument/2006/relationships/hyperlink" Target="https://www.daloopa.com/src/50611176" TargetMode="External"/><Relationship Id="rId8742" Type="http://schemas.openxmlformats.org/officeDocument/2006/relationships/hyperlink" Target="https://www.daloopa.com/src/76383485" TargetMode="External"/><Relationship Id="rId3887" Type="http://schemas.openxmlformats.org/officeDocument/2006/relationships/hyperlink" Target="https://www.daloopa.com/src/4421323" TargetMode="External"/><Relationship Id="rId4938" Type="http://schemas.openxmlformats.org/officeDocument/2006/relationships/hyperlink" Target="https://www.daloopa.com/src/4423176" TargetMode="External"/><Relationship Id="rId7344" Type="http://schemas.openxmlformats.org/officeDocument/2006/relationships/hyperlink" Target="https://www.daloopa.com/src/8780805" TargetMode="External"/><Relationship Id="rId2489" Type="http://schemas.openxmlformats.org/officeDocument/2006/relationships/hyperlink" Target="https://www.daloopa.com/src/4423524" TargetMode="External"/><Relationship Id="rId3954" Type="http://schemas.openxmlformats.org/officeDocument/2006/relationships/hyperlink" Target="https://www.daloopa.com/src/64848775" TargetMode="External"/><Relationship Id="rId6360" Type="http://schemas.openxmlformats.org/officeDocument/2006/relationships/hyperlink" Target="https://www.daloopa.com/src/69165744" TargetMode="External"/><Relationship Id="rId7411" Type="http://schemas.openxmlformats.org/officeDocument/2006/relationships/hyperlink" Target="https://www.daloopa.com/src/8780685" TargetMode="External"/><Relationship Id="rId875" Type="http://schemas.openxmlformats.org/officeDocument/2006/relationships/hyperlink" Target="https://www.daloopa.com/document/1190536" TargetMode="External"/><Relationship Id="rId2556" Type="http://schemas.openxmlformats.org/officeDocument/2006/relationships/hyperlink" Target="https://www.daloopa.com/src/55732311" TargetMode="External"/><Relationship Id="rId2970" Type="http://schemas.openxmlformats.org/officeDocument/2006/relationships/hyperlink" Target="https://www.daloopa.com/src/4422454" TargetMode="External"/><Relationship Id="rId3607" Type="http://schemas.openxmlformats.org/officeDocument/2006/relationships/hyperlink" Target="https://www.daloopa.com/src/23051298" TargetMode="External"/><Relationship Id="rId6013" Type="http://schemas.openxmlformats.org/officeDocument/2006/relationships/hyperlink" Target="https://www.daloopa.com/src/45801940" TargetMode="External"/><Relationship Id="rId9169" Type="http://schemas.openxmlformats.org/officeDocument/2006/relationships/hyperlink" Target="https://www.daloopa.com/src/70318333" TargetMode="External"/><Relationship Id="rId9583" Type="http://schemas.openxmlformats.org/officeDocument/2006/relationships/hyperlink" Target="https://www.daloopa.com/src/8795375" TargetMode="External"/><Relationship Id="rId528" Type="http://schemas.openxmlformats.org/officeDocument/2006/relationships/hyperlink" Target="https://www.daloopa.com/src/75007478" TargetMode="External"/><Relationship Id="rId942" Type="http://schemas.openxmlformats.org/officeDocument/2006/relationships/hyperlink" Target="https://www.daloopa.com/src/4443595" TargetMode="External"/><Relationship Id="rId1158" Type="http://schemas.openxmlformats.org/officeDocument/2006/relationships/hyperlink" Target="https://www.daloopa.com/src/50599374" TargetMode="External"/><Relationship Id="rId1572" Type="http://schemas.openxmlformats.org/officeDocument/2006/relationships/hyperlink" Target="https://www.daloopa.com/src/4423938" TargetMode="External"/><Relationship Id="rId2209" Type="http://schemas.openxmlformats.org/officeDocument/2006/relationships/hyperlink" Target="https://www.daloopa.com/src/8771407" TargetMode="External"/><Relationship Id="rId2623" Type="http://schemas.openxmlformats.org/officeDocument/2006/relationships/hyperlink" Target="https://www.daloopa.com/src/69162807" TargetMode="External"/><Relationship Id="rId5779" Type="http://schemas.openxmlformats.org/officeDocument/2006/relationships/hyperlink" Target="https://www.daloopa.com/src/4422896" TargetMode="External"/><Relationship Id="rId8185" Type="http://schemas.openxmlformats.org/officeDocument/2006/relationships/hyperlink" Target="https://www.daloopa.com/src/8774721" TargetMode="External"/><Relationship Id="rId9236" Type="http://schemas.openxmlformats.org/officeDocument/2006/relationships/hyperlink" Target="https://www.daloopa.com/src/8795212" TargetMode="External"/><Relationship Id="rId9650" Type="http://schemas.openxmlformats.org/officeDocument/2006/relationships/hyperlink" Target="https://www.daloopa.com/src/51072915" TargetMode="External"/><Relationship Id="rId1225" Type="http://schemas.openxmlformats.org/officeDocument/2006/relationships/hyperlink" Target="https://www.daloopa.com/src/18768938" TargetMode="External"/><Relationship Id="rId8252" Type="http://schemas.openxmlformats.org/officeDocument/2006/relationships/hyperlink" Target="https://www.daloopa.com/src/76390534" TargetMode="External"/><Relationship Id="rId9303" Type="http://schemas.openxmlformats.org/officeDocument/2006/relationships/hyperlink" Target="https://www.daloopa.com/src/50570720" TargetMode="External"/><Relationship Id="rId3397" Type="http://schemas.openxmlformats.org/officeDocument/2006/relationships/hyperlink" Target="https://www.daloopa.com/src/4427820" TargetMode="External"/><Relationship Id="rId4795" Type="http://schemas.openxmlformats.org/officeDocument/2006/relationships/hyperlink" Target="https://www.daloopa.com/src/33992269" TargetMode="External"/><Relationship Id="rId5846" Type="http://schemas.openxmlformats.org/officeDocument/2006/relationships/hyperlink" Target="https://www.daloopa.com/document/23595567" TargetMode="External"/><Relationship Id="rId4448" Type="http://schemas.openxmlformats.org/officeDocument/2006/relationships/hyperlink" Target="https://www.daloopa.com/src/4421483" TargetMode="External"/><Relationship Id="rId4862" Type="http://schemas.openxmlformats.org/officeDocument/2006/relationships/hyperlink" Target="https://www.daloopa.com/src/45801770" TargetMode="External"/><Relationship Id="rId5913" Type="http://schemas.openxmlformats.org/officeDocument/2006/relationships/hyperlink" Target="https://www.daloopa.com/src/55731738" TargetMode="External"/><Relationship Id="rId3464" Type="http://schemas.openxmlformats.org/officeDocument/2006/relationships/hyperlink" Target="https://www.daloopa.com/src/75006732" TargetMode="External"/><Relationship Id="rId4515" Type="http://schemas.openxmlformats.org/officeDocument/2006/relationships/hyperlink" Target="https://www.daloopa.com/src/4421711" TargetMode="External"/><Relationship Id="rId385" Type="http://schemas.openxmlformats.org/officeDocument/2006/relationships/hyperlink" Target="https://www.daloopa.com/src/4427487" TargetMode="External"/><Relationship Id="rId2066" Type="http://schemas.openxmlformats.org/officeDocument/2006/relationships/hyperlink" Target="https://www.daloopa.com/src/50587798" TargetMode="External"/><Relationship Id="rId2480" Type="http://schemas.openxmlformats.org/officeDocument/2006/relationships/hyperlink" Target="https://www.daloopa.com/src/4423576" TargetMode="External"/><Relationship Id="rId3117" Type="http://schemas.openxmlformats.org/officeDocument/2006/relationships/hyperlink" Target="https://www.daloopa.com/src/4422150" TargetMode="External"/><Relationship Id="rId3531" Type="http://schemas.openxmlformats.org/officeDocument/2006/relationships/hyperlink" Target="https://www.daloopa.com/src/4421410" TargetMode="External"/><Relationship Id="rId6687" Type="http://schemas.openxmlformats.org/officeDocument/2006/relationships/hyperlink" Target="https://www.daloopa.com/src/51085637" TargetMode="External"/><Relationship Id="rId7738" Type="http://schemas.openxmlformats.org/officeDocument/2006/relationships/hyperlink" Target="https://www.daloopa.com/src/50611180" TargetMode="External"/><Relationship Id="rId9093" Type="http://schemas.openxmlformats.org/officeDocument/2006/relationships/hyperlink" Target="https://www.daloopa.com/src/50570614" TargetMode="External"/><Relationship Id="rId452" Type="http://schemas.openxmlformats.org/officeDocument/2006/relationships/hyperlink" Target="https://www.daloopa.com/src/64848912" TargetMode="External"/><Relationship Id="rId1082" Type="http://schemas.openxmlformats.org/officeDocument/2006/relationships/hyperlink" Target="https://www.daloopa.com/src/4428334" TargetMode="External"/><Relationship Id="rId2133" Type="http://schemas.openxmlformats.org/officeDocument/2006/relationships/hyperlink" Target="https://www.daloopa.com/src/50589246" TargetMode="External"/><Relationship Id="rId5289" Type="http://schemas.openxmlformats.org/officeDocument/2006/relationships/hyperlink" Target="https://www.daloopa.com/src/4425424" TargetMode="External"/><Relationship Id="rId6754" Type="http://schemas.openxmlformats.org/officeDocument/2006/relationships/hyperlink" Target="https://www.daloopa.com/src/45802013" TargetMode="External"/><Relationship Id="rId7805" Type="http://schemas.openxmlformats.org/officeDocument/2006/relationships/hyperlink" Target="https://www.daloopa.com/src/8776151" TargetMode="External"/><Relationship Id="rId9160" Type="http://schemas.openxmlformats.org/officeDocument/2006/relationships/hyperlink" Target="https://www.daloopa.com/src/8795298" TargetMode="External"/><Relationship Id="rId105" Type="http://schemas.openxmlformats.org/officeDocument/2006/relationships/hyperlink" Target="https://www.daloopa.com/src/50454712" TargetMode="External"/><Relationship Id="rId2200" Type="http://schemas.openxmlformats.org/officeDocument/2006/relationships/hyperlink" Target="https://www.daloopa.com/src/8771470" TargetMode="External"/><Relationship Id="rId5356" Type="http://schemas.openxmlformats.org/officeDocument/2006/relationships/hyperlink" Target="https://www.daloopa.com/src/4423420" TargetMode="External"/><Relationship Id="rId6407" Type="http://schemas.openxmlformats.org/officeDocument/2006/relationships/hyperlink" Target="https://www.daloopa.com/src/45801988" TargetMode="External"/><Relationship Id="rId1899" Type="http://schemas.openxmlformats.org/officeDocument/2006/relationships/hyperlink" Target="https://www.daloopa.com/src/50521996" TargetMode="External"/><Relationship Id="rId4372" Type="http://schemas.openxmlformats.org/officeDocument/2006/relationships/hyperlink" Target="https://www.daloopa.com/src/41059569" TargetMode="External"/><Relationship Id="rId5009" Type="http://schemas.openxmlformats.org/officeDocument/2006/relationships/hyperlink" Target="https://www.daloopa.com/src/45801793" TargetMode="External"/><Relationship Id="rId5770" Type="http://schemas.openxmlformats.org/officeDocument/2006/relationships/hyperlink" Target="https://app.internal.daloopa.com/short_text_fundamental?id=e96251bbfca03299022997353253b032" TargetMode="External"/><Relationship Id="rId6821" Type="http://schemas.openxmlformats.org/officeDocument/2006/relationships/hyperlink" Target="https://www.daloopa.com/src/51172067" TargetMode="External"/><Relationship Id="rId8579" Type="http://schemas.openxmlformats.org/officeDocument/2006/relationships/hyperlink" Target="https://www.daloopa.com/src/76383350" TargetMode="External"/><Relationship Id="rId1966" Type="http://schemas.openxmlformats.org/officeDocument/2006/relationships/hyperlink" Target="https://www.daloopa.com/src/8769121" TargetMode="External"/><Relationship Id="rId4025" Type="http://schemas.openxmlformats.org/officeDocument/2006/relationships/hyperlink" Target="https://www.daloopa.com/src/60194212" TargetMode="External"/><Relationship Id="rId5423" Type="http://schemas.openxmlformats.org/officeDocument/2006/relationships/hyperlink" Target="https://www.daloopa.com/src/69162662" TargetMode="External"/><Relationship Id="rId8993" Type="http://schemas.openxmlformats.org/officeDocument/2006/relationships/hyperlink" Target="https://www.daloopa.com/src/8783423" TargetMode="External"/><Relationship Id="rId1619" Type="http://schemas.openxmlformats.org/officeDocument/2006/relationships/hyperlink" Target="https://www.daloopa.com/src/41059695" TargetMode="External"/><Relationship Id="rId7595" Type="http://schemas.openxmlformats.org/officeDocument/2006/relationships/hyperlink" Target="https://www.daloopa.com/src/50608412" TargetMode="External"/><Relationship Id="rId8646" Type="http://schemas.openxmlformats.org/officeDocument/2006/relationships/hyperlink" Target="https://www.daloopa.com/src/76383249" TargetMode="External"/><Relationship Id="rId3041" Type="http://schemas.openxmlformats.org/officeDocument/2006/relationships/hyperlink" Target="https://www.daloopa.com/src/23051416" TargetMode="External"/><Relationship Id="rId6197" Type="http://schemas.openxmlformats.org/officeDocument/2006/relationships/hyperlink" Target="https://www.daloopa.com/src/4422875" TargetMode="External"/><Relationship Id="rId7248" Type="http://schemas.openxmlformats.org/officeDocument/2006/relationships/hyperlink" Target="https://www.daloopa.com/src/70318098" TargetMode="External"/><Relationship Id="rId7662" Type="http://schemas.openxmlformats.org/officeDocument/2006/relationships/hyperlink" Target="https://www.daloopa.com/src/50608513" TargetMode="External"/><Relationship Id="rId8713" Type="http://schemas.openxmlformats.org/officeDocument/2006/relationships/hyperlink" Target="https://www.daloopa.com/src/70323326" TargetMode="External"/><Relationship Id="rId3858" Type="http://schemas.openxmlformats.org/officeDocument/2006/relationships/hyperlink" Target="https://www.daloopa.com/src/76525751" TargetMode="External"/><Relationship Id="rId4909" Type="http://schemas.openxmlformats.org/officeDocument/2006/relationships/hyperlink" Target="https://www.daloopa.com/src/45801772" TargetMode="External"/><Relationship Id="rId6264" Type="http://schemas.openxmlformats.org/officeDocument/2006/relationships/hyperlink" Target="https://www.daloopa.com/src/18753615" TargetMode="External"/><Relationship Id="rId7315" Type="http://schemas.openxmlformats.org/officeDocument/2006/relationships/hyperlink" Target="https://www.daloopa.com/src/45801648" TargetMode="External"/><Relationship Id="rId779" Type="http://schemas.openxmlformats.org/officeDocument/2006/relationships/hyperlink" Target="https://www.daloopa.com/src/18754668" TargetMode="External"/><Relationship Id="rId5280" Type="http://schemas.openxmlformats.org/officeDocument/2006/relationships/hyperlink" Target="https://www.daloopa.com/src/4422736" TargetMode="External"/><Relationship Id="rId6331" Type="http://schemas.openxmlformats.org/officeDocument/2006/relationships/hyperlink" Target="https://www.daloopa.com/src/45801978" TargetMode="External"/><Relationship Id="rId9487" Type="http://schemas.openxmlformats.org/officeDocument/2006/relationships/hyperlink" Target="https://www.daloopa.com/src/8795390" TargetMode="External"/><Relationship Id="rId1476" Type="http://schemas.openxmlformats.org/officeDocument/2006/relationships/hyperlink" Target="https://www.daloopa.com/src/45801605" TargetMode="External"/><Relationship Id="rId2874" Type="http://schemas.openxmlformats.org/officeDocument/2006/relationships/hyperlink" Target="https://www.daloopa.com/src/55731689" TargetMode="External"/><Relationship Id="rId3925" Type="http://schemas.openxmlformats.org/officeDocument/2006/relationships/hyperlink" Target="https://www.daloopa.com/src/4421955" TargetMode="External"/><Relationship Id="rId8089" Type="http://schemas.openxmlformats.org/officeDocument/2006/relationships/hyperlink" Target="https://www.daloopa.com/document/23979424" TargetMode="External"/><Relationship Id="rId846" Type="http://schemas.openxmlformats.org/officeDocument/2006/relationships/hyperlink" Target="https://www.daloopa.com/document/23346503" TargetMode="External"/><Relationship Id="rId1129" Type="http://schemas.openxmlformats.org/officeDocument/2006/relationships/hyperlink" Target="https://www.daloopa.com/src/4428273" TargetMode="External"/><Relationship Id="rId1890" Type="http://schemas.openxmlformats.org/officeDocument/2006/relationships/hyperlink" Target="https://www.daloopa.com/src/70320587" TargetMode="External"/><Relationship Id="rId2527" Type="http://schemas.openxmlformats.org/officeDocument/2006/relationships/hyperlink" Target="https://www.daloopa.com/src/4423617" TargetMode="External"/><Relationship Id="rId2941" Type="http://schemas.openxmlformats.org/officeDocument/2006/relationships/hyperlink" Target="https://www.daloopa.com/src/69162303" TargetMode="External"/><Relationship Id="rId5000" Type="http://schemas.openxmlformats.org/officeDocument/2006/relationships/hyperlink" Target="https://www.daloopa.com/src/4423177" TargetMode="External"/><Relationship Id="rId8156" Type="http://schemas.openxmlformats.org/officeDocument/2006/relationships/hyperlink" Target="https://www.daloopa.com/src/8774825" TargetMode="External"/><Relationship Id="rId9207" Type="http://schemas.openxmlformats.org/officeDocument/2006/relationships/hyperlink" Target="https://www.daloopa.com/document/23607425" TargetMode="External"/><Relationship Id="rId9554" Type="http://schemas.openxmlformats.org/officeDocument/2006/relationships/hyperlink" Target="https://www.daloopa.com/src/8795483" TargetMode="External"/><Relationship Id="rId913" Type="http://schemas.openxmlformats.org/officeDocument/2006/relationships/hyperlink" Target="https://www.daloopa.com/src/4443516" TargetMode="External"/><Relationship Id="rId1543" Type="http://schemas.openxmlformats.org/officeDocument/2006/relationships/hyperlink" Target="https://www.daloopa.com/src/4423794" TargetMode="External"/><Relationship Id="rId4699" Type="http://schemas.openxmlformats.org/officeDocument/2006/relationships/hyperlink" Target="https://www.daloopa.com/src/76525903" TargetMode="External"/><Relationship Id="rId8570" Type="http://schemas.openxmlformats.org/officeDocument/2006/relationships/hyperlink" Target="https://www.daloopa.com/src/76383197" TargetMode="External"/><Relationship Id="rId9621" Type="http://schemas.openxmlformats.org/officeDocument/2006/relationships/hyperlink" Target="https://www.daloopa.com/src/8795446" TargetMode="External"/><Relationship Id="rId1610" Type="http://schemas.openxmlformats.org/officeDocument/2006/relationships/hyperlink" Target="https://www.daloopa.com/src/64848712" TargetMode="External"/><Relationship Id="rId4766" Type="http://schemas.openxmlformats.org/officeDocument/2006/relationships/hyperlink" Target="https://www.daloopa.com/src/4421489" TargetMode="External"/><Relationship Id="rId5817" Type="http://schemas.openxmlformats.org/officeDocument/2006/relationships/hyperlink" Target="https://www.daloopa.com/src/8847754" TargetMode="External"/><Relationship Id="rId7172" Type="http://schemas.openxmlformats.org/officeDocument/2006/relationships/hyperlink" Target="https://www.daloopa.com/src/4424239" TargetMode="External"/><Relationship Id="rId8223" Type="http://schemas.openxmlformats.org/officeDocument/2006/relationships/hyperlink" Target="https://www.daloopa.com/src/76390254" TargetMode="External"/><Relationship Id="rId3368" Type="http://schemas.openxmlformats.org/officeDocument/2006/relationships/hyperlink" Target="https://www.daloopa.com/src/50625345" TargetMode="External"/><Relationship Id="rId3782" Type="http://schemas.openxmlformats.org/officeDocument/2006/relationships/hyperlink" Target="https://www.daloopa.com/src/4421276" TargetMode="External"/><Relationship Id="rId4419" Type="http://schemas.openxmlformats.org/officeDocument/2006/relationships/hyperlink" Target="https://www.daloopa.com/src/8847446" TargetMode="External"/><Relationship Id="rId4833" Type="http://schemas.openxmlformats.org/officeDocument/2006/relationships/hyperlink" Target="https://www.daloopa.com/src/4423204" TargetMode="External"/><Relationship Id="rId7989" Type="http://schemas.openxmlformats.org/officeDocument/2006/relationships/hyperlink" Target="https://www.daloopa.com/src/60201075" TargetMode="External"/><Relationship Id="rId289" Type="http://schemas.openxmlformats.org/officeDocument/2006/relationships/hyperlink" Target="https://marketplace.daloopa.com/text-fundamental?row_number=38&amp;period_tag=QQQQ&amp;unit_tag=Percent&amp;id=4427094&amp;value=0.06&amp;id=4427109&amp;value=0.07&amp;" TargetMode="External"/><Relationship Id="rId2384" Type="http://schemas.openxmlformats.org/officeDocument/2006/relationships/hyperlink" Target="https://www.daloopa.com/src/45801623" TargetMode="External"/><Relationship Id="rId3435" Type="http://schemas.openxmlformats.org/officeDocument/2006/relationships/hyperlink" Target="https://www.daloopa.com/src/4421895" TargetMode="External"/><Relationship Id="rId356" Type="http://schemas.openxmlformats.org/officeDocument/2006/relationships/hyperlink" Target="https://www.daloopa.com/src/4430998" TargetMode="External"/><Relationship Id="rId770" Type="http://schemas.openxmlformats.org/officeDocument/2006/relationships/hyperlink" Target="https://www.daloopa.com/src/4427636" TargetMode="External"/><Relationship Id="rId2037" Type="http://schemas.openxmlformats.org/officeDocument/2006/relationships/hyperlink" Target="https://www.daloopa.com/document/19368065" TargetMode="External"/><Relationship Id="rId2451" Type="http://schemas.openxmlformats.org/officeDocument/2006/relationships/hyperlink" Target="https://www.daloopa.com/src/60194775" TargetMode="External"/><Relationship Id="rId4900" Type="http://schemas.openxmlformats.org/officeDocument/2006/relationships/hyperlink" Target="https://www.daloopa.com/src/23051497" TargetMode="External"/><Relationship Id="rId6658" Type="http://schemas.openxmlformats.org/officeDocument/2006/relationships/hyperlink" Target="https://marketplace.daloopa.com/text-fundamental?row_number=523&amp;period_tag=QYYY&amp;unit_tag=Million&amp;id=51441265&amp;value=-14.3&amp;id=51519622&amp;value=-14.3&amp;" TargetMode="External"/><Relationship Id="rId9064" Type="http://schemas.openxmlformats.org/officeDocument/2006/relationships/hyperlink" Target="https://www.daloopa.com/src/8783483" TargetMode="External"/><Relationship Id="rId423" Type="http://schemas.openxmlformats.org/officeDocument/2006/relationships/hyperlink" Target="https://www.daloopa.com/document/1192360" TargetMode="External"/><Relationship Id="rId1053" Type="http://schemas.openxmlformats.org/officeDocument/2006/relationships/hyperlink" Target="https://www.daloopa.com/src/8847797" TargetMode="External"/><Relationship Id="rId2104" Type="http://schemas.openxmlformats.org/officeDocument/2006/relationships/hyperlink" Target="https://www.daloopa.com/src/8774215" TargetMode="External"/><Relationship Id="rId3502" Type="http://schemas.openxmlformats.org/officeDocument/2006/relationships/hyperlink" Target="https://www.daloopa.com/src/4421270" TargetMode="External"/><Relationship Id="rId7709" Type="http://schemas.openxmlformats.org/officeDocument/2006/relationships/hyperlink" Target="https://www.daloopa.com/src/70319340" TargetMode="External"/><Relationship Id="rId8080" Type="http://schemas.openxmlformats.org/officeDocument/2006/relationships/hyperlink" Target="https://www.daloopa.com/src/33999075" TargetMode="External"/><Relationship Id="rId9131" Type="http://schemas.openxmlformats.org/officeDocument/2006/relationships/hyperlink" Target="https://www.daloopa.com/src/23060714" TargetMode="External"/><Relationship Id="rId5674" Type="http://schemas.openxmlformats.org/officeDocument/2006/relationships/hyperlink" Target="https://www.daloopa.com/src/45801892" TargetMode="External"/><Relationship Id="rId6725" Type="http://schemas.openxmlformats.org/officeDocument/2006/relationships/hyperlink" Target="https://www.daloopa.com/src/45802008" TargetMode="External"/><Relationship Id="rId1120" Type="http://schemas.openxmlformats.org/officeDocument/2006/relationships/hyperlink" Target="https://www.daloopa.com/src/4428201" TargetMode="External"/><Relationship Id="rId4276" Type="http://schemas.openxmlformats.org/officeDocument/2006/relationships/hyperlink" Target="https://www.daloopa.com/src/4421814" TargetMode="External"/><Relationship Id="rId4690" Type="http://schemas.openxmlformats.org/officeDocument/2006/relationships/hyperlink" Target="https://www.daloopa.com/src/41059595" TargetMode="External"/><Relationship Id="rId5327" Type="http://schemas.openxmlformats.org/officeDocument/2006/relationships/hyperlink" Target="https://www.daloopa.com/src/50462536" TargetMode="External"/><Relationship Id="rId5741" Type="http://schemas.openxmlformats.org/officeDocument/2006/relationships/hyperlink" Target="https://www.daloopa.com/src/4423252" TargetMode="External"/><Relationship Id="rId8897" Type="http://schemas.openxmlformats.org/officeDocument/2006/relationships/hyperlink" Target="https://www.daloopa.com/src/8781053" TargetMode="External"/><Relationship Id="rId1937" Type="http://schemas.openxmlformats.org/officeDocument/2006/relationships/hyperlink" Target="https://www.daloopa.com/src/8773326" TargetMode="External"/><Relationship Id="rId3292" Type="http://schemas.openxmlformats.org/officeDocument/2006/relationships/hyperlink" Target="https://www.daloopa.com/src/4422350" TargetMode="External"/><Relationship Id="rId4343" Type="http://schemas.openxmlformats.org/officeDocument/2006/relationships/hyperlink" Target="https://www.daloopa.com/src/4421513" TargetMode="External"/><Relationship Id="rId7499" Type="http://schemas.openxmlformats.org/officeDocument/2006/relationships/hyperlink" Target="https://www.daloopa.com/src/50600478" TargetMode="External"/><Relationship Id="rId8964" Type="http://schemas.openxmlformats.org/officeDocument/2006/relationships/hyperlink" Target="https://www.daloopa.com/src/23053199" TargetMode="External"/><Relationship Id="rId4410" Type="http://schemas.openxmlformats.org/officeDocument/2006/relationships/hyperlink" Target="https://www.daloopa.com/src/4421680" TargetMode="External"/><Relationship Id="rId7566" Type="http://schemas.openxmlformats.org/officeDocument/2006/relationships/hyperlink" Target="https://app.internal.daloopa.com/short_text_fundamental?id=6bb364089e5f52174e07c9697b879a72" TargetMode="External"/><Relationship Id="rId8617" Type="http://schemas.openxmlformats.org/officeDocument/2006/relationships/hyperlink" Target="https://www.daloopa.com/src/76383639" TargetMode="External"/><Relationship Id="rId280" Type="http://schemas.openxmlformats.org/officeDocument/2006/relationships/hyperlink" Target="https://www.daloopa.com/document/8001122" TargetMode="External"/><Relationship Id="rId3012" Type="http://schemas.openxmlformats.org/officeDocument/2006/relationships/hyperlink" Target="https://www.daloopa.com/src/4422161" TargetMode="External"/><Relationship Id="rId6168" Type="http://schemas.openxmlformats.org/officeDocument/2006/relationships/hyperlink" Target="https://www.daloopa.com/src/4423288" TargetMode="External"/><Relationship Id="rId6582" Type="http://schemas.openxmlformats.org/officeDocument/2006/relationships/hyperlink" Target="https://marketplace.daloopa.com/text-fundamental?row_number=510&amp;period_tag=QQQQ&amp;unit_tag=Actual&amp;id=51078107&amp;value=3&amp;id=51078138&amp;value=3&amp;id=51078171&amp;value=3&amp;id=51432579&amp;value=3&amp;id=51432490&amp;value=3.1&amp;id=51432996&amp;value=3.1&amp;" TargetMode="External"/><Relationship Id="rId7219" Type="http://schemas.openxmlformats.org/officeDocument/2006/relationships/hyperlink" Target="https://www.daloopa.com/src/8780429" TargetMode="External"/><Relationship Id="rId7980" Type="http://schemas.openxmlformats.org/officeDocument/2006/relationships/hyperlink" Target="https://www.daloopa.com/src/8774553" TargetMode="External"/><Relationship Id="rId5184" Type="http://schemas.openxmlformats.org/officeDocument/2006/relationships/hyperlink" Target="https://www.daloopa.com/src/4423036" TargetMode="External"/><Relationship Id="rId6235" Type="http://schemas.openxmlformats.org/officeDocument/2006/relationships/hyperlink" Target="https://www.daloopa.com/src/4422723" TargetMode="External"/><Relationship Id="rId7633" Type="http://schemas.openxmlformats.org/officeDocument/2006/relationships/hyperlink" Target="https://www.daloopa.com/src/70319318" TargetMode="External"/><Relationship Id="rId2778" Type="http://schemas.openxmlformats.org/officeDocument/2006/relationships/hyperlink" Target="https://www.daloopa.com/src/50623603" TargetMode="External"/><Relationship Id="rId3829" Type="http://schemas.openxmlformats.org/officeDocument/2006/relationships/hyperlink" Target="https://www.daloopa.com/src/4421670" TargetMode="External"/><Relationship Id="rId7700" Type="http://schemas.openxmlformats.org/officeDocument/2006/relationships/hyperlink" Target="https://www.daloopa.com/src/50611376" TargetMode="External"/><Relationship Id="rId1794" Type="http://schemas.openxmlformats.org/officeDocument/2006/relationships/hyperlink" Target="https://www.daloopa.com/src/8779294" TargetMode="External"/><Relationship Id="rId2845" Type="http://schemas.openxmlformats.org/officeDocument/2006/relationships/hyperlink" Target="https://www.daloopa.com/src/4422050" TargetMode="External"/><Relationship Id="rId5251" Type="http://schemas.openxmlformats.org/officeDocument/2006/relationships/hyperlink" Target="https://www.daloopa.com/src/4422509" TargetMode="External"/><Relationship Id="rId6302" Type="http://schemas.openxmlformats.org/officeDocument/2006/relationships/hyperlink" Target="https://www.daloopa.com/src/4423142" TargetMode="External"/><Relationship Id="rId9458" Type="http://schemas.openxmlformats.org/officeDocument/2006/relationships/hyperlink" Target="https://app.internal.daloopa.com/short_text_fundamental?id=36faa26f1ddca2dccfb057959aa86c0d" TargetMode="External"/><Relationship Id="rId9872" Type="http://schemas.openxmlformats.org/officeDocument/2006/relationships/hyperlink" Target="https://www.daloopa.com/src/8778097" TargetMode="External"/><Relationship Id="rId86" Type="http://schemas.openxmlformats.org/officeDocument/2006/relationships/hyperlink" Target="https://marketplace.daloopa.com/text-fundamental?row_number=11&amp;period_tag=QQQQ&amp;unit_tag=Percent&amp;id=4431141&amp;value=0.08&amp;" TargetMode="External"/><Relationship Id="rId817" Type="http://schemas.openxmlformats.org/officeDocument/2006/relationships/hyperlink" Target="https://www.daloopa.com/src/4427660" TargetMode="External"/><Relationship Id="rId1447" Type="http://schemas.openxmlformats.org/officeDocument/2006/relationships/hyperlink" Target="https://www.daloopa.com/src/4423813" TargetMode="External"/><Relationship Id="rId1861" Type="http://schemas.openxmlformats.org/officeDocument/2006/relationships/hyperlink" Target="https://www.daloopa.com/src/75006345" TargetMode="External"/><Relationship Id="rId2912" Type="http://schemas.openxmlformats.org/officeDocument/2006/relationships/hyperlink" Target="https://www.daloopa.com/src/50622655" TargetMode="External"/><Relationship Id="rId8474" Type="http://schemas.openxmlformats.org/officeDocument/2006/relationships/hyperlink" Target="https://www.daloopa.com/src/76391236" TargetMode="External"/><Relationship Id="rId9525" Type="http://schemas.openxmlformats.org/officeDocument/2006/relationships/hyperlink" Target="https://www.daloopa.com/src/23060747" TargetMode="External"/><Relationship Id="rId1514" Type="http://schemas.openxmlformats.org/officeDocument/2006/relationships/hyperlink" Target="https://app.internal.daloopa.com/short_text_fundamental?id=0efafe71717304d04222e1e878451988" TargetMode="External"/><Relationship Id="rId7076" Type="http://schemas.openxmlformats.org/officeDocument/2006/relationships/hyperlink" Target="https://www.daloopa.com/document/23607425" TargetMode="External"/><Relationship Id="rId7490" Type="http://schemas.openxmlformats.org/officeDocument/2006/relationships/hyperlink" Target="https://www.daloopa.com/src/50600274" TargetMode="External"/><Relationship Id="rId8127" Type="http://schemas.openxmlformats.org/officeDocument/2006/relationships/hyperlink" Target="https://www.daloopa.com/src/8774940" TargetMode="External"/><Relationship Id="rId8541" Type="http://schemas.openxmlformats.org/officeDocument/2006/relationships/hyperlink" Target="https://www.daloopa.com/src/70323310" TargetMode="External"/><Relationship Id="rId3686" Type="http://schemas.openxmlformats.org/officeDocument/2006/relationships/hyperlink" Target="https://www.daloopa.com/src/4421501" TargetMode="External"/><Relationship Id="rId6092" Type="http://schemas.openxmlformats.org/officeDocument/2006/relationships/hyperlink" Target="https://www.daloopa.com/src/69165740" TargetMode="External"/><Relationship Id="rId7143" Type="http://schemas.openxmlformats.org/officeDocument/2006/relationships/hyperlink" Target="https://www.daloopa.com/src/4424301" TargetMode="External"/><Relationship Id="rId2288" Type="http://schemas.openxmlformats.org/officeDocument/2006/relationships/hyperlink" Target="https://www.daloopa.com/src/8772078" TargetMode="External"/><Relationship Id="rId3339" Type="http://schemas.openxmlformats.org/officeDocument/2006/relationships/hyperlink" Target="https://www.daloopa.com/src/4422272" TargetMode="External"/><Relationship Id="rId4737" Type="http://schemas.openxmlformats.org/officeDocument/2006/relationships/hyperlink" Target="https://www.daloopa.com/src/8847452" TargetMode="External"/><Relationship Id="rId7210" Type="http://schemas.openxmlformats.org/officeDocument/2006/relationships/hyperlink" Target="https://www.daloopa.com/src/64849032" TargetMode="External"/><Relationship Id="rId3753" Type="http://schemas.openxmlformats.org/officeDocument/2006/relationships/hyperlink" Target="https://www.daloopa.com/src/76525732" TargetMode="External"/><Relationship Id="rId4804" Type="http://schemas.openxmlformats.org/officeDocument/2006/relationships/hyperlink" Target="https://www.daloopa.com/src/76525922" TargetMode="External"/><Relationship Id="rId674" Type="http://schemas.openxmlformats.org/officeDocument/2006/relationships/hyperlink" Target="https://marketplace.daloopa.com/text-fundamental?row_number=92&amp;period_tag=QQQQ&amp;unit_tag=Actual&amp;id=4427551&amp;value=42&amp;" TargetMode="External"/><Relationship Id="rId2355" Type="http://schemas.openxmlformats.org/officeDocument/2006/relationships/hyperlink" Target="https://www.daloopa.com/src/8771557" TargetMode="External"/><Relationship Id="rId3406" Type="http://schemas.openxmlformats.org/officeDocument/2006/relationships/hyperlink" Target="https://www.daloopa.com/src/33992569" TargetMode="External"/><Relationship Id="rId3820" Type="http://schemas.openxmlformats.org/officeDocument/2006/relationships/hyperlink" Target="https://www.daloopa.com/src/4421927" TargetMode="External"/><Relationship Id="rId6976" Type="http://schemas.openxmlformats.org/officeDocument/2006/relationships/hyperlink" Target="https://app.internal.daloopa.com/short_text_fundamental?id=c419d59abdad1627eed4959c734edb69" TargetMode="External"/><Relationship Id="rId9382" Type="http://schemas.openxmlformats.org/officeDocument/2006/relationships/hyperlink" Target="https://www.daloopa.com/src/8795404" TargetMode="External"/><Relationship Id="rId327" Type="http://schemas.openxmlformats.org/officeDocument/2006/relationships/hyperlink" Target="https://marketplace.daloopa.com/text-fundamental?row_number=50&amp;period_tag=QQQQ&amp;unit_tag=Dollar&amp;id=4431130&amp;value=0.02&amp;" TargetMode="External"/><Relationship Id="rId741" Type="http://schemas.openxmlformats.org/officeDocument/2006/relationships/hyperlink" Target="https://www.daloopa.com/src/4427645" TargetMode="External"/><Relationship Id="rId1371" Type="http://schemas.openxmlformats.org/officeDocument/2006/relationships/hyperlink" Target="https://www.daloopa.com/src/4423829" TargetMode="External"/><Relationship Id="rId2008" Type="http://schemas.openxmlformats.org/officeDocument/2006/relationships/hyperlink" Target="https://www.daloopa.com/src/8769115" TargetMode="External"/><Relationship Id="rId2422" Type="http://schemas.openxmlformats.org/officeDocument/2006/relationships/hyperlink" Target="https://www.daloopa.com/src/4423620" TargetMode="External"/><Relationship Id="rId5578" Type="http://schemas.openxmlformats.org/officeDocument/2006/relationships/hyperlink" Target="https://www.daloopa.com/src/50450795" TargetMode="External"/><Relationship Id="rId5992" Type="http://schemas.openxmlformats.org/officeDocument/2006/relationships/hyperlink" Target="https://www.daloopa.com/src/4423285" TargetMode="External"/><Relationship Id="rId6629" Type="http://schemas.openxmlformats.org/officeDocument/2006/relationships/hyperlink" Target="https://www.daloopa.com/src/4425137" TargetMode="External"/><Relationship Id="rId9035" Type="http://schemas.openxmlformats.org/officeDocument/2006/relationships/hyperlink" Target="https://www.daloopa.com/src/8783424" TargetMode="External"/><Relationship Id="rId1024" Type="http://schemas.openxmlformats.org/officeDocument/2006/relationships/hyperlink" Target="https://www.daloopa.com/document/23979424" TargetMode="External"/><Relationship Id="rId4594" Type="http://schemas.openxmlformats.org/officeDocument/2006/relationships/hyperlink" Target="https://www.daloopa.com/src/76525884" TargetMode="External"/><Relationship Id="rId5645" Type="http://schemas.openxmlformats.org/officeDocument/2006/relationships/hyperlink" Target="https://www.daloopa.com/src/50462542" TargetMode="External"/><Relationship Id="rId8051" Type="http://schemas.openxmlformats.org/officeDocument/2006/relationships/hyperlink" Target="https://app.internal.daloopa.com/short_text_fundamental?id=e42eb66c6133d27f4566323bad1ef76a" TargetMode="External"/><Relationship Id="rId9102" Type="http://schemas.openxmlformats.org/officeDocument/2006/relationships/hyperlink" Target="https://www.daloopa.com/src/8795247" TargetMode="External"/><Relationship Id="rId3196" Type="http://schemas.openxmlformats.org/officeDocument/2006/relationships/hyperlink" Target="https://www.daloopa.com/src/8847514" TargetMode="External"/><Relationship Id="rId4247" Type="http://schemas.openxmlformats.org/officeDocument/2006/relationships/hyperlink" Target="https://www.daloopa.com/src/64848773" TargetMode="External"/><Relationship Id="rId4661" Type="http://schemas.openxmlformats.org/officeDocument/2006/relationships/hyperlink" Target="https://www.daloopa.com/src/4421519" TargetMode="External"/><Relationship Id="rId8868" Type="http://schemas.openxmlformats.org/officeDocument/2006/relationships/hyperlink" Target="https://www.daloopa.com/src/8781027" TargetMode="External"/><Relationship Id="rId3263" Type="http://schemas.openxmlformats.org/officeDocument/2006/relationships/hyperlink" Target="https://www.daloopa.com/src/50413742" TargetMode="External"/><Relationship Id="rId4314" Type="http://schemas.openxmlformats.org/officeDocument/2006/relationships/hyperlink" Target="https://www.daloopa.com/document/23979428" TargetMode="External"/><Relationship Id="rId5712" Type="http://schemas.openxmlformats.org/officeDocument/2006/relationships/hyperlink" Target="https://www.daloopa.com/src/18745212" TargetMode="External"/><Relationship Id="rId184" Type="http://schemas.openxmlformats.org/officeDocument/2006/relationships/hyperlink" Target="https://www.daloopa.com/src/4429238" TargetMode="External"/><Relationship Id="rId1908" Type="http://schemas.openxmlformats.org/officeDocument/2006/relationships/hyperlink" Target="https://www.daloopa.com/src/70320498" TargetMode="External"/><Relationship Id="rId7884" Type="http://schemas.openxmlformats.org/officeDocument/2006/relationships/hyperlink" Target="https://marketplace.daloopa.com/text-fundamental?row_number=691&amp;period_tag=QQQQ&amp;unit_tag=Thousand&amp;id=64849016&amp;value=299707&amp;id=70319006&amp;value=299708&amp;id=75163253&amp;value=299709&amp;" TargetMode="External"/><Relationship Id="rId8935" Type="http://schemas.openxmlformats.org/officeDocument/2006/relationships/hyperlink" Target="https://www.daloopa.com/src/8783495" TargetMode="External"/><Relationship Id="rId251" Type="http://schemas.openxmlformats.org/officeDocument/2006/relationships/hyperlink" Target="https://www.daloopa.com/src/41059661" TargetMode="External"/><Relationship Id="rId3330" Type="http://schemas.openxmlformats.org/officeDocument/2006/relationships/hyperlink" Target="https://www.daloopa.com/src/4422167" TargetMode="External"/><Relationship Id="rId5088" Type="http://schemas.openxmlformats.org/officeDocument/2006/relationships/hyperlink" Target="https://www.daloopa.com/src/4423328" TargetMode="External"/><Relationship Id="rId6139" Type="http://schemas.openxmlformats.org/officeDocument/2006/relationships/hyperlink" Target="https://www.daloopa.com/src/45801962" TargetMode="External"/><Relationship Id="rId6486" Type="http://schemas.openxmlformats.org/officeDocument/2006/relationships/hyperlink" Target="https://marketplace.daloopa.com/text-fundamental?row_number=485&amp;period_tag=QQQQ&amp;unit_tag=Million&amp;id=51078127&amp;value=8.5&amp;id=51519650&amp;value=0.5&amp;id=51090748&amp;value=9&amp;" TargetMode="External"/><Relationship Id="rId7537" Type="http://schemas.openxmlformats.org/officeDocument/2006/relationships/hyperlink" Target="https://www.daloopa.com/src/50603517" TargetMode="External"/><Relationship Id="rId7951" Type="http://schemas.openxmlformats.org/officeDocument/2006/relationships/hyperlink" Target="https://www.daloopa.com/src/8774567" TargetMode="External"/><Relationship Id="rId6553" Type="http://schemas.openxmlformats.org/officeDocument/2006/relationships/hyperlink" Target="https://www.daloopa.com/src/51078134" TargetMode="External"/><Relationship Id="rId7604" Type="http://schemas.openxmlformats.org/officeDocument/2006/relationships/hyperlink" Target="https://www.daloopa.com/src/50608690" TargetMode="External"/><Relationship Id="rId1698" Type="http://schemas.openxmlformats.org/officeDocument/2006/relationships/hyperlink" Target="https://app.internal.daloopa.com/short_text_fundamental?id=18d73b86cb3ac58bb873265c65310eb8" TargetMode="External"/><Relationship Id="rId2749" Type="http://schemas.openxmlformats.org/officeDocument/2006/relationships/hyperlink" Target="https://www.daloopa.com/src/4422327" TargetMode="External"/><Relationship Id="rId5155" Type="http://schemas.openxmlformats.org/officeDocument/2006/relationships/hyperlink" Target="https://www.daloopa.com/src/55731747" TargetMode="External"/><Relationship Id="rId6206" Type="http://schemas.openxmlformats.org/officeDocument/2006/relationships/hyperlink" Target="https://www.daloopa.com/src/4423140" TargetMode="External"/><Relationship Id="rId6620" Type="http://schemas.openxmlformats.org/officeDocument/2006/relationships/hyperlink" Target="https://www.daloopa.com/src/4425291" TargetMode="External"/><Relationship Id="rId9776" Type="http://schemas.openxmlformats.org/officeDocument/2006/relationships/hyperlink" Target="https://www.daloopa.com/src/51073080" TargetMode="External"/><Relationship Id="rId1765" Type="http://schemas.openxmlformats.org/officeDocument/2006/relationships/hyperlink" Target="https://www.daloopa.com/src/8847898" TargetMode="External"/><Relationship Id="rId4171" Type="http://schemas.openxmlformats.org/officeDocument/2006/relationships/hyperlink" Target="https://www.daloopa.com/src/18731577" TargetMode="External"/><Relationship Id="rId5222" Type="http://schemas.openxmlformats.org/officeDocument/2006/relationships/hyperlink" Target="https://www.daloopa.com/src/69165724" TargetMode="External"/><Relationship Id="rId8378" Type="http://schemas.openxmlformats.org/officeDocument/2006/relationships/hyperlink" Target="https://www.daloopa.com/document/23979424" TargetMode="External"/><Relationship Id="rId8792" Type="http://schemas.openxmlformats.org/officeDocument/2006/relationships/hyperlink" Target="https://www.daloopa.com/document/23607425" TargetMode="External"/><Relationship Id="rId9429" Type="http://schemas.openxmlformats.org/officeDocument/2006/relationships/hyperlink" Target="https://www.daloopa.com/src/8795431" TargetMode="External"/><Relationship Id="rId57" Type="http://schemas.openxmlformats.org/officeDocument/2006/relationships/hyperlink" Target="https://www.daloopa.com/document/1192360" TargetMode="External"/><Relationship Id="rId1418" Type="http://schemas.openxmlformats.org/officeDocument/2006/relationships/hyperlink" Target="https://www.daloopa.com/src/4423927" TargetMode="External"/><Relationship Id="rId2816" Type="http://schemas.openxmlformats.org/officeDocument/2006/relationships/hyperlink" Target="https://www.daloopa.com/src/18744552" TargetMode="External"/><Relationship Id="rId7394" Type="http://schemas.openxmlformats.org/officeDocument/2006/relationships/hyperlink" Target="https://www.daloopa.com/src/8780256" TargetMode="External"/><Relationship Id="rId8445" Type="http://schemas.openxmlformats.org/officeDocument/2006/relationships/hyperlink" Target="https://www.daloopa.com/src/76391039" TargetMode="External"/><Relationship Id="rId9843" Type="http://schemas.openxmlformats.org/officeDocument/2006/relationships/hyperlink" Target="https://www.daloopa.com/src/8778161" TargetMode="External"/><Relationship Id="rId1832" Type="http://schemas.openxmlformats.org/officeDocument/2006/relationships/hyperlink" Target="https://www.daloopa.com/src/8771036" TargetMode="External"/><Relationship Id="rId4988" Type="http://schemas.openxmlformats.org/officeDocument/2006/relationships/hyperlink" Target="https://www.daloopa.com/src/45801790" TargetMode="External"/><Relationship Id="rId7047" Type="http://schemas.openxmlformats.org/officeDocument/2006/relationships/hyperlink" Target="https://www.daloopa.com/src/45802066" TargetMode="External"/><Relationship Id="rId6063" Type="http://schemas.openxmlformats.org/officeDocument/2006/relationships/hyperlink" Target="https://www.daloopa.com/src/4423316" TargetMode="External"/><Relationship Id="rId7461" Type="http://schemas.openxmlformats.org/officeDocument/2006/relationships/hyperlink" Target="https://www.daloopa.com/src/50600532" TargetMode="External"/><Relationship Id="rId8512" Type="http://schemas.openxmlformats.org/officeDocument/2006/relationships/hyperlink" Target="https://www.daloopa.com/src/76383444" TargetMode="External"/><Relationship Id="rId3657" Type="http://schemas.openxmlformats.org/officeDocument/2006/relationships/hyperlink" Target="https://www.daloopa.com/src/8847458" TargetMode="External"/><Relationship Id="rId4708" Type="http://schemas.openxmlformats.org/officeDocument/2006/relationships/hyperlink" Target="https://www.daloopa.com/document/23979428" TargetMode="External"/><Relationship Id="rId7114" Type="http://schemas.openxmlformats.org/officeDocument/2006/relationships/hyperlink" Target="https://www.daloopa.com/src/4424299" TargetMode="External"/><Relationship Id="rId578" Type="http://schemas.openxmlformats.org/officeDocument/2006/relationships/hyperlink" Target="https://www.daloopa.com/src/4431000" TargetMode="External"/><Relationship Id="rId992" Type="http://schemas.openxmlformats.org/officeDocument/2006/relationships/hyperlink" Target="https://www.daloopa.com/src/51149875" TargetMode="External"/><Relationship Id="rId2259" Type="http://schemas.openxmlformats.org/officeDocument/2006/relationships/hyperlink" Target="https://www.daloopa.com/src/8771423" TargetMode="External"/><Relationship Id="rId2673" Type="http://schemas.openxmlformats.org/officeDocument/2006/relationships/hyperlink" Target="https://www.daloopa.com/src/50721268" TargetMode="External"/><Relationship Id="rId3724" Type="http://schemas.openxmlformats.org/officeDocument/2006/relationships/hyperlink" Target="https://www.daloopa.com/src/76525722" TargetMode="External"/><Relationship Id="rId6130" Type="http://schemas.openxmlformats.org/officeDocument/2006/relationships/hyperlink" Target="https://www.daloopa.com/src/50450770" TargetMode="External"/><Relationship Id="rId9286" Type="http://schemas.openxmlformats.org/officeDocument/2006/relationships/hyperlink" Target="https://www.daloopa.com/src/8795239" TargetMode="External"/><Relationship Id="rId645" Type="http://schemas.openxmlformats.org/officeDocument/2006/relationships/hyperlink" Target="https://www.daloopa.com/src/50453896" TargetMode="External"/><Relationship Id="rId1275" Type="http://schemas.openxmlformats.org/officeDocument/2006/relationships/hyperlink" Target="https://www.daloopa.com/src/4428592" TargetMode="External"/><Relationship Id="rId2326" Type="http://schemas.openxmlformats.org/officeDocument/2006/relationships/hyperlink" Target="https://www.daloopa.com/src/69163613" TargetMode="External"/><Relationship Id="rId2740" Type="http://schemas.openxmlformats.org/officeDocument/2006/relationships/hyperlink" Target="https://www.daloopa.com/src/4422208" TargetMode="External"/><Relationship Id="rId5896" Type="http://schemas.openxmlformats.org/officeDocument/2006/relationships/hyperlink" Target="https://www.daloopa.com/src/4423254" TargetMode="External"/><Relationship Id="rId6947" Type="http://schemas.openxmlformats.org/officeDocument/2006/relationships/hyperlink" Target="https://www.daloopa.com/src/4425309" TargetMode="External"/><Relationship Id="rId9353" Type="http://schemas.openxmlformats.org/officeDocument/2006/relationships/hyperlink" Target="https://app.internal.daloopa.com/short_text_fundamental?id=0533aafd9b5265e54790811a77ecb8f2" TargetMode="External"/><Relationship Id="rId712" Type="http://schemas.openxmlformats.org/officeDocument/2006/relationships/hyperlink" Target="https://www.daloopa.com/src/4427637" TargetMode="External"/><Relationship Id="rId1342" Type="http://schemas.openxmlformats.org/officeDocument/2006/relationships/hyperlink" Target="https://www.daloopa.com/src/4423860" TargetMode="External"/><Relationship Id="rId4498" Type="http://schemas.openxmlformats.org/officeDocument/2006/relationships/hyperlink" Target="https://www.daloopa.com/src/4421394" TargetMode="External"/><Relationship Id="rId5549" Type="http://schemas.openxmlformats.org/officeDocument/2006/relationships/hyperlink" Target="https://www.daloopa.com/src/4422864" TargetMode="External"/><Relationship Id="rId9006" Type="http://schemas.openxmlformats.org/officeDocument/2006/relationships/hyperlink" Target="https://www.daloopa.com/src/23053200" TargetMode="External"/><Relationship Id="rId9420" Type="http://schemas.openxmlformats.org/officeDocument/2006/relationships/hyperlink" Target="https://www.daloopa.com/src/8795361" TargetMode="External"/><Relationship Id="rId5963" Type="http://schemas.openxmlformats.org/officeDocument/2006/relationships/hyperlink" Target="https://www.daloopa.com/src/45801935" TargetMode="External"/><Relationship Id="rId8022" Type="http://schemas.openxmlformats.org/officeDocument/2006/relationships/hyperlink" Target="https://www.daloopa.com/src/8774518" TargetMode="External"/><Relationship Id="rId3167" Type="http://schemas.openxmlformats.org/officeDocument/2006/relationships/hyperlink" Target="https://www.daloopa.com/document/23979428" TargetMode="External"/><Relationship Id="rId4565" Type="http://schemas.openxmlformats.org/officeDocument/2006/relationships/hyperlink" Target="https://www.daloopa.com/src/4421791" TargetMode="External"/><Relationship Id="rId5616" Type="http://schemas.openxmlformats.org/officeDocument/2006/relationships/hyperlink" Target="https://www.daloopa.com/src/4423278" TargetMode="External"/><Relationship Id="rId3581" Type="http://schemas.openxmlformats.org/officeDocument/2006/relationships/hyperlink" Target="https://www.daloopa.com/src/4421537" TargetMode="External"/><Relationship Id="rId4218" Type="http://schemas.openxmlformats.org/officeDocument/2006/relationships/hyperlink" Target="https://www.daloopa.com/src/4421961" TargetMode="External"/><Relationship Id="rId4632" Type="http://schemas.openxmlformats.org/officeDocument/2006/relationships/hyperlink" Target="https://www.daloopa.com/src/8847477" TargetMode="External"/><Relationship Id="rId7788" Type="http://schemas.openxmlformats.org/officeDocument/2006/relationships/hyperlink" Target="https://www.daloopa.com/src/60202023" TargetMode="External"/><Relationship Id="rId8839" Type="http://schemas.openxmlformats.org/officeDocument/2006/relationships/hyperlink" Target="https://www.daloopa.com/src/8781022" TargetMode="External"/><Relationship Id="rId2183" Type="http://schemas.openxmlformats.org/officeDocument/2006/relationships/hyperlink" Target="https://www.daloopa.com/src/8772064" TargetMode="External"/><Relationship Id="rId3234" Type="http://schemas.openxmlformats.org/officeDocument/2006/relationships/hyperlink" Target="https://www.daloopa.com/src/4422283" TargetMode="External"/><Relationship Id="rId7855" Type="http://schemas.openxmlformats.org/officeDocument/2006/relationships/hyperlink" Target="https://app.internal.daloopa.com/short_text_fundamental?id=b8db08b7f7236e34815e35f8b6588c08" TargetMode="External"/><Relationship Id="rId8906" Type="http://schemas.openxmlformats.org/officeDocument/2006/relationships/hyperlink" Target="https://www.daloopa.com/src/8781018" TargetMode="External"/><Relationship Id="rId155" Type="http://schemas.openxmlformats.org/officeDocument/2006/relationships/hyperlink" Target="https://www.daloopa.com/src/33992882" TargetMode="External"/><Relationship Id="rId2250" Type="http://schemas.openxmlformats.org/officeDocument/2006/relationships/hyperlink" Target="https://www.daloopa.com/src/8771555" TargetMode="External"/><Relationship Id="rId3301" Type="http://schemas.openxmlformats.org/officeDocument/2006/relationships/hyperlink" Target="https://www.daloopa.com/src/4422485" TargetMode="External"/><Relationship Id="rId6457" Type="http://schemas.openxmlformats.org/officeDocument/2006/relationships/hyperlink" Target="https://www.daloopa.com/src/51078125" TargetMode="External"/><Relationship Id="rId6871" Type="http://schemas.openxmlformats.org/officeDocument/2006/relationships/hyperlink" Target="https://www.daloopa.com/src/64849630" TargetMode="External"/><Relationship Id="rId7508" Type="http://schemas.openxmlformats.org/officeDocument/2006/relationships/hyperlink" Target="https://www.daloopa.com/src/50603764" TargetMode="External"/><Relationship Id="rId222" Type="http://schemas.openxmlformats.org/officeDocument/2006/relationships/hyperlink" Target="https://www.daloopa.com/src/4430208" TargetMode="External"/><Relationship Id="rId5059" Type="http://schemas.openxmlformats.org/officeDocument/2006/relationships/hyperlink" Target="https://www.daloopa.com/src/45801800" TargetMode="External"/><Relationship Id="rId5473" Type="http://schemas.openxmlformats.org/officeDocument/2006/relationships/hyperlink" Target="https://www.daloopa.com/src/55731750" TargetMode="External"/><Relationship Id="rId6524" Type="http://schemas.openxmlformats.org/officeDocument/2006/relationships/hyperlink" Target="https://www.daloopa.com/src/51078164" TargetMode="External"/><Relationship Id="rId7922" Type="http://schemas.openxmlformats.org/officeDocument/2006/relationships/hyperlink" Target="https://www.daloopa.com/document/23979424" TargetMode="External"/><Relationship Id="rId4075" Type="http://schemas.openxmlformats.org/officeDocument/2006/relationships/hyperlink" Target="https://www.daloopa.com/src/75006744" TargetMode="External"/><Relationship Id="rId5126" Type="http://schemas.openxmlformats.org/officeDocument/2006/relationships/hyperlink" Target="https://www.daloopa.com/src/4422885" TargetMode="External"/><Relationship Id="rId1669" Type="http://schemas.openxmlformats.org/officeDocument/2006/relationships/hyperlink" Target="https://www.daloopa.com/src/55732326" TargetMode="External"/><Relationship Id="rId3091" Type="http://schemas.openxmlformats.org/officeDocument/2006/relationships/hyperlink" Target="https://www.daloopa.com/src/8847531" TargetMode="External"/><Relationship Id="rId4142" Type="http://schemas.openxmlformats.org/officeDocument/2006/relationships/hyperlink" Target="https://www.daloopa.com/src/4421387" TargetMode="External"/><Relationship Id="rId5540" Type="http://schemas.openxmlformats.org/officeDocument/2006/relationships/hyperlink" Target="https://www.daloopa.com/src/69165730" TargetMode="External"/><Relationship Id="rId7298" Type="http://schemas.openxmlformats.org/officeDocument/2006/relationships/hyperlink" Target="https://www.daloopa.com/src/8780083" TargetMode="External"/><Relationship Id="rId8349" Type="http://schemas.openxmlformats.org/officeDocument/2006/relationships/hyperlink" Target="https://www.daloopa.com/src/76388403" TargetMode="External"/><Relationship Id="rId8696" Type="http://schemas.openxmlformats.org/officeDocument/2006/relationships/hyperlink" Target="https://marketplace.daloopa.com/text-fundamental?row_number=756&amp;period_tag=QQQQ&amp;unit_tag=Thousand&amp;id=76383360&amp;value=-2143996&amp;id=76383248&amp;value=-2433195&amp;id=76383211&amp;value=-2588709&amp;id=70323321&amp;value=-2728507&amp;" TargetMode="External"/><Relationship Id="rId9747" Type="http://schemas.openxmlformats.org/officeDocument/2006/relationships/hyperlink" Target="https://www.daloopa.com/src/51072106" TargetMode="External"/><Relationship Id="rId1736" Type="http://schemas.openxmlformats.org/officeDocument/2006/relationships/hyperlink" Target="https://www.daloopa.com/src/8778661" TargetMode="External"/><Relationship Id="rId8763" Type="http://schemas.openxmlformats.org/officeDocument/2006/relationships/hyperlink" Target="https://www.daloopa.com/src/76383636" TargetMode="External"/><Relationship Id="rId9814" Type="http://schemas.openxmlformats.org/officeDocument/2006/relationships/hyperlink" Target="https://marketplace.daloopa.com/text-fundamental?row_number=855&amp;period_tag=QQQQ&amp;unit_tag=Million&amp;id=8778341&amp;value=400&amp;id=8778269&amp;value=400&amp;id=8778221&amp;value=400&amp;" TargetMode="External"/><Relationship Id="rId28" Type="http://schemas.openxmlformats.org/officeDocument/2006/relationships/hyperlink" Target="https://www.daloopa.com/document/9736508" TargetMode="External"/><Relationship Id="rId1803" Type="http://schemas.openxmlformats.org/officeDocument/2006/relationships/hyperlink" Target="https://www.daloopa.com/src/8779207" TargetMode="External"/><Relationship Id="rId4959" Type="http://schemas.openxmlformats.org/officeDocument/2006/relationships/hyperlink" Target="https://www.daloopa.com/src/64848864" TargetMode="External"/><Relationship Id="rId7365" Type="http://schemas.openxmlformats.org/officeDocument/2006/relationships/hyperlink" Target="https://www.daloopa.com/src/8780227" TargetMode="External"/><Relationship Id="rId8416" Type="http://schemas.openxmlformats.org/officeDocument/2006/relationships/hyperlink" Target="https://www.daloopa.com/src/76386454" TargetMode="External"/><Relationship Id="rId8830" Type="http://schemas.openxmlformats.org/officeDocument/2006/relationships/hyperlink" Target="https://www.daloopa.com/src/8781145" TargetMode="External"/><Relationship Id="rId3975" Type="http://schemas.openxmlformats.org/officeDocument/2006/relationships/hyperlink" Target="https://www.daloopa.com/src/4421544" TargetMode="External"/><Relationship Id="rId6381" Type="http://schemas.openxmlformats.org/officeDocument/2006/relationships/hyperlink" Target="https://www.daloopa.com/src/4423233" TargetMode="External"/><Relationship Id="rId7018" Type="http://schemas.openxmlformats.org/officeDocument/2006/relationships/hyperlink" Target="https://www.daloopa.com/src/4425258" TargetMode="External"/><Relationship Id="rId7432" Type="http://schemas.openxmlformats.org/officeDocument/2006/relationships/hyperlink" Target="https://www.daloopa.com/src/8780519" TargetMode="External"/><Relationship Id="rId896" Type="http://schemas.openxmlformats.org/officeDocument/2006/relationships/hyperlink" Target="https://www.daloopa.com/document/8001122" TargetMode="External"/><Relationship Id="rId2577" Type="http://schemas.openxmlformats.org/officeDocument/2006/relationships/hyperlink" Target="https://www.daloopa.com/src/4423603" TargetMode="External"/><Relationship Id="rId3628" Type="http://schemas.openxmlformats.org/officeDocument/2006/relationships/hyperlink" Target="https://www.daloopa.com/src/4421352" TargetMode="External"/><Relationship Id="rId6034" Type="http://schemas.openxmlformats.org/officeDocument/2006/relationships/hyperlink" Target="https://www.daloopa.com/src/4422960" TargetMode="External"/><Relationship Id="rId549" Type="http://schemas.openxmlformats.org/officeDocument/2006/relationships/hyperlink" Target="https://www.daloopa.com/src/4427433" TargetMode="External"/><Relationship Id="rId1179" Type="http://schemas.openxmlformats.org/officeDocument/2006/relationships/hyperlink" Target="https://www.daloopa.com/src/50966806" TargetMode="External"/><Relationship Id="rId1593" Type="http://schemas.openxmlformats.org/officeDocument/2006/relationships/hyperlink" Target="https://www.daloopa.com/src/41059698" TargetMode="External"/><Relationship Id="rId2991" Type="http://schemas.openxmlformats.org/officeDocument/2006/relationships/hyperlink" Target="https://www.daloopa.com/src/50623196" TargetMode="External"/><Relationship Id="rId5050" Type="http://schemas.openxmlformats.org/officeDocument/2006/relationships/hyperlink" Target="https://www.daloopa.com/src/60194344" TargetMode="External"/><Relationship Id="rId6101" Type="http://schemas.openxmlformats.org/officeDocument/2006/relationships/hyperlink" Target="https://www.daloopa.com/src/4422873" TargetMode="External"/><Relationship Id="rId9257" Type="http://schemas.openxmlformats.org/officeDocument/2006/relationships/hyperlink" Target="https://www.daloopa.com/src/8795283" TargetMode="External"/><Relationship Id="rId963" Type="http://schemas.openxmlformats.org/officeDocument/2006/relationships/hyperlink" Target="https://www.daloopa.com/src/51154212" TargetMode="External"/><Relationship Id="rId1246" Type="http://schemas.openxmlformats.org/officeDocument/2006/relationships/hyperlink" Target="https://app.internal.daloopa.com/short_text_fundamental?id=d62b6f4a37c1b2656ba7c8d69aa9580a" TargetMode="External"/><Relationship Id="rId2644" Type="http://schemas.openxmlformats.org/officeDocument/2006/relationships/hyperlink" Target="https://www.daloopa.com/src/4423551" TargetMode="External"/><Relationship Id="rId8273" Type="http://schemas.openxmlformats.org/officeDocument/2006/relationships/hyperlink" Target="https://www.daloopa.com/src/76390178" TargetMode="External"/><Relationship Id="rId9671" Type="http://schemas.openxmlformats.org/officeDocument/2006/relationships/hyperlink" Target="https://www.daloopa.com/src/8774217" TargetMode="External"/><Relationship Id="rId616" Type="http://schemas.openxmlformats.org/officeDocument/2006/relationships/hyperlink" Target="https://www.daloopa.com/src/4431147" TargetMode="External"/><Relationship Id="rId1660" Type="http://schemas.openxmlformats.org/officeDocument/2006/relationships/hyperlink" Target="https://www.daloopa.com/src/69165713" TargetMode="External"/><Relationship Id="rId2711" Type="http://schemas.openxmlformats.org/officeDocument/2006/relationships/hyperlink" Target="https://www.daloopa.com/src/23051411" TargetMode="External"/><Relationship Id="rId5867" Type="http://schemas.openxmlformats.org/officeDocument/2006/relationships/hyperlink" Target="https://www.daloopa.com/src/64848850" TargetMode="External"/><Relationship Id="rId6918" Type="http://schemas.openxmlformats.org/officeDocument/2006/relationships/hyperlink" Target="https://www.daloopa.com/src/4425376" TargetMode="External"/><Relationship Id="rId9324" Type="http://schemas.openxmlformats.org/officeDocument/2006/relationships/hyperlink" Target="https://www.daloopa.com/src/8795197" TargetMode="External"/><Relationship Id="rId1313" Type="http://schemas.openxmlformats.org/officeDocument/2006/relationships/hyperlink" Target="https://www.daloopa.com/src/18768940" TargetMode="External"/><Relationship Id="rId4469" Type="http://schemas.openxmlformats.org/officeDocument/2006/relationships/hyperlink" Target="https://www.daloopa.com/src/4421290" TargetMode="External"/><Relationship Id="rId4883" Type="http://schemas.openxmlformats.org/officeDocument/2006/relationships/hyperlink" Target="https://www.daloopa.com/src/4423116" TargetMode="External"/><Relationship Id="rId5934" Type="http://schemas.openxmlformats.org/officeDocument/2006/relationships/hyperlink" Target="https://www.daloopa.com/src/4423077" TargetMode="External"/><Relationship Id="rId8340" Type="http://schemas.openxmlformats.org/officeDocument/2006/relationships/hyperlink" Target="https://www.daloopa.com/src/76389638" TargetMode="External"/><Relationship Id="rId3485" Type="http://schemas.openxmlformats.org/officeDocument/2006/relationships/hyperlink" Target="https://www.daloopa.com/src/4421982" TargetMode="External"/><Relationship Id="rId4536" Type="http://schemas.openxmlformats.org/officeDocument/2006/relationships/hyperlink" Target="https://www.daloopa.com/src/69162584" TargetMode="External"/><Relationship Id="rId4950" Type="http://schemas.openxmlformats.org/officeDocument/2006/relationships/hyperlink" Target="https://www.daloopa.com/src/8847737" TargetMode="External"/><Relationship Id="rId2087" Type="http://schemas.openxmlformats.org/officeDocument/2006/relationships/hyperlink" Target="https://www.daloopa.com/src/70320194" TargetMode="External"/><Relationship Id="rId3138" Type="http://schemas.openxmlformats.org/officeDocument/2006/relationships/hyperlink" Target="https://www.daloopa.com/src/4422415" TargetMode="External"/><Relationship Id="rId3552" Type="http://schemas.openxmlformats.org/officeDocument/2006/relationships/hyperlink" Target="https://www.daloopa.com/src/8847428" TargetMode="External"/><Relationship Id="rId4603" Type="http://schemas.openxmlformats.org/officeDocument/2006/relationships/hyperlink" Target="https://www.daloopa.com/src/4421370" TargetMode="External"/><Relationship Id="rId7759" Type="http://schemas.openxmlformats.org/officeDocument/2006/relationships/hyperlink" Target="https://www.daloopa.com/src/51114860" TargetMode="External"/><Relationship Id="rId473" Type="http://schemas.openxmlformats.org/officeDocument/2006/relationships/hyperlink" Target="https://www.daloopa.com/src/4429737" TargetMode="External"/><Relationship Id="rId2154" Type="http://schemas.openxmlformats.org/officeDocument/2006/relationships/hyperlink" Target="https://www.daloopa.com/src/50585008" TargetMode="External"/><Relationship Id="rId3205" Type="http://schemas.openxmlformats.org/officeDocument/2006/relationships/hyperlink" Target="https://www.daloopa.com/src/60194291" TargetMode="External"/><Relationship Id="rId9181" Type="http://schemas.openxmlformats.org/officeDocument/2006/relationships/hyperlink" Target="https://www.daloopa.com/src/70318337" TargetMode="External"/><Relationship Id="rId126" Type="http://schemas.openxmlformats.org/officeDocument/2006/relationships/hyperlink" Target="https://www.daloopa.com/src/4430994" TargetMode="External"/><Relationship Id="rId540" Type="http://schemas.openxmlformats.org/officeDocument/2006/relationships/hyperlink" Target="https://www.daloopa.com/src/4431981" TargetMode="External"/><Relationship Id="rId1170" Type="http://schemas.openxmlformats.org/officeDocument/2006/relationships/hyperlink" Target="https://www.daloopa.com/src/50606104" TargetMode="External"/><Relationship Id="rId2221" Type="http://schemas.openxmlformats.org/officeDocument/2006/relationships/hyperlink" Target="https://www.daloopa.com/src/69163609" TargetMode="External"/><Relationship Id="rId5377" Type="http://schemas.openxmlformats.org/officeDocument/2006/relationships/hyperlink" Target="https://www.daloopa.com/src/45801848" TargetMode="External"/><Relationship Id="rId6428" Type="http://schemas.openxmlformats.org/officeDocument/2006/relationships/hyperlink" Target="https://www.daloopa.com/src/51078156" TargetMode="External"/><Relationship Id="rId6775" Type="http://schemas.openxmlformats.org/officeDocument/2006/relationships/hyperlink" Target="https://www.daloopa.com/src/4425350" TargetMode="External"/><Relationship Id="rId7826" Type="http://schemas.openxmlformats.org/officeDocument/2006/relationships/hyperlink" Target="https://www.daloopa.com/src/8776129" TargetMode="External"/><Relationship Id="rId5791" Type="http://schemas.openxmlformats.org/officeDocument/2006/relationships/hyperlink" Target="https://www.daloopa.com/src/18745227" TargetMode="External"/><Relationship Id="rId6842" Type="http://schemas.openxmlformats.org/officeDocument/2006/relationships/hyperlink" Target="https://www.daloopa.com/document/1166056" TargetMode="External"/><Relationship Id="rId1987" Type="http://schemas.openxmlformats.org/officeDocument/2006/relationships/hyperlink" Target="https://www.daloopa.com/src/69163470" TargetMode="External"/><Relationship Id="rId4393" Type="http://schemas.openxmlformats.org/officeDocument/2006/relationships/hyperlink" Target="https://www.daloopa.com/src/4421426" TargetMode="External"/><Relationship Id="rId5444" Type="http://schemas.openxmlformats.org/officeDocument/2006/relationships/hyperlink" Target="https://www.daloopa.com/src/4422891" TargetMode="External"/><Relationship Id="rId4046" Type="http://schemas.openxmlformats.org/officeDocument/2006/relationships/hyperlink" Target="https://www.daloopa.com/src/4421906" TargetMode="External"/><Relationship Id="rId4460" Type="http://schemas.openxmlformats.org/officeDocument/2006/relationships/hyperlink" Target="https://www.daloopa.com/src/4421764" TargetMode="External"/><Relationship Id="rId5511" Type="http://schemas.openxmlformats.org/officeDocument/2006/relationships/hyperlink" Target="https://www.daloopa.com/src/4423306" TargetMode="External"/><Relationship Id="rId8667" Type="http://schemas.openxmlformats.org/officeDocument/2006/relationships/hyperlink" Target="https://www.daloopa.com/src/76383379" TargetMode="External"/><Relationship Id="rId9718" Type="http://schemas.openxmlformats.org/officeDocument/2006/relationships/hyperlink" Target="https://www.daloopa.com/src/23060455" TargetMode="External"/><Relationship Id="rId1707" Type="http://schemas.openxmlformats.org/officeDocument/2006/relationships/hyperlink" Target="https://www.daloopa.com/src/23061453" TargetMode="External"/><Relationship Id="rId3062" Type="http://schemas.openxmlformats.org/officeDocument/2006/relationships/hyperlink" Target="https://www.daloopa.com/src/4422123" TargetMode="External"/><Relationship Id="rId4113" Type="http://schemas.openxmlformats.org/officeDocument/2006/relationships/hyperlink" Target="https://www.daloopa.com/src/4421283" TargetMode="External"/><Relationship Id="rId7269" Type="http://schemas.openxmlformats.org/officeDocument/2006/relationships/hyperlink" Target="https://www.daloopa.com/src/23060585" TargetMode="External"/><Relationship Id="rId7683" Type="http://schemas.openxmlformats.org/officeDocument/2006/relationships/hyperlink" Target="https://www.daloopa.com/document/1163962" TargetMode="External"/><Relationship Id="rId8734" Type="http://schemas.openxmlformats.org/officeDocument/2006/relationships/hyperlink" Target="https://www.daloopa.com/src/76383243" TargetMode="External"/><Relationship Id="rId6285" Type="http://schemas.openxmlformats.org/officeDocument/2006/relationships/hyperlink" Target="https://app.internal.daloopa.com/short_text_fundamental?id=5c1fe8706de72aae7caab814d92d38c3" TargetMode="External"/><Relationship Id="rId7336" Type="http://schemas.openxmlformats.org/officeDocument/2006/relationships/hyperlink" Target="https://www.daloopa.com/src/33999612" TargetMode="External"/><Relationship Id="rId3879" Type="http://schemas.openxmlformats.org/officeDocument/2006/relationships/hyperlink" Target="https://www.daloopa.com/src/4421754" TargetMode="External"/><Relationship Id="rId6352" Type="http://schemas.openxmlformats.org/officeDocument/2006/relationships/hyperlink" Target="https://www.daloopa.com/src/55731741" TargetMode="External"/><Relationship Id="rId7750" Type="http://schemas.openxmlformats.org/officeDocument/2006/relationships/hyperlink" Target="https://www.daloopa.com/src/50611178" TargetMode="External"/><Relationship Id="rId8801" Type="http://schemas.openxmlformats.org/officeDocument/2006/relationships/hyperlink" Target="https://www.daloopa.com/document/23346524" TargetMode="External"/><Relationship Id="rId2895" Type="http://schemas.openxmlformats.org/officeDocument/2006/relationships/hyperlink" Target="https://www.daloopa.com/src/4422172" TargetMode="External"/><Relationship Id="rId3946" Type="http://schemas.openxmlformats.org/officeDocument/2006/relationships/hyperlink" Target="https://www.daloopa.com/src/18731582" TargetMode="External"/><Relationship Id="rId6005" Type="http://schemas.openxmlformats.org/officeDocument/2006/relationships/hyperlink" Target="https://www.daloopa.com/src/33992477" TargetMode="External"/><Relationship Id="rId7403" Type="http://schemas.openxmlformats.org/officeDocument/2006/relationships/hyperlink" Target="https://www.daloopa.com/src/55743984" TargetMode="External"/><Relationship Id="rId867" Type="http://schemas.openxmlformats.org/officeDocument/2006/relationships/hyperlink" Target="https://www.daloopa.com/document/1190542" TargetMode="External"/><Relationship Id="rId1497" Type="http://schemas.openxmlformats.org/officeDocument/2006/relationships/hyperlink" Target="https://www.daloopa.com/src/4423936" TargetMode="External"/><Relationship Id="rId2548" Type="http://schemas.openxmlformats.org/officeDocument/2006/relationships/hyperlink" Target="https://www.daloopa.com/src/8847769" TargetMode="External"/><Relationship Id="rId2962" Type="http://schemas.openxmlformats.org/officeDocument/2006/relationships/hyperlink" Target="https://www.daloopa.com/src/4422344" TargetMode="External"/><Relationship Id="rId9575" Type="http://schemas.openxmlformats.org/officeDocument/2006/relationships/hyperlink" Target="https://www.daloopa.com/src/70320422" TargetMode="External"/><Relationship Id="rId934" Type="http://schemas.openxmlformats.org/officeDocument/2006/relationships/hyperlink" Target="https://www.daloopa.com/src/4443593" TargetMode="External"/><Relationship Id="rId1564" Type="http://schemas.openxmlformats.org/officeDocument/2006/relationships/hyperlink" Target="https://www.daloopa.com/src/4423841" TargetMode="External"/><Relationship Id="rId2615" Type="http://schemas.openxmlformats.org/officeDocument/2006/relationships/hyperlink" Target="https://www.daloopa.com/src/50721555" TargetMode="External"/><Relationship Id="rId5021" Type="http://schemas.openxmlformats.org/officeDocument/2006/relationships/hyperlink" Target="https://www.daloopa.com/src/4422912" TargetMode="External"/><Relationship Id="rId8177" Type="http://schemas.openxmlformats.org/officeDocument/2006/relationships/hyperlink" Target="https://www.daloopa.com/src/8776036" TargetMode="External"/><Relationship Id="rId8591" Type="http://schemas.openxmlformats.org/officeDocument/2006/relationships/hyperlink" Target="https://www.daloopa.com/src/76383349" TargetMode="External"/><Relationship Id="rId9228" Type="http://schemas.openxmlformats.org/officeDocument/2006/relationships/hyperlink" Target="https://www.daloopa.com/src/50570712" TargetMode="External"/><Relationship Id="rId9642" Type="http://schemas.openxmlformats.org/officeDocument/2006/relationships/hyperlink" Target="https://www.daloopa.com/src/51073252" TargetMode="External"/><Relationship Id="rId1217" Type="http://schemas.openxmlformats.org/officeDocument/2006/relationships/hyperlink" Target="https://www.daloopa.com/src/4428567" TargetMode="External"/><Relationship Id="rId1631" Type="http://schemas.openxmlformats.org/officeDocument/2006/relationships/hyperlink" Target="https://www.daloopa.com/src/18756212" TargetMode="External"/><Relationship Id="rId4787" Type="http://schemas.openxmlformats.org/officeDocument/2006/relationships/hyperlink" Target="https://www.daloopa.com/src/4421296" TargetMode="External"/><Relationship Id="rId5838" Type="http://schemas.openxmlformats.org/officeDocument/2006/relationships/hyperlink" Target="https://marketplace.daloopa.com/text-fundamental?row_number=443&amp;period_tag=QYYY&amp;unit_tag=Thousand&amp;id=4422682&amp;value=-13217&amp;id=4422715&amp;value=0&amp;id=4422748&amp;value=0&amp;id=4422781&amp;value=0&amp;id=45801921&amp;value=-13217&amp;" TargetMode="External"/><Relationship Id="rId7193" Type="http://schemas.openxmlformats.org/officeDocument/2006/relationships/hyperlink" Target="https://www.daloopa.com/src/70355917" TargetMode="External"/><Relationship Id="rId8244" Type="http://schemas.openxmlformats.org/officeDocument/2006/relationships/hyperlink" Target="https://www.daloopa.com/src/76385666" TargetMode="External"/><Relationship Id="rId3389" Type="http://schemas.openxmlformats.org/officeDocument/2006/relationships/hyperlink" Target="https://www.daloopa.com/src/4427885" TargetMode="External"/><Relationship Id="rId7260" Type="http://schemas.openxmlformats.org/officeDocument/2006/relationships/hyperlink" Target="https://www.daloopa.com/src/8780395" TargetMode="External"/><Relationship Id="rId8311" Type="http://schemas.openxmlformats.org/officeDocument/2006/relationships/hyperlink" Target="https://www.daloopa.com/src/76388166" TargetMode="External"/><Relationship Id="rId3456" Type="http://schemas.openxmlformats.org/officeDocument/2006/relationships/hyperlink" Target="https://www.daloopa.com/src/23051302" TargetMode="External"/><Relationship Id="rId4854" Type="http://schemas.openxmlformats.org/officeDocument/2006/relationships/hyperlink" Target="https://www.daloopa.com/src/69162651" TargetMode="External"/><Relationship Id="rId5905" Type="http://schemas.openxmlformats.org/officeDocument/2006/relationships/hyperlink" Target="https://www.daloopa.com/src/8847724" TargetMode="External"/><Relationship Id="rId377" Type="http://schemas.openxmlformats.org/officeDocument/2006/relationships/hyperlink" Target="https://www.daloopa.com/document/21884893" TargetMode="External"/><Relationship Id="rId2058" Type="http://schemas.openxmlformats.org/officeDocument/2006/relationships/hyperlink" Target="https://www.daloopa.com/src/50588763" TargetMode="External"/><Relationship Id="rId3109" Type="http://schemas.openxmlformats.org/officeDocument/2006/relationships/hyperlink" Target="https://www.daloopa.com/src/50623192" TargetMode="External"/><Relationship Id="rId3870" Type="http://schemas.openxmlformats.org/officeDocument/2006/relationships/hyperlink" Target="https://www.daloopa.com/src/4422016" TargetMode="External"/><Relationship Id="rId4507" Type="http://schemas.openxmlformats.org/officeDocument/2006/relationships/hyperlink" Target="https://www.daloopa.com/src/4421940" TargetMode="External"/><Relationship Id="rId4921" Type="http://schemas.openxmlformats.org/officeDocument/2006/relationships/hyperlink" Target="https://www.daloopa.com/src/4422662" TargetMode="External"/><Relationship Id="rId9085" Type="http://schemas.openxmlformats.org/officeDocument/2006/relationships/hyperlink" Target="https://www.daloopa.com/src/8781268" TargetMode="External"/><Relationship Id="rId791" Type="http://schemas.openxmlformats.org/officeDocument/2006/relationships/hyperlink" Target="https://www.daloopa.com/document/1192523" TargetMode="External"/><Relationship Id="rId1074" Type="http://schemas.openxmlformats.org/officeDocument/2006/relationships/hyperlink" Target="https://www.daloopa.com/src/4428175" TargetMode="External"/><Relationship Id="rId2472" Type="http://schemas.openxmlformats.org/officeDocument/2006/relationships/hyperlink" Target="https://www.daloopa.com/src/4423606" TargetMode="External"/><Relationship Id="rId3523" Type="http://schemas.openxmlformats.org/officeDocument/2006/relationships/hyperlink" Target="https://www.daloopa.com/src/76525687" TargetMode="External"/><Relationship Id="rId6679" Type="http://schemas.openxmlformats.org/officeDocument/2006/relationships/hyperlink" Target="https://www.daloopa.com/src/4441107" TargetMode="External"/><Relationship Id="rId444" Type="http://schemas.openxmlformats.org/officeDocument/2006/relationships/hyperlink" Target="https://www.daloopa.com/src/64848913" TargetMode="External"/><Relationship Id="rId2125" Type="http://schemas.openxmlformats.org/officeDocument/2006/relationships/hyperlink" Target="https://www.daloopa.com/src/8774200" TargetMode="External"/><Relationship Id="rId5695" Type="http://schemas.openxmlformats.org/officeDocument/2006/relationships/hyperlink" Target="https://www.daloopa.com/src/4423101" TargetMode="External"/><Relationship Id="rId6746" Type="http://schemas.openxmlformats.org/officeDocument/2006/relationships/hyperlink" Target="https://www.daloopa.com/src/4425349" TargetMode="External"/><Relationship Id="rId9152" Type="http://schemas.openxmlformats.org/officeDocument/2006/relationships/hyperlink" Target="https://www.daloopa.com/src/8795205" TargetMode="External"/><Relationship Id="rId511" Type="http://schemas.openxmlformats.org/officeDocument/2006/relationships/hyperlink" Target="https://www.daloopa.com/src/4428149" TargetMode="External"/><Relationship Id="rId1141" Type="http://schemas.openxmlformats.org/officeDocument/2006/relationships/hyperlink" Target="https://www.daloopa.com/src/18747004" TargetMode="External"/><Relationship Id="rId4297" Type="http://schemas.openxmlformats.org/officeDocument/2006/relationships/hyperlink" Target="https://www.daloopa.com/src/50447773" TargetMode="External"/><Relationship Id="rId5348" Type="http://schemas.openxmlformats.org/officeDocument/2006/relationships/hyperlink" Target="https://www.daloopa.com/src/4423184" TargetMode="External"/><Relationship Id="rId5762" Type="http://schemas.openxmlformats.org/officeDocument/2006/relationships/hyperlink" Target="https://www.daloopa.com/src/75006811" TargetMode="External"/><Relationship Id="rId6813" Type="http://schemas.openxmlformats.org/officeDocument/2006/relationships/hyperlink" Target="https://www.daloopa.com/src/8847808" TargetMode="External"/><Relationship Id="rId4364" Type="http://schemas.openxmlformats.org/officeDocument/2006/relationships/hyperlink" Target="https://www.daloopa.com/src/4421260" TargetMode="External"/><Relationship Id="rId5415" Type="http://schemas.openxmlformats.org/officeDocument/2006/relationships/hyperlink" Target="https://www.daloopa.com/src/18745222" TargetMode="External"/><Relationship Id="rId1958" Type="http://schemas.openxmlformats.org/officeDocument/2006/relationships/hyperlink" Target="https://www.daloopa.com/src/8769170" TargetMode="External"/><Relationship Id="rId3380" Type="http://schemas.openxmlformats.org/officeDocument/2006/relationships/hyperlink" Target="https://www.daloopa.com/src/4427949" TargetMode="External"/><Relationship Id="rId4017" Type="http://schemas.openxmlformats.org/officeDocument/2006/relationships/hyperlink" Target="https://www.daloopa.com/src/8847465" TargetMode="External"/><Relationship Id="rId4431" Type="http://schemas.openxmlformats.org/officeDocument/2006/relationships/hyperlink" Target="https://www.daloopa.com/src/75006749" TargetMode="External"/><Relationship Id="rId7587" Type="http://schemas.openxmlformats.org/officeDocument/2006/relationships/hyperlink" Target="https://www.daloopa.com/src/50607722" TargetMode="External"/><Relationship Id="rId8638" Type="http://schemas.openxmlformats.org/officeDocument/2006/relationships/hyperlink" Target="https://www.daloopa.com/document/23607425" TargetMode="External"/><Relationship Id="rId8985" Type="http://schemas.openxmlformats.org/officeDocument/2006/relationships/hyperlink" Target="https://www.daloopa.com/src/8783457" TargetMode="External"/><Relationship Id="rId3033" Type="http://schemas.openxmlformats.org/officeDocument/2006/relationships/hyperlink" Target="https://www.daloopa.com/src/4422429" TargetMode="External"/><Relationship Id="rId6189" Type="http://schemas.openxmlformats.org/officeDocument/2006/relationships/hyperlink" Target="https://app.internal.daloopa.com/short_text_fundamental?id=d767b3de989f274904864f305cdca77b" TargetMode="External"/><Relationship Id="rId7654" Type="http://schemas.openxmlformats.org/officeDocument/2006/relationships/hyperlink" Target="https://www.daloopa.com/src/50608017" TargetMode="External"/><Relationship Id="rId8705" Type="http://schemas.openxmlformats.org/officeDocument/2006/relationships/hyperlink" Target="https://www.daloopa.com/src/76383592" TargetMode="External"/><Relationship Id="rId2799" Type="http://schemas.openxmlformats.org/officeDocument/2006/relationships/hyperlink" Target="https://www.daloopa.com/src/4422288" TargetMode="External"/><Relationship Id="rId3100" Type="http://schemas.openxmlformats.org/officeDocument/2006/relationships/hyperlink" Target="https://www.daloopa.com/src/64848804" TargetMode="External"/><Relationship Id="rId6256" Type="http://schemas.openxmlformats.org/officeDocument/2006/relationships/hyperlink" Target="https://www.daloopa.com/src/4423350" TargetMode="External"/><Relationship Id="rId6670" Type="http://schemas.openxmlformats.org/officeDocument/2006/relationships/hyperlink" Target="https://www.daloopa.com/document/9601627" TargetMode="External"/><Relationship Id="rId7307" Type="http://schemas.openxmlformats.org/officeDocument/2006/relationships/hyperlink" Target="https://www.daloopa.com/src/23053093" TargetMode="External"/><Relationship Id="rId7721" Type="http://schemas.openxmlformats.org/officeDocument/2006/relationships/hyperlink" Target="https://www.daloopa.com/src/50611421" TargetMode="External"/><Relationship Id="rId2866" Type="http://schemas.openxmlformats.org/officeDocument/2006/relationships/hyperlink" Target="https://www.daloopa.com/src/8847508" TargetMode="External"/><Relationship Id="rId3917" Type="http://schemas.openxmlformats.org/officeDocument/2006/relationships/hyperlink" Target="https://www.daloopa.com/src/4421383" TargetMode="External"/><Relationship Id="rId5272" Type="http://schemas.openxmlformats.org/officeDocument/2006/relationships/hyperlink" Target="https://www.daloopa.com/src/45801833" TargetMode="External"/><Relationship Id="rId6323" Type="http://schemas.openxmlformats.org/officeDocument/2006/relationships/hyperlink" Target="https://www.daloopa.com/src/55731733" TargetMode="External"/><Relationship Id="rId9479" Type="http://schemas.openxmlformats.org/officeDocument/2006/relationships/hyperlink" Target="https://www.daloopa.com/src/23060731" TargetMode="External"/><Relationship Id="rId9893" Type="http://schemas.openxmlformats.org/officeDocument/2006/relationships/hyperlink" Target="https://www.daloopa.com/src/8778272" TargetMode="External"/><Relationship Id="rId838" Type="http://schemas.openxmlformats.org/officeDocument/2006/relationships/hyperlink" Target="https://www.daloopa.com/src/60194724" TargetMode="External"/><Relationship Id="rId1468" Type="http://schemas.openxmlformats.org/officeDocument/2006/relationships/hyperlink" Target="https://www.daloopa.com/src/4423970" TargetMode="External"/><Relationship Id="rId1882" Type="http://schemas.openxmlformats.org/officeDocument/2006/relationships/hyperlink" Target="https://www.daloopa.com/src/70320584" TargetMode="External"/><Relationship Id="rId2519" Type="http://schemas.openxmlformats.org/officeDocument/2006/relationships/hyperlink" Target="https://www.daloopa.com/document/23979428" TargetMode="External"/><Relationship Id="rId8495" Type="http://schemas.openxmlformats.org/officeDocument/2006/relationships/hyperlink" Target="https://www.daloopa.com/src/76390798" TargetMode="External"/><Relationship Id="rId9546" Type="http://schemas.openxmlformats.org/officeDocument/2006/relationships/hyperlink" Target="https://www.daloopa.com/src/8795395" TargetMode="External"/><Relationship Id="rId1535" Type="http://schemas.openxmlformats.org/officeDocument/2006/relationships/hyperlink" Target="https://www.daloopa.com/src/4424000" TargetMode="External"/><Relationship Id="rId2933" Type="http://schemas.openxmlformats.org/officeDocument/2006/relationships/hyperlink" Target="https://www.daloopa.com/src/50413750" TargetMode="External"/><Relationship Id="rId7097" Type="http://schemas.openxmlformats.org/officeDocument/2006/relationships/hyperlink" Target="https://www.daloopa.com/src/50569439" TargetMode="External"/><Relationship Id="rId8148" Type="http://schemas.openxmlformats.org/officeDocument/2006/relationships/hyperlink" Target="https://www.daloopa.com/src/8776187" TargetMode="External"/><Relationship Id="rId8562" Type="http://schemas.openxmlformats.org/officeDocument/2006/relationships/hyperlink" Target="https://www.daloopa.com/src/76383640" TargetMode="External"/><Relationship Id="rId905" Type="http://schemas.openxmlformats.org/officeDocument/2006/relationships/hyperlink" Target="https://www.daloopa.com/src/4443511" TargetMode="External"/><Relationship Id="rId7164" Type="http://schemas.openxmlformats.org/officeDocument/2006/relationships/hyperlink" Target="https://app.internal.daloopa.com/short_text_fundamental?id=257ab480920e777e72598c9f2a9f34fb" TargetMode="External"/><Relationship Id="rId8215" Type="http://schemas.openxmlformats.org/officeDocument/2006/relationships/hyperlink" Target="https://www.daloopa.com/src/76390335" TargetMode="External"/><Relationship Id="rId9613" Type="http://schemas.openxmlformats.org/officeDocument/2006/relationships/hyperlink" Target="https://www.daloopa.com/src/8795354" TargetMode="External"/><Relationship Id="rId1602" Type="http://schemas.openxmlformats.org/officeDocument/2006/relationships/hyperlink" Target="https://www.daloopa.com/src/18756209" TargetMode="External"/><Relationship Id="rId4758" Type="http://schemas.openxmlformats.org/officeDocument/2006/relationships/hyperlink" Target="https://www.daloopa.com/src/76525919" TargetMode="External"/><Relationship Id="rId5809" Type="http://schemas.openxmlformats.org/officeDocument/2006/relationships/hyperlink" Target="https://www.daloopa.com/src/4422956" TargetMode="External"/><Relationship Id="rId6180" Type="http://schemas.openxmlformats.org/officeDocument/2006/relationships/hyperlink" Target="https://www.daloopa.com/src/23051514" TargetMode="External"/><Relationship Id="rId3774" Type="http://schemas.openxmlformats.org/officeDocument/2006/relationships/hyperlink" Target="https://www.daloopa.com/src/4421725" TargetMode="External"/><Relationship Id="rId4825" Type="http://schemas.openxmlformats.org/officeDocument/2006/relationships/hyperlink" Target="https://www.daloopa.com/src/4422968" TargetMode="External"/><Relationship Id="rId7231" Type="http://schemas.openxmlformats.org/officeDocument/2006/relationships/hyperlink" Target="https://www.daloopa.com/src/8780382" TargetMode="External"/><Relationship Id="rId695" Type="http://schemas.openxmlformats.org/officeDocument/2006/relationships/hyperlink" Target="https://www.daloopa.com/src/4432648" TargetMode="External"/><Relationship Id="rId2376" Type="http://schemas.openxmlformats.org/officeDocument/2006/relationships/hyperlink" Target="https://www.daloopa.com/src/55735354" TargetMode="External"/><Relationship Id="rId2790" Type="http://schemas.openxmlformats.org/officeDocument/2006/relationships/hyperlink" Target="https://www.daloopa.com/src/4422183" TargetMode="External"/><Relationship Id="rId3427" Type="http://schemas.openxmlformats.org/officeDocument/2006/relationships/hyperlink" Target="https://www.daloopa.com/src/4421430" TargetMode="External"/><Relationship Id="rId3841" Type="http://schemas.openxmlformats.org/officeDocument/2006/relationships/hyperlink" Target="https://www.daloopa.com/src/18729699" TargetMode="External"/><Relationship Id="rId6997" Type="http://schemas.openxmlformats.org/officeDocument/2006/relationships/hyperlink" Target="https://www.daloopa.com/src/18755991" TargetMode="External"/><Relationship Id="rId348" Type="http://schemas.openxmlformats.org/officeDocument/2006/relationships/hyperlink" Target="https://www.daloopa.com/document/1167024" TargetMode="External"/><Relationship Id="rId762" Type="http://schemas.openxmlformats.org/officeDocument/2006/relationships/hyperlink" Target="https://www.daloopa.com/document/23979428" TargetMode="External"/><Relationship Id="rId1392" Type="http://schemas.openxmlformats.org/officeDocument/2006/relationships/hyperlink" Target="https://www.daloopa.com/src/4423954" TargetMode="External"/><Relationship Id="rId2029" Type="http://schemas.openxmlformats.org/officeDocument/2006/relationships/hyperlink" Target="https://www.daloopa.com/src/8774233" TargetMode="External"/><Relationship Id="rId2443" Type="http://schemas.openxmlformats.org/officeDocument/2006/relationships/hyperlink" Target="https://www.daloopa.com/src/8847772" TargetMode="External"/><Relationship Id="rId5599" Type="http://schemas.openxmlformats.org/officeDocument/2006/relationships/hyperlink" Target="https://www.daloopa.com/src/4422775" TargetMode="External"/><Relationship Id="rId9056" Type="http://schemas.openxmlformats.org/officeDocument/2006/relationships/hyperlink" Target="https://app.internal.daloopa.com/short_text_fundamental?id=4c1cc46592251d0dbe55621c28dd78ef" TargetMode="External"/><Relationship Id="rId9470" Type="http://schemas.openxmlformats.org/officeDocument/2006/relationships/hyperlink" Target="https://app.internal.daloopa.com/short_text_fundamental?id=be2fc9de4620ad362fe85fddbc070402" TargetMode="External"/><Relationship Id="rId415" Type="http://schemas.openxmlformats.org/officeDocument/2006/relationships/hyperlink" Target="https://www.daloopa.com/src/41059677" TargetMode="External"/><Relationship Id="rId1045" Type="http://schemas.openxmlformats.org/officeDocument/2006/relationships/hyperlink" Target="https://www.daloopa.com/src/4424103" TargetMode="External"/><Relationship Id="rId2510" Type="http://schemas.openxmlformats.org/officeDocument/2006/relationships/hyperlink" Target="https://www.daloopa.com/src/50721528" TargetMode="External"/><Relationship Id="rId5666" Type="http://schemas.openxmlformats.org/officeDocument/2006/relationships/hyperlink" Target="https://www.daloopa.com/src/8847750" TargetMode="External"/><Relationship Id="rId8072" Type="http://schemas.openxmlformats.org/officeDocument/2006/relationships/hyperlink" Target="https://app.internal.daloopa.com/short_text_fundamental?id=353ea9861ef135d2c3c791719e74e1db" TargetMode="External"/><Relationship Id="rId9123" Type="http://schemas.openxmlformats.org/officeDocument/2006/relationships/hyperlink" Target="https://www.daloopa.com/document/23607425" TargetMode="External"/><Relationship Id="rId1112" Type="http://schemas.openxmlformats.org/officeDocument/2006/relationships/hyperlink" Target="https://www.daloopa.com/src/4428104" TargetMode="External"/><Relationship Id="rId4268" Type="http://schemas.openxmlformats.org/officeDocument/2006/relationships/hyperlink" Target="https://www.daloopa.com/src/4421525" TargetMode="External"/><Relationship Id="rId5319" Type="http://schemas.openxmlformats.org/officeDocument/2006/relationships/hyperlink" Target="https://www.daloopa.com/src/45801835" TargetMode="External"/><Relationship Id="rId6717" Type="http://schemas.openxmlformats.org/officeDocument/2006/relationships/hyperlink" Target="https://www.daloopa.com/src/4425397" TargetMode="External"/><Relationship Id="rId3284" Type="http://schemas.openxmlformats.org/officeDocument/2006/relationships/hyperlink" Target="https://www.daloopa.com/src/4422245" TargetMode="External"/><Relationship Id="rId4682" Type="http://schemas.openxmlformats.org/officeDocument/2006/relationships/hyperlink" Target="https://www.daloopa.com/src/4421266" TargetMode="External"/><Relationship Id="rId5733" Type="http://schemas.openxmlformats.org/officeDocument/2006/relationships/hyperlink" Target="https://www.daloopa.com/document/23979428" TargetMode="External"/><Relationship Id="rId8889" Type="http://schemas.openxmlformats.org/officeDocument/2006/relationships/hyperlink" Target="https://www.daloopa.com/src/8781090" TargetMode="External"/><Relationship Id="rId1929" Type="http://schemas.openxmlformats.org/officeDocument/2006/relationships/hyperlink" Target="https://www.daloopa.com/src/8773277" TargetMode="External"/><Relationship Id="rId4335" Type="http://schemas.openxmlformats.org/officeDocument/2006/relationships/hyperlink" Target="https://www.daloopa.com/src/76525840" TargetMode="External"/><Relationship Id="rId5800" Type="http://schemas.openxmlformats.org/officeDocument/2006/relationships/hyperlink" Target="https://www.daloopa.com/src/4422680" TargetMode="External"/><Relationship Id="rId8956" Type="http://schemas.openxmlformats.org/officeDocument/2006/relationships/hyperlink" Target="https://www.daloopa.com/src/8781255" TargetMode="External"/><Relationship Id="rId3351" Type="http://schemas.openxmlformats.org/officeDocument/2006/relationships/hyperlink" Target="https://www.daloopa.com/src/4422435" TargetMode="External"/><Relationship Id="rId4402" Type="http://schemas.openxmlformats.org/officeDocument/2006/relationships/hyperlink" Target="https://www.daloopa.com/src/4421912" TargetMode="External"/><Relationship Id="rId7558" Type="http://schemas.openxmlformats.org/officeDocument/2006/relationships/hyperlink" Target="https://www.daloopa.com/src/50603769" TargetMode="External"/><Relationship Id="rId7972" Type="http://schemas.openxmlformats.org/officeDocument/2006/relationships/hyperlink" Target="https://www.daloopa.com/src/8774749" TargetMode="External"/><Relationship Id="rId8609" Type="http://schemas.openxmlformats.org/officeDocument/2006/relationships/hyperlink" Target="https://www.daloopa.com/src/76383632" TargetMode="External"/><Relationship Id="rId272" Type="http://schemas.openxmlformats.org/officeDocument/2006/relationships/hyperlink" Target="https://www.daloopa.com/src/4430209" TargetMode="External"/><Relationship Id="rId3004" Type="http://schemas.openxmlformats.org/officeDocument/2006/relationships/hyperlink" Target="https://www.daloopa.com/src/50624185" TargetMode="External"/><Relationship Id="rId6574" Type="http://schemas.openxmlformats.org/officeDocument/2006/relationships/hyperlink" Target="https://marketplace.daloopa.com/text-fundamental?row_number=509&amp;period_tag=QQQQ&amp;unit_tag=Million&amp;id=51078106&amp;value=2630.8&amp;id=51078137&amp;value=2689.7&amp;id=51078170&amp;value=2738.9&amp;id=51432578&amp;value=2776.4&amp;id=51432489&amp;value=2950.3&amp;id=51432909&amp;value=3204&amp;" TargetMode="External"/><Relationship Id="rId7625" Type="http://schemas.openxmlformats.org/officeDocument/2006/relationships/hyperlink" Target="https://www.daloopa.com/src/70319320" TargetMode="External"/><Relationship Id="rId2020" Type="http://schemas.openxmlformats.org/officeDocument/2006/relationships/hyperlink" Target="https://www.daloopa.com/src/51035556" TargetMode="External"/><Relationship Id="rId5176" Type="http://schemas.openxmlformats.org/officeDocument/2006/relationships/hyperlink" Target="https://www.daloopa.com/src/4422799" TargetMode="External"/><Relationship Id="rId5590" Type="http://schemas.openxmlformats.org/officeDocument/2006/relationships/hyperlink" Target="https://www.daloopa.com/src/45801881" TargetMode="External"/><Relationship Id="rId6227" Type="http://schemas.openxmlformats.org/officeDocument/2006/relationships/hyperlink" Target="https://www.daloopa.com/src/55731748" TargetMode="External"/><Relationship Id="rId6641" Type="http://schemas.openxmlformats.org/officeDocument/2006/relationships/hyperlink" Target="https://www.daloopa.com/document/1168795" TargetMode="External"/><Relationship Id="rId9797" Type="http://schemas.openxmlformats.org/officeDocument/2006/relationships/hyperlink" Target="https://www.daloopa.com/src/8774284" TargetMode="External"/><Relationship Id="rId4192" Type="http://schemas.openxmlformats.org/officeDocument/2006/relationships/hyperlink" Target="https://app.internal.daloopa.com/short_text_fundamental?id=87afc9fd31c954c3fbc04262d1923d45" TargetMode="External"/><Relationship Id="rId5243" Type="http://schemas.openxmlformats.org/officeDocument/2006/relationships/hyperlink" Target="https://www.daloopa.com/src/4423212" TargetMode="External"/><Relationship Id="rId8399" Type="http://schemas.openxmlformats.org/officeDocument/2006/relationships/hyperlink" Target="https://www.daloopa.com/src/76388078" TargetMode="External"/><Relationship Id="rId1786" Type="http://schemas.openxmlformats.org/officeDocument/2006/relationships/hyperlink" Target="https://www.daloopa.com/src/8779436" TargetMode="External"/><Relationship Id="rId2837" Type="http://schemas.openxmlformats.org/officeDocument/2006/relationships/hyperlink" Target="https://www.daloopa.com/document/23979428" TargetMode="External"/><Relationship Id="rId9864" Type="http://schemas.openxmlformats.org/officeDocument/2006/relationships/hyperlink" Target="https://www.daloopa.com/document/1166187" TargetMode="External"/><Relationship Id="rId78" Type="http://schemas.openxmlformats.org/officeDocument/2006/relationships/hyperlink" Target="https://www.daloopa.com/document/22915051" TargetMode="External"/><Relationship Id="rId809" Type="http://schemas.openxmlformats.org/officeDocument/2006/relationships/hyperlink" Target="https://www.daloopa.com/src/4427674" TargetMode="External"/><Relationship Id="rId1439" Type="http://schemas.openxmlformats.org/officeDocument/2006/relationships/hyperlink" Target="https://www.daloopa.com/src/45801599" TargetMode="External"/><Relationship Id="rId1853" Type="http://schemas.openxmlformats.org/officeDocument/2006/relationships/hyperlink" Target="https://www.daloopa.com/src/23052684" TargetMode="External"/><Relationship Id="rId2904" Type="http://schemas.openxmlformats.org/officeDocument/2006/relationships/hyperlink" Target="https://www.daloopa.com/src/4422277" TargetMode="External"/><Relationship Id="rId5310" Type="http://schemas.openxmlformats.org/officeDocument/2006/relationships/hyperlink" Target="https://www.daloopa.com/src/23051496" TargetMode="External"/><Relationship Id="rId7068" Type="http://schemas.openxmlformats.org/officeDocument/2006/relationships/hyperlink" Target="https://www.daloopa.com/src/4425151" TargetMode="External"/><Relationship Id="rId8119" Type="http://schemas.openxmlformats.org/officeDocument/2006/relationships/hyperlink" Target="https://www.daloopa.com/document/23979424" TargetMode="External"/><Relationship Id="rId8466" Type="http://schemas.openxmlformats.org/officeDocument/2006/relationships/hyperlink" Target="https://www.daloopa.com/src/76391315" TargetMode="External"/><Relationship Id="rId8880" Type="http://schemas.openxmlformats.org/officeDocument/2006/relationships/hyperlink" Target="https://www.daloopa.com/src/60201723" TargetMode="External"/><Relationship Id="rId9517" Type="http://schemas.openxmlformats.org/officeDocument/2006/relationships/hyperlink" Target="https://www.daloopa.com/document/23607425" TargetMode="External"/><Relationship Id="rId1506" Type="http://schemas.openxmlformats.org/officeDocument/2006/relationships/hyperlink" Target="https://www.daloopa.com/src/4423978" TargetMode="External"/><Relationship Id="rId1920" Type="http://schemas.openxmlformats.org/officeDocument/2006/relationships/hyperlink" Target="https://www.daloopa.com/src/50520650" TargetMode="External"/><Relationship Id="rId7482" Type="http://schemas.openxmlformats.org/officeDocument/2006/relationships/hyperlink" Target="https://www.daloopa.com/document/23607425" TargetMode="External"/><Relationship Id="rId8533" Type="http://schemas.openxmlformats.org/officeDocument/2006/relationships/hyperlink" Target="https://www.daloopa.com/src/76383584" TargetMode="External"/><Relationship Id="rId3678" Type="http://schemas.openxmlformats.org/officeDocument/2006/relationships/hyperlink" Target="https://www.daloopa.com/src/76525719" TargetMode="External"/><Relationship Id="rId4729" Type="http://schemas.openxmlformats.org/officeDocument/2006/relationships/hyperlink" Target="https://www.daloopa.com/src/4421657" TargetMode="External"/><Relationship Id="rId6084" Type="http://schemas.openxmlformats.org/officeDocument/2006/relationships/hyperlink" Target="https://www.daloopa.com/src/45801952" TargetMode="External"/><Relationship Id="rId7135" Type="http://schemas.openxmlformats.org/officeDocument/2006/relationships/hyperlink" Target="https://marketplace.daloopa.com/text-fundamental?row_number=590&amp;period_tag=QQQQ&amp;unit_tag=Thousand&amp;id=23060642&amp;value=163108&amp;id=50569435&amp;value=162772&amp;id=70318927&amp;value=215052&amp;" TargetMode="External"/><Relationship Id="rId8600" Type="http://schemas.openxmlformats.org/officeDocument/2006/relationships/hyperlink" Target="https://www.daloopa.com/src/76383496" TargetMode="External"/><Relationship Id="rId599" Type="http://schemas.openxmlformats.org/officeDocument/2006/relationships/hyperlink" Target="https://www.daloopa.com/src/8886447" TargetMode="External"/><Relationship Id="rId2694" Type="http://schemas.openxmlformats.org/officeDocument/2006/relationships/hyperlink" Target="https://www.daloopa.com/src/4422299" TargetMode="External"/><Relationship Id="rId3745" Type="http://schemas.openxmlformats.org/officeDocument/2006/relationships/hyperlink" Target="https://www.daloopa.com/src/50447782" TargetMode="External"/><Relationship Id="rId6151" Type="http://schemas.openxmlformats.org/officeDocument/2006/relationships/hyperlink" Target="https://www.daloopa.com/src/4422787" TargetMode="External"/><Relationship Id="rId7202" Type="http://schemas.openxmlformats.org/officeDocument/2006/relationships/hyperlink" Target="https://www.daloopa.com/src/8780031" TargetMode="External"/><Relationship Id="rId666" Type="http://schemas.openxmlformats.org/officeDocument/2006/relationships/hyperlink" Target="https://marketplace.daloopa.com/text-fundamental?row_number=90&amp;period_tag=QQQQ&amp;unit_tag=Percent&amp;id=4427547&amp;value=0.1&amp;id=4427497&amp;value=0.1&amp;" TargetMode="External"/><Relationship Id="rId1296" Type="http://schemas.openxmlformats.org/officeDocument/2006/relationships/hyperlink" Target="https://www.daloopa.com/src/51172087" TargetMode="External"/><Relationship Id="rId2347" Type="http://schemas.openxmlformats.org/officeDocument/2006/relationships/hyperlink" Target="https://www.daloopa.com/src/8771745" TargetMode="External"/><Relationship Id="rId9374" Type="http://schemas.openxmlformats.org/officeDocument/2006/relationships/hyperlink" Target="https://www.daloopa.com/src/23060701" TargetMode="External"/><Relationship Id="rId319" Type="http://schemas.openxmlformats.org/officeDocument/2006/relationships/hyperlink" Target="https://www.daloopa.com/document/1168795" TargetMode="External"/><Relationship Id="rId1363" Type="http://schemas.openxmlformats.org/officeDocument/2006/relationships/hyperlink" Target="https://www.daloopa.com/src/8847781" TargetMode="External"/><Relationship Id="rId2761" Type="http://schemas.openxmlformats.org/officeDocument/2006/relationships/hyperlink" Target="https://www.daloopa.com/src/8847525" TargetMode="External"/><Relationship Id="rId3812" Type="http://schemas.openxmlformats.org/officeDocument/2006/relationships/hyperlink" Target="https://www.daloopa.com/src/4421415" TargetMode="External"/><Relationship Id="rId6968" Type="http://schemas.openxmlformats.org/officeDocument/2006/relationships/hyperlink" Target="https://www.daloopa.com/src/45802047" TargetMode="External"/><Relationship Id="rId8390" Type="http://schemas.openxmlformats.org/officeDocument/2006/relationships/hyperlink" Target="https://www.daloopa.com/src/76388425" TargetMode="External"/><Relationship Id="rId9027" Type="http://schemas.openxmlformats.org/officeDocument/2006/relationships/hyperlink" Target="https://www.daloopa.com/src/8783458" TargetMode="External"/><Relationship Id="rId733" Type="http://schemas.openxmlformats.org/officeDocument/2006/relationships/hyperlink" Target="https://www.daloopa.com/document/23100577" TargetMode="External"/><Relationship Id="rId1016" Type="http://schemas.openxmlformats.org/officeDocument/2006/relationships/hyperlink" Target="https://www.daloopa.com/src/25319301" TargetMode="External"/><Relationship Id="rId2414" Type="http://schemas.openxmlformats.org/officeDocument/2006/relationships/hyperlink" Target="https://www.daloopa.com/src/4423493" TargetMode="External"/><Relationship Id="rId5984" Type="http://schemas.openxmlformats.org/officeDocument/2006/relationships/hyperlink" Target="https://www.daloopa.com/src/4423050" TargetMode="External"/><Relationship Id="rId8043" Type="http://schemas.openxmlformats.org/officeDocument/2006/relationships/hyperlink" Target="https://www.daloopa.com/src/8774895" TargetMode="External"/><Relationship Id="rId9441" Type="http://schemas.openxmlformats.org/officeDocument/2006/relationships/hyperlink" Target="https://www.daloopa.com/src/8795432" TargetMode="External"/><Relationship Id="rId800" Type="http://schemas.openxmlformats.org/officeDocument/2006/relationships/hyperlink" Target="https://www.daloopa.com/src/4432403" TargetMode="External"/><Relationship Id="rId1430" Type="http://schemas.openxmlformats.org/officeDocument/2006/relationships/hyperlink" Target="https://www.daloopa.com/src/4423962" TargetMode="External"/><Relationship Id="rId4586" Type="http://schemas.openxmlformats.org/officeDocument/2006/relationships/hyperlink" Target="https://www.daloopa.com/src/55731611" TargetMode="External"/><Relationship Id="rId5637" Type="http://schemas.openxmlformats.org/officeDocument/2006/relationships/hyperlink" Target="https://www.daloopa.com/src/45801883" TargetMode="External"/><Relationship Id="rId3188" Type="http://schemas.openxmlformats.org/officeDocument/2006/relationships/hyperlink" Target="https://www.daloopa.com/src/4422374" TargetMode="External"/><Relationship Id="rId4239" Type="http://schemas.openxmlformats.org/officeDocument/2006/relationships/hyperlink" Target="https://www.daloopa.com/src/18731576" TargetMode="External"/><Relationship Id="rId4653" Type="http://schemas.openxmlformats.org/officeDocument/2006/relationships/hyperlink" Target="https://www.daloopa.com/src/76525900" TargetMode="External"/><Relationship Id="rId5704" Type="http://schemas.openxmlformats.org/officeDocument/2006/relationships/hyperlink" Target="https://www.daloopa.com/src/4423370" TargetMode="External"/><Relationship Id="rId8110" Type="http://schemas.openxmlformats.org/officeDocument/2006/relationships/hyperlink" Target="https://www.daloopa.com/src/33999081" TargetMode="External"/><Relationship Id="rId3255" Type="http://schemas.openxmlformats.org/officeDocument/2006/relationships/hyperlink" Target="https://www.daloopa.com/src/41059621" TargetMode="External"/><Relationship Id="rId4306" Type="http://schemas.openxmlformats.org/officeDocument/2006/relationships/hyperlink" Target="https://www.daloopa.com/src/76525830" TargetMode="External"/><Relationship Id="rId4720" Type="http://schemas.openxmlformats.org/officeDocument/2006/relationships/hyperlink" Target="https://www.daloopa.com/src/4421918" TargetMode="External"/><Relationship Id="rId7876" Type="http://schemas.openxmlformats.org/officeDocument/2006/relationships/hyperlink" Target="https://www.daloopa.com/src/64849011" TargetMode="External"/><Relationship Id="rId8927" Type="http://schemas.openxmlformats.org/officeDocument/2006/relationships/hyperlink" Target="https://www.daloopa.com/src/45801661" TargetMode="External"/><Relationship Id="rId176" Type="http://schemas.openxmlformats.org/officeDocument/2006/relationships/hyperlink" Target="https://marketplace.daloopa.com/text-fundamental?row_number=24&amp;period_tag=QQQQ&amp;unit_tag=Actual&amp;id=4427488&amp;value=2&amp;" TargetMode="External"/><Relationship Id="rId590" Type="http://schemas.openxmlformats.org/officeDocument/2006/relationships/hyperlink" Target="https://www.daloopa.com/src/4427184" TargetMode="External"/><Relationship Id="rId2271" Type="http://schemas.openxmlformats.org/officeDocument/2006/relationships/hyperlink" Target="https://www.daloopa.com/src/55735352" TargetMode="External"/><Relationship Id="rId3322" Type="http://schemas.openxmlformats.org/officeDocument/2006/relationships/hyperlink" Target="https://www.daloopa.com/src/18744779" TargetMode="External"/><Relationship Id="rId6478" Type="http://schemas.openxmlformats.org/officeDocument/2006/relationships/hyperlink" Target="https://www.daloopa.com/src/51431287" TargetMode="External"/><Relationship Id="rId7529" Type="http://schemas.openxmlformats.org/officeDocument/2006/relationships/hyperlink" Target="https://www.daloopa.com/src/50603516" TargetMode="External"/><Relationship Id="rId243" Type="http://schemas.openxmlformats.org/officeDocument/2006/relationships/hyperlink" Target="https://www.daloopa.com/src/8886446" TargetMode="External"/><Relationship Id="rId5494" Type="http://schemas.openxmlformats.org/officeDocument/2006/relationships/hyperlink" Target="https://www.daloopa.com/src/4422805" TargetMode="External"/><Relationship Id="rId6892" Type="http://schemas.openxmlformats.org/officeDocument/2006/relationships/hyperlink" Target="https://www.daloopa.com/src/4425375" TargetMode="External"/><Relationship Id="rId7943" Type="http://schemas.openxmlformats.org/officeDocument/2006/relationships/hyperlink" Target="https://www.daloopa.com/src/8774818" TargetMode="External"/><Relationship Id="rId310" Type="http://schemas.openxmlformats.org/officeDocument/2006/relationships/hyperlink" Target="https://www.daloopa.com/document/1168795" TargetMode="External"/><Relationship Id="rId4096" Type="http://schemas.openxmlformats.org/officeDocument/2006/relationships/hyperlink" Target="https://www.daloopa.com/src/4421992" TargetMode="External"/><Relationship Id="rId5147" Type="http://schemas.openxmlformats.org/officeDocument/2006/relationships/hyperlink" Target="https://www.daloopa.com/src/8847708" TargetMode="External"/><Relationship Id="rId6545" Type="http://schemas.openxmlformats.org/officeDocument/2006/relationships/hyperlink" Target="https://www.daloopa.com/src/51519656" TargetMode="External"/><Relationship Id="rId5561" Type="http://schemas.openxmlformats.org/officeDocument/2006/relationships/hyperlink" Target="https://www.daloopa.com/src/4423218" TargetMode="External"/><Relationship Id="rId6612" Type="http://schemas.openxmlformats.org/officeDocument/2006/relationships/hyperlink" Target="https://www.daloopa.com/src/51172062" TargetMode="External"/><Relationship Id="rId9768" Type="http://schemas.openxmlformats.org/officeDocument/2006/relationships/hyperlink" Target="https://www.daloopa.com/src/51073601" TargetMode="External"/><Relationship Id="rId1757" Type="http://schemas.openxmlformats.org/officeDocument/2006/relationships/hyperlink" Target="https://www.daloopa.com/src/8778458" TargetMode="External"/><Relationship Id="rId2808" Type="http://schemas.openxmlformats.org/officeDocument/2006/relationships/hyperlink" Target="https://www.daloopa.com/src/4422409" TargetMode="External"/><Relationship Id="rId4163" Type="http://schemas.openxmlformats.org/officeDocument/2006/relationships/hyperlink" Target="https://www.daloopa.com/src/4421594" TargetMode="External"/><Relationship Id="rId5214" Type="http://schemas.openxmlformats.org/officeDocument/2006/relationships/hyperlink" Target="https://www.daloopa.com/src/45801820" TargetMode="External"/><Relationship Id="rId8784" Type="http://schemas.openxmlformats.org/officeDocument/2006/relationships/hyperlink" Target="https://www.daloopa.com/src/70323367" TargetMode="External"/><Relationship Id="rId9835" Type="http://schemas.openxmlformats.org/officeDocument/2006/relationships/hyperlink" Target="https://www.daloopa.com/src/8777975" TargetMode="External"/><Relationship Id="rId49" Type="http://schemas.openxmlformats.org/officeDocument/2006/relationships/hyperlink" Target="https://www.daloopa.com/document/1167024" TargetMode="External"/><Relationship Id="rId1824" Type="http://schemas.openxmlformats.org/officeDocument/2006/relationships/hyperlink" Target="https://www.daloopa.com/src/8771090" TargetMode="External"/><Relationship Id="rId4230" Type="http://schemas.openxmlformats.org/officeDocument/2006/relationships/hyperlink" Target="https://www.daloopa.com/src/4421620" TargetMode="External"/><Relationship Id="rId7386" Type="http://schemas.openxmlformats.org/officeDocument/2006/relationships/hyperlink" Target="https://www.daloopa.com/src/8780777" TargetMode="External"/><Relationship Id="rId8437" Type="http://schemas.openxmlformats.org/officeDocument/2006/relationships/hyperlink" Target="https://www.daloopa.com/src/76391135" TargetMode="External"/><Relationship Id="rId8851" Type="http://schemas.openxmlformats.org/officeDocument/2006/relationships/hyperlink" Target="https://www.daloopa.com/src/55743989" TargetMode="External"/><Relationship Id="rId7039" Type="http://schemas.openxmlformats.org/officeDocument/2006/relationships/hyperlink" Target="https://www.daloopa.com/src/50726030" TargetMode="External"/><Relationship Id="rId7453" Type="http://schemas.openxmlformats.org/officeDocument/2006/relationships/hyperlink" Target="https://www.daloopa.com/src/50600402" TargetMode="External"/><Relationship Id="rId8504" Type="http://schemas.openxmlformats.org/officeDocument/2006/relationships/hyperlink" Target="https://www.daloopa.com/src/76391882" TargetMode="External"/><Relationship Id="rId9902" Type="http://schemas.openxmlformats.org/officeDocument/2006/relationships/comments" Target="../comments3.xml"/><Relationship Id="rId2598" Type="http://schemas.openxmlformats.org/officeDocument/2006/relationships/hyperlink" Target="https://www.daloopa.com/src/4423511" TargetMode="External"/><Relationship Id="rId3996" Type="http://schemas.openxmlformats.org/officeDocument/2006/relationships/hyperlink" Target="https://www.daloopa.com/src/4421183" TargetMode="External"/><Relationship Id="rId6055" Type="http://schemas.openxmlformats.org/officeDocument/2006/relationships/hyperlink" Target="https://www.daloopa.com/src/4423079" TargetMode="External"/><Relationship Id="rId7106" Type="http://schemas.openxmlformats.org/officeDocument/2006/relationships/hyperlink" Target="https://www.daloopa.com/src/4424251" TargetMode="External"/><Relationship Id="rId3649" Type="http://schemas.openxmlformats.org/officeDocument/2006/relationships/hyperlink" Target="https://www.daloopa.com/src/4421610" TargetMode="External"/><Relationship Id="rId5071" Type="http://schemas.openxmlformats.org/officeDocument/2006/relationships/hyperlink" Target="https://www.daloopa.com/src/4422826" TargetMode="External"/><Relationship Id="rId6122" Type="http://schemas.openxmlformats.org/officeDocument/2006/relationships/hyperlink" Target="https://www.daloopa.com/src/4423470" TargetMode="External"/><Relationship Id="rId7520" Type="http://schemas.openxmlformats.org/officeDocument/2006/relationships/hyperlink" Target="https://marketplace.daloopa.com/text-fundamental?row_number=634&amp;period_tag=QQQQ&amp;unit_tag=Thousand&amp;id=50603807&amp;value=18802&amp;id=50603766&amp;value=10690&amp;" TargetMode="External"/><Relationship Id="rId9278" Type="http://schemas.openxmlformats.org/officeDocument/2006/relationships/hyperlink" Target="https://marketplace.daloopa.com/text-fundamental?row_number=817&amp;period_tag=QQQQ&amp;unit_tag=Actual&amp;id=50570709&amp;value=1&amp;id=70318348&amp;value=6&amp;" TargetMode="External"/><Relationship Id="rId984" Type="http://schemas.openxmlformats.org/officeDocument/2006/relationships/hyperlink" Target="https://www.daloopa.com/src/51139592" TargetMode="External"/><Relationship Id="rId2665" Type="http://schemas.openxmlformats.org/officeDocument/2006/relationships/hyperlink" Target="https://www.daloopa.com/src/69162784" TargetMode="External"/><Relationship Id="rId3716" Type="http://schemas.openxmlformats.org/officeDocument/2006/relationships/hyperlink" Target="https://www.daloopa.com/src/50447780" TargetMode="External"/><Relationship Id="rId9692" Type="http://schemas.openxmlformats.org/officeDocument/2006/relationships/hyperlink" Target="https://www.daloopa.com/src/51073024" TargetMode="External"/><Relationship Id="rId637" Type="http://schemas.openxmlformats.org/officeDocument/2006/relationships/hyperlink" Target="https://www.daloopa.com/src/4427076" TargetMode="External"/><Relationship Id="rId1267" Type="http://schemas.openxmlformats.org/officeDocument/2006/relationships/hyperlink" Target="https://www.daloopa.com/src/4428622" TargetMode="External"/><Relationship Id="rId1681" Type="http://schemas.openxmlformats.org/officeDocument/2006/relationships/hyperlink" Target="https://www.daloopa.com/src/8772935" TargetMode="External"/><Relationship Id="rId2318" Type="http://schemas.openxmlformats.org/officeDocument/2006/relationships/hyperlink" Target="https://www.daloopa.com/src/18768370" TargetMode="External"/><Relationship Id="rId2732" Type="http://schemas.openxmlformats.org/officeDocument/2006/relationships/hyperlink" Target="https://www.daloopa.com/src/4422116" TargetMode="External"/><Relationship Id="rId5888" Type="http://schemas.openxmlformats.org/officeDocument/2006/relationships/hyperlink" Target="https://www.daloopa.com/src/4425432" TargetMode="External"/><Relationship Id="rId6939" Type="http://schemas.openxmlformats.org/officeDocument/2006/relationships/hyperlink" Target="https://www.daloopa.com/src/4425146" TargetMode="External"/><Relationship Id="rId8294" Type="http://schemas.openxmlformats.org/officeDocument/2006/relationships/hyperlink" Target="https://www.daloopa.com/src/76389648" TargetMode="External"/><Relationship Id="rId9345" Type="http://schemas.openxmlformats.org/officeDocument/2006/relationships/hyperlink" Target="https://www.daloopa.com/src/8795267" TargetMode="External"/><Relationship Id="rId704" Type="http://schemas.openxmlformats.org/officeDocument/2006/relationships/hyperlink" Target="https://www.daloopa.com/src/4432391" TargetMode="External"/><Relationship Id="rId1334" Type="http://schemas.openxmlformats.org/officeDocument/2006/relationships/hyperlink" Target="https://www.daloopa.com/document/12300052" TargetMode="External"/><Relationship Id="rId5955" Type="http://schemas.openxmlformats.org/officeDocument/2006/relationships/hyperlink" Target="https://www.daloopa.com/src/41059642" TargetMode="External"/><Relationship Id="rId8361" Type="http://schemas.openxmlformats.org/officeDocument/2006/relationships/hyperlink" Target="https://www.daloopa.com/src/76387842" TargetMode="External"/><Relationship Id="rId9412" Type="http://schemas.openxmlformats.org/officeDocument/2006/relationships/hyperlink" Target="https://www.daloopa.com/src/70320443" TargetMode="External"/><Relationship Id="rId40" Type="http://schemas.openxmlformats.org/officeDocument/2006/relationships/hyperlink" Target="https://www.daloopa.com/document/23607425" TargetMode="External"/><Relationship Id="rId1401" Type="http://schemas.openxmlformats.org/officeDocument/2006/relationships/hyperlink" Target="https://www.daloopa.com/src/45801592" TargetMode="External"/><Relationship Id="rId4557" Type="http://schemas.openxmlformats.org/officeDocument/2006/relationships/hyperlink" Target="https://www.daloopa.com/src/4422029" TargetMode="External"/><Relationship Id="rId5608" Type="http://schemas.openxmlformats.org/officeDocument/2006/relationships/hyperlink" Target="https://www.daloopa.com/src/4423044" TargetMode="External"/><Relationship Id="rId8014" Type="http://schemas.openxmlformats.org/officeDocument/2006/relationships/hyperlink" Target="https://www.daloopa.com/src/8774789" TargetMode="External"/><Relationship Id="rId3159" Type="http://schemas.openxmlformats.org/officeDocument/2006/relationships/hyperlink" Target="https://www.daloopa.com/src/50624649" TargetMode="External"/><Relationship Id="rId3573" Type="http://schemas.openxmlformats.org/officeDocument/2006/relationships/hyperlink" Target="https://app.internal.daloopa.com/short_text_fundamental?id=aafc5f5ebaa354b4358b0763b0a26c73" TargetMode="External"/><Relationship Id="rId4971" Type="http://schemas.openxmlformats.org/officeDocument/2006/relationships/hyperlink" Target="https://www.daloopa.com/src/69165720" TargetMode="External"/><Relationship Id="rId7030" Type="http://schemas.openxmlformats.org/officeDocument/2006/relationships/hyperlink" Target="https://www.daloopa.com/src/51085258" TargetMode="External"/><Relationship Id="rId494" Type="http://schemas.openxmlformats.org/officeDocument/2006/relationships/hyperlink" Target="https://www.daloopa.com/src/23051917" TargetMode="External"/><Relationship Id="rId2175" Type="http://schemas.openxmlformats.org/officeDocument/2006/relationships/hyperlink" Target="https://www.daloopa.com/src/50585249" TargetMode="External"/><Relationship Id="rId3226" Type="http://schemas.openxmlformats.org/officeDocument/2006/relationships/hyperlink" Target="https://www.daloopa.com/src/4422191" TargetMode="External"/><Relationship Id="rId4624" Type="http://schemas.openxmlformats.org/officeDocument/2006/relationships/hyperlink" Target="https://www.daloopa.com/src/4421627" TargetMode="External"/><Relationship Id="rId147" Type="http://schemas.openxmlformats.org/officeDocument/2006/relationships/hyperlink" Target="https://www.daloopa.com/src/4430961" TargetMode="External"/><Relationship Id="rId1191" Type="http://schemas.openxmlformats.org/officeDocument/2006/relationships/hyperlink" Target="https://www.daloopa.com/src/50916003" TargetMode="External"/><Relationship Id="rId3640" Type="http://schemas.openxmlformats.org/officeDocument/2006/relationships/hyperlink" Target="https://www.daloopa.com/src/4421869" TargetMode="External"/><Relationship Id="rId6796" Type="http://schemas.openxmlformats.org/officeDocument/2006/relationships/hyperlink" Target="https://www.daloopa.com/src/4440886" TargetMode="External"/><Relationship Id="rId7847" Type="http://schemas.openxmlformats.org/officeDocument/2006/relationships/hyperlink" Target="https://www.daloopa.com/src/33999079" TargetMode="External"/><Relationship Id="rId561" Type="http://schemas.openxmlformats.org/officeDocument/2006/relationships/hyperlink" Target="https://www.daloopa.com/src/8886483" TargetMode="External"/><Relationship Id="rId2242" Type="http://schemas.openxmlformats.org/officeDocument/2006/relationships/hyperlink" Target="https://www.daloopa.com/src/8771746" TargetMode="External"/><Relationship Id="rId5398" Type="http://schemas.openxmlformats.org/officeDocument/2006/relationships/hyperlink" Target="https://www.daloopa.com/src/4423096" TargetMode="External"/><Relationship Id="rId6449" Type="http://schemas.openxmlformats.org/officeDocument/2006/relationships/hyperlink" Target="https://www.daloopa.com/src/51519645" TargetMode="External"/><Relationship Id="rId6863" Type="http://schemas.openxmlformats.org/officeDocument/2006/relationships/hyperlink" Target="https://marketplace.daloopa.com/text-fundamental?row_number=551&amp;period_tag=QYYY&amp;unit_tag=Million&amp;id=64849627&amp;value=0&amp;id=64849628&amp;value=0&amp;id=4441692&amp;value=8.2&amp;id=64849629&amp;value=-8.2&amp;" TargetMode="External"/><Relationship Id="rId7914" Type="http://schemas.openxmlformats.org/officeDocument/2006/relationships/hyperlink" Target="https://www.daloopa.com/src/23060525" TargetMode="External"/><Relationship Id="rId214" Type="http://schemas.openxmlformats.org/officeDocument/2006/relationships/hyperlink" Target="https://www.daloopa.com/document/23595567" TargetMode="External"/><Relationship Id="rId5465" Type="http://schemas.openxmlformats.org/officeDocument/2006/relationships/hyperlink" Target="https://www.daloopa.com/src/8847714" TargetMode="External"/><Relationship Id="rId6516" Type="http://schemas.openxmlformats.org/officeDocument/2006/relationships/hyperlink" Target="https://www.daloopa.com/src/51091045" TargetMode="External"/><Relationship Id="rId6930" Type="http://schemas.openxmlformats.org/officeDocument/2006/relationships/hyperlink" Target="https://marketplace.daloopa.com/text-fundamental?row_number=565&amp;period_tag=QYYY&amp;unit_tag=Million&amp;id=4442563&amp;value=-6.9&amp;id=4425145&amp;value=0.0&amp;id=4425402&amp;value=0.0&amp;id=45802044&amp;value=-6.9&amp;" TargetMode="External"/><Relationship Id="rId4067" Type="http://schemas.openxmlformats.org/officeDocument/2006/relationships/hyperlink" Target="https://www.daloopa.com/src/23051283" TargetMode="External"/><Relationship Id="rId4481" Type="http://schemas.openxmlformats.org/officeDocument/2006/relationships/hyperlink" Target="https://www.daloopa.com/src/60194215" TargetMode="External"/><Relationship Id="rId5118" Type="http://schemas.openxmlformats.org/officeDocument/2006/relationships/hyperlink" Target="https://www.daloopa.com/document/23979428" TargetMode="External"/><Relationship Id="rId5532" Type="http://schemas.openxmlformats.org/officeDocument/2006/relationships/hyperlink" Target="https://www.daloopa.com/src/45801868" TargetMode="External"/><Relationship Id="rId8688" Type="http://schemas.openxmlformats.org/officeDocument/2006/relationships/hyperlink" Target="https://www.daloopa.com/src/76383530" TargetMode="External"/><Relationship Id="rId9739" Type="http://schemas.openxmlformats.org/officeDocument/2006/relationships/hyperlink" Target="https://www.daloopa.com/src/51072717" TargetMode="External"/><Relationship Id="rId3083" Type="http://schemas.openxmlformats.org/officeDocument/2006/relationships/hyperlink" Target="https://www.daloopa.com/src/50622651" TargetMode="External"/><Relationship Id="rId4134" Type="http://schemas.openxmlformats.org/officeDocument/2006/relationships/hyperlink" Target="https://www.daloopa.com/src/76525800" TargetMode="External"/><Relationship Id="rId1728" Type="http://schemas.openxmlformats.org/officeDocument/2006/relationships/hyperlink" Target="https://www.daloopa.com/src/8772953" TargetMode="External"/><Relationship Id="rId3150" Type="http://schemas.openxmlformats.org/officeDocument/2006/relationships/hyperlink" Target="https://www.daloopa.com/src/50449625" TargetMode="External"/><Relationship Id="rId4201" Type="http://schemas.openxmlformats.org/officeDocument/2006/relationships/hyperlink" Target="https://www.daloopa.com/src/4422022" TargetMode="External"/><Relationship Id="rId7357" Type="http://schemas.openxmlformats.org/officeDocument/2006/relationships/hyperlink" Target="https://www.daloopa.com/src/8780651" TargetMode="External"/><Relationship Id="rId8408" Type="http://schemas.openxmlformats.org/officeDocument/2006/relationships/hyperlink" Target="https://www.daloopa.com/src/76387294" TargetMode="External"/><Relationship Id="rId8755" Type="http://schemas.openxmlformats.org/officeDocument/2006/relationships/hyperlink" Target="https://www.daloopa.com/src/76383438" TargetMode="External"/><Relationship Id="rId9806" Type="http://schemas.openxmlformats.org/officeDocument/2006/relationships/hyperlink" Target="https://www.daloopa.com/src/70320198" TargetMode="External"/><Relationship Id="rId7771" Type="http://schemas.openxmlformats.org/officeDocument/2006/relationships/hyperlink" Target="https://www.daloopa.com/src/51116041" TargetMode="External"/><Relationship Id="rId8822" Type="http://schemas.openxmlformats.org/officeDocument/2006/relationships/hyperlink" Target="https://www.daloopa.com/src/8781098" TargetMode="External"/><Relationship Id="rId3967" Type="http://schemas.openxmlformats.org/officeDocument/2006/relationships/hyperlink" Target="https://app.internal.daloopa.com/short_text_fundamental?id=d55bf4359e1bc6d995f9a8ae1a43a30d" TargetMode="External"/><Relationship Id="rId6373" Type="http://schemas.openxmlformats.org/officeDocument/2006/relationships/hyperlink" Target="https://www.daloopa.com/src/4423000" TargetMode="External"/><Relationship Id="rId7424" Type="http://schemas.openxmlformats.org/officeDocument/2006/relationships/hyperlink" Target="https://www.daloopa.com/src/8780650" TargetMode="External"/><Relationship Id="rId4" Type="http://schemas.openxmlformats.org/officeDocument/2006/relationships/hyperlink" Target="https://www.daloopa.com/document/1167803" TargetMode="External"/><Relationship Id="rId888" Type="http://schemas.openxmlformats.org/officeDocument/2006/relationships/hyperlink" Target="https://www.daloopa.com/src/4425409" TargetMode="External"/><Relationship Id="rId2569" Type="http://schemas.openxmlformats.org/officeDocument/2006/relationships/hyperlink" Target="https://www.daloopa.com/src/50452028" TargetMode="External"/><Relationship Id="rId2983" Type="http://schemas.openxmlformats.org/officeDocument/2006/relationships/hyperlink" Target="https://www.daloopa.com/src/69162218" TargetMode="External"/><Relationship Id="rId6026" Type="http://schemas.openxmlformats.org/officeDocument/2006/relationships/hyperlink" Target="https://www.daloopa.com/src/4422718" TargetMode="External"/><Relationship Id="rId6440" Type="http://schemas.openxmlformats.org/officeDocument/2006/relationships/hyperlink" Target="https://www.daloopa.com/src/51091039" TargetMode="External"/><Relationship Id="rId9596" Type="http://schemas.openxmlformats.org/officeDocument/2006/relationships/hyperlink" Target="https://www.daloopa.com/src/8795353" TargetMode="External"/><Relationship Id="rId955" Type="http://schemas.openxmlformats.org/officeDocument/2006/relationships/hyperlink" Target="https://marketplace.daloopa.com/text-fundamental?row_number=188&amp;period_tag=QQQQ&amp;unit_tag=Percent&amp;id=4443597&amp;value=0.02&amp;" TargetMode="External"/><Relationship Id="rId1585" Type="http://schemas.openxmlformats.org/officeDocument/2006/relationships/hyperlink" Target="https://www.daloopa.com/src/4423636" TargetMode="External"/><Relationship Id="rId2636" Type="http://schemas.openxmlformats.org/officeDocument/2006/relationships/hyperlink" Target="https://www.daloopa.com/src/4423594" TargetMode="External"/><Relationship Id="rId5042" Type="http://schemas.openxmlformats.org/officeDocument/2006/relationships/hyperlink" Target="https://www.daloopa.com/src/8847738" TargetMode="External"/><Relationship Id="rId8198" Type="http://schemas.openxmlformats.org/officeDocument/2006/relationships/hyperlink" Target="https://www.daloopa.com/src/41059740" TargetMode="External"/><Relationship Id="rId9249" Type="http://schemas.openxmlformats.org/officeDocument/2006/relationships/hyperlink" Target="https://www.daloopa.com/src/8795191" TargetMode="External"/><Relationship Id="rId9663" Type="http://schemas.openxmlformats.org/officeDocument/2006/relationships/hyperlink" Target="https://www.daloopa.com/src/51071961" TargetMode="External"/><Relationship Id="rId608" Type="http://schemas.openxmlformats.org/officeDocument/2006/relationships/hyperlink" Target="https://www.daloopa.com/src/60194609" TargetMode="External"/><Relationship Id="rId1238" Type="http://schemas.openxmlformats.org/officeDocument/2006/relationships/hyperlink" Target="https://www.daloopa.com/src/51172077" TargetMode="External"/><Relationship Id="rId1652" Type="http://schemas.openxmlformats.org/officeDocument/2006/relationships/hyperlink" Target="https://www.daloopa.com/src/50452386" TargetMode="External"/><Relationship Id="rId8265" Type="http://schemas.openxmlformats.org/officeDocument/2006/relationships/hyperlink" Target="https://www.daloopa.com/src/76390292" TargetMode="External"/><Relationship Id="rId9316" Type="http://schemas.openxmlformats.org/officeDocument/2006/relationships/hyperlink" Target="https://www.daloopa.com/src/70318342" TargetMode="External"/><Relationship Id="rId1305" Type="http://schemas.openxmlformats.org/officeDocument/2006/relationships/hyperlink" Target="https://www.daloopa.com/src/4428569" TargetMode="External"/><Relationship Id="rId2703" Type="http://schemas.openxmlformats.org/officeDocument/2006/relationships/hyperlink" Target="https://www.daloopa.com/src/4422423" TargetMode="External"/><Relationship Id="rId5859" Type="http://schemas.openxmlformats.org/officeDocument/2006/relationships/hyperlink" Target="https://www.daloopa.com/src/8847723" TargetMode="External"/><Relationship Id="rId7281" Type="http://schemas.openxmlformats.org/officeDocument/2006/relationships/hyperlink" Target="https://www.daloopa.com/src/8780135" TargetMode="External"/><Relationship Id="rId8332" Type="http://schemas.openxmlformats.org/officeDocument/2006/relationships/hyperlink" Target="https://www.daloopa.com/src/76386353" TargetMode="External"/><Relationship Id="rId9730" Type="http://schemas.openxmlformats.org/officeDocument/2006/relationships/hyperlink" Target="https://www.daloopa.com/src/51073196" TargetMode="External"/><Relationship Id="rId4875" Type="http://schemas.openxmlformats.org/officeDocument/2006/relationships/hyperlink" Target="https://www.daloopa.com/src/4422880" TargetMode="External"/><Relationship Id="rId5926" Type="http://schemas.openxmlformats.org/officeDocument/2006/relationships/hyperlink" Target="https://www.daloopa.com/src/69165737" TargetMode="External"/><Relationship Id="rId11" Type="http://schemas.openxmlformats.org/officeDocument/2006/relationships/hyperlink" Target="https://www.daloopa.com/document/1192310" TargetMode="External"/><Relationship Id="rId398" Type="http://schemas.openxmlformats.org/officeDocument/2006/relationships/hyperlink" Target="https://www.daloopa.com/src/33992890" TargetMode="External"/><Relationship Id="rId2079" Type="http://schemas.openxmlformats.org/officeDocument/2006/relationships/hyperlink" Target="https://www.daloopa.com/src/23060453" TargetMode="External"/><Relationship Id="rId3477" Type="http://schemas.openxmlformats.org/officeDocument/2006/relationships/hyperlink" Target="https://www.daloopa.com/src/4421350" TargetMode="External"/><Relationship Id="rId3891" Type="http://schemas.openxmlformats.org/officeDocument/2006/relationships/hyperlink" Target="https://www.daloopa.com/src/8847435" TargetMode="External"/><Relationship Id="rId4528" Type="http://schemas.openxmlformats.org/officeDocument/2006/relationships/hyperlink" Target="https://www.daloopa.com/src/18729710" TargetMode="External"/><Relationship Id="rId4942" Type="http://schemas.openxmlformats.org/officeDocument/2006/relationships/hyperlink" Target="https://www.daloopa.com/src/4423295" TargetMode="External"/><Relationship Id="rId2493" Type="http://schemas.openxmlformats.org/officeDocument/2006/relationships/hyperlink" Target="https://www.daloopa.com/src/4423483" TargetMode="External"/><Relationship Id="rId3544" Type="http://schemas.openxmlformats.org/officeDocument/2006/relationships/hyperlink" Target="https://www.daloopa.com/src/4421636" TargetMode="External"/><Relationship Id="rId7001" Type="http://schemas.openxmlformats.org/officeDocument/2006/relationships/hyperlink" Target="https://www.daloopa.com/src/45802053" TargetMode="External"/><Relationship Id="rId465" Type="http://schemas.openxmlformats.org/officeDocument/2006/relationships/hyperlink" Target="https://www.daloopa.com/src/4429736" TargetMode="External"/><Relationship Id="rId1095" Type="http://schemas.openxmlformats.org/officeDocument/2006/relationships/hyperlink" Target="https://www.daloopa.com/src/4428074" TargetMode="External"/><Relationship Id="rId2146" Type="http://schemas.openxmlformats.org/officeDocument/2006/relationships/hyperlink" Target="https://www.daloopa.com/src/50587911" TargetMode="External"/><Relationship Id="rId2560" Type="http://schemas.openxmlformats.org/officeDocument/2006/relationships/hyperlink" Target="https://www.daloopa.com/src/75006852" TargetMode="External"/><Relationship Id="rId3611" Type="http://schemas.openxmlformats.org/officeDocument/2006/relationships/hyperlink" Target="https://www.daloopa.com/src/55731623" TargetMode="External"/><Relationship Id="rId6767" Type="http://schemas.openxmlformats.org/officeDocument/2006/relationships/hyperlink" Target="https://www.daloopa.com/document/19351318" TargetMode="External"/><Relationship Id="rId7818" Type="http://schemas.openxmlformats.org/officeDocument/2006/relationships/hyperlink" Target="https://www.daloopa.com/document/1166034" TargetMode="External"/><Relationship Id="rId9173" Type="http://schemas.openxmlformats.org/officeDocument/2006/relationships/hyperlink" Target="https://www.daloopa.com/src/8795276" TargetMode="External"/><Relationship Id="rId118" Type="http://schemas.openxmlformats.org/officeDocument/2006/relationships/hyperlink" Target="https://www.daloopa.com/src/4430914" TargetMode="External"/><Relationship Id="rId532" Type="http://schemas.openxmlformats.org/officeDocument/2006/relationships/hyperlink" Target="https://marketplace.daloopa.com/text-fundamental?row_number=80&amp;period_tag=QQQQ&amp;unit_tag=Million&amp;id=4431137&amp;value=306&amp;" TargetMode="External"/><Relationship Id="rId1162" Type="http://schemas.openxmlformats.org/officeDocument/2006/relationships/hyperlink" Target="https://www.daloopa.com/src/70321272" TargetMode="External"/><Relationship Id="rId2213" Type="http://schemas.openxmlformats.org/officeDocument/2006/relationships/hyperlink" Target="https://www.daloopa.com/src/18768367" TargetMode="External"/><Relationship Id="rId5369" Type="http://schemas.openxmlformats.org/officeDocument/2006/relationships/hyperlink" Target="https://www.daloopa.com/src/64848861" TargetMode="External"/><Relationship Id="rId5783" Type="http://schemas.openxmlformats.org/officeDocument/2006/relationships/hyperlink" Target="https://www.daloopa.com/src/4425445" TargetMode="External"/><Relationship Id="rId9240" Type="http://schemas.openxmlformats.org/officeDocument/2006/relationships/hyperlink" Target="https://www.daloopa.com/src/50570713" TargetMode="External"/><Relationship Id="rId4385" Type="http://schemas.openxmlformats.org/officeDocument/2006/relationships/hyperlink" Target="https://www.daloopa.com/src/76525847" TargetMode="External"/><Relationship Id="rId5436" Type="http://schemas.openxmlformats.org/officeDocument/2006/relationships/hyperlink" Target="https://www.daloopa.com/document/23979428" TargetMode="External"/><Relationship Id="rId6834" Type="http://schemas.openxmlformats.org/officeDocument/2006/relationships/hyperlink" Target="https://marketplace.daloopa.com/text-fundamental?row_number=547&amp;period_tag=QYYY&amp;unit_tag=Million&amp;id=4425251&amp;value=0.5&amp;id=4440889&amp;value=0.0&amp;id=4441116&amp;value=0.0&amp;id=4425304&amp;value=0.0&amp;id=45802027&amp;value=0.5&amp;" TargetMode="External"/><Relationship Id="rId1979" Type="http://schemas.openxmlformats.org/officeDocument/2006/relationships/hyperlink" Target="https://www.daloopa.com/src/18768580" TargetMode="External"/><Relationship Id="rId4038" Type="http://schemas.openxmlformats.org/officeDocument/2006/relationships/hyperlink" Target="https://www.daloopa.com/src/4421440" TargetMode="External"/><Relationship Id="rId5850" Type="http://schemas.openxmlformats.org/officeDocument/2006/relationships/hyperlink" Target="https://www.daloopa.com/src/4423253" TargetMode="External"/><Relationship Id="rId6901" Type="http://schemas.openxmlformats.org/officeDocument/2006/relationships/hyperlink" Target="https://www.daloopa.com/src/4425354" TargetMode="External"/><Relationship Id="rId3054" Type="http://schemas.openxmlformats.org/officeDocument/2006/relationships/hyperlink" Target="https://www.daloopa.com/src/50624180" TargetMode="External"/><Relationship Id="rId4452" Type="http://schemas.openxmlformats.org/officeDocument/2006/relationships/hyperlink" Target="https://www.daloopa.com/src/4421999" TargetMode="External"/><Relationship Id="rId5503" Type="http://schemas.openxmlformats.org/officeDocument/2006/relationships/hyperlink" Target="https://www.daloopa.com/src/4423070" TargetMode="External"/><Relationship Id="rId8659" Type="http://schemas.openxmlformats.org/officeDocument/2006/relationships/hyperlink" Target="https://www.daloopa.com/src/76383205" TargetMode="External"/><Relationship Id="rId4105" Type="http://schemas.openxmlformats.org/officeDocument/2006/relationships/hyperlink" Target="https://www.daloopa.com/src/4421731" TargetMode="External"/><Relationship Id="rId7675" Type="http://schemas.openxmlformats.org/officeDocument/2006/relationships/hyperlink" Target="https://www.daloopa.com/src/50611174" TargetMode="External"/><Relationship Id="rId8726" Type="http://schemas.openxmlformats.org/officeDocument/2006/relationships/hyperlink" Target="https://marketplace.daloopa.com/text-fundamental?row_number=759&amp;period_tag=QQQQ&amp;unit_tag=Thousand&amp;id=76383643&amp;value=-2343&amp;" TargetMode="External"/><Relationship Id="rId2070" Type="http://schemas.openxmlformats.org/officeDocument/2006/relationships/hyperlink" Target="https://www.daloopa.com/src/50585425" TargetMode="External"/><Relationship Id="rId3121" Type="http://schemas.openxmlformats.org/officeDocument/2006/relationships/hyperlink" Target="https://www.daloopa.com/src/4422202" TargetMode="External"/><Relationship Id="rId6277" Type="http://schemas.openxmlformats.org/officeDocument/2006/relationships/hyperlink" Target="https://www.daloopa.com/src/45801969" TargetMode="External"/><Relationship Id="rId6691" Type="http://schemas.openxmlformats.org/officeDocument/2006/relationships/hyperlink" Target="https://www.daloopa.com/src/8847805" TargetMode="External"/><Relationship Id="rId7328" Type="http://schemas.openxmlformats.org/officeDocument/2006/relationships/hyperlink" Target="https://www.daloopa.com/src/8780779" TargetMode="External"/><Relationship Id="rId7742" Type="http://schemas.openxmlformats.org/officeDocument/2006/relationships/hyperlink" Target="https://www.daloopa.com/src/50611656" TargetMode="External"/><Relationship Id="rId2887" Type="http://schemas.openxmlformats.org/officeDocument/2006/relationships/hyperlink" Target="https://www.daloopa.com/src/50449959" TargetMode="External"/><Relationship Id="rId5293" Type="http://schemas.openxmlformats.org/officeDocument/2006/relationships/hyperlink" Target="https://www.daloopa.com/src/4423123" TargetMode="External"/><Relationship Id="rId6344" Type="http://schemas.openxmlformats.org/officeDocument/2006/relationships/hyperlink" Target="https://www.daloopa.com/src/8847733" TargetMode="External"/><Relationship Id="rId859" Type="http://schemas.openxmlformats.org/officeDocument/2006/relationships/hyperlink" Target="https://www.daloopa.com/src/4427704" TargetMode="External"/><Relationship Id="rId1489" Type="http://schemas.openxmlformats.org/officeDocument/2006/relationships/hyperlink" Target="https://www.daloopa.com/src/4423839" TargetMode="External"/><Relationship Id="rId3938" Type="http://schemas.openxmlformats.org/officeDocument/2006/relationships/hyperlink" Target="https://www.daloopa.com/src/4421590" TargetMode="External"/><Relationship Id="rId5360" Type="http://schemas.openxmlformats.org/officeDocument/2006/relationships/hyperlink" Target="https://www.daloopa.com/src/8847744" TargetMode="External"/><Relationship Id="rId6411" Type="http://schemas.openxmlformats.org/officeDocument/2006/relationships/hyperlink" Target="https://www.daloopa.com/src/45801992" TargetMode="External"/><Relationship Id="rId9567" Type="http://schemas.openxmlformats.org/officeDocument/2006/relationships/hyperlink" Target="https://www.daloopa.com/src/8795464" TargetMode="External"/><Relationship Id="rId2954" Type="http://schemas.openxmlformats.org/officeDocument/2006/relationships/hyperlink" Target="https://www.daloopa.com/src/4422238" TargetMode="External"/><Relationship Id="rId5013" Type="http://schemas.openxmlformats.org/officeDocument/2006/relationships/hyperlink" Target="https://www.daloopa.com/src/4422665" TargetMode="External"/><Relationship Id="rId8169" Type="http://schemas.openxmlformats.org/officeDocument/2006/relationships/hyperlink" Target="https://www.daloopa.com/src/75163251" TargetMode="External"/><Relationship Id="rId926" Type="http://schemas.openxmlformats.org/officeDocument/2006/relationships/hyperlink" Target="https://www.daloopa.com/src/4443585" TargetMode="External"/><Relationship Id="rId1556" Type="http://schemas.openxmlformats.org/officeDocument/2006/relationships/hyperlink" Target="https://www.daloopa.com/src/75006215" TargetMode="External"/><Relationship Id="rId1970" Type="http://schemas.openxmlformats.org/officeDocument/2006/relationships/hyperlink" Target="https://www.daloopa.com/src/8768851" TargetMode="External"/><Relationship Id="rId2607" Type="http://schemas.openxmlformats.org/officeDocument/2006/relationships/hyperlink" Target="https://www.daloopa.com/src/41059692" TargetMode="External"/><Relationship Id="rId7185" Type="http://schemas.openxmlformats.org/officeDocument/2006/relationships/hyperlink" Target="https://www.daloopa.com/src/23060638" TargetMode="External"/><Relationship Id="rId8583" Type="http://schemas.openxmlformats.org/officeDocument/2006/relationships/hyperlink" Target="https://app.internal.daloopa.com/short_text_fundamental?id=1d9060fa01aca0d57ffa862328788f39" TargetMode="External"/><Relationship Id="rId9634" Type="http://schemas.openxmlformats.org/officeDocument/2006/relationships/hyperlink" Target="https://www.daloopa.com/src/70320423" TargetMode="External"/><Relationship Id="rId1209" Type="http://schemas.openxmlformats.org/officeDocument/2006/relationships/hyperlink" Target="https://www.daloopa.com/src/4428903" TargetMode="External"/><Relationship Id="rId1623" Type="http://schemas.openxmlformats.org/officeDocument/2006/relationships/hyperlink" Target="https://www.daloopa.com/src/64848713" TargetMode="External"/><Relationship Id="rId4779" Type="http://schemas.openxmlformats.org/officeDocument/2006/relationships/hyperlink" Target="https://www.daloopa.com/src/4421743" TargetMode="External"/><Relationship Id="rId8236" Type="http://schemas.openxmlformats.org/officeDocument/2006/relationships/hyperlink" Target="https://www.daloopa.com/src/76390134" TargetMode="External"/><Relationship Id="rId8650" Type="http://schemas.openxmlformats.org/officeDocument/2006/relationships/hyperlink" Target="https://www.daloopa.com/document/23607425" TargetMode="External"/><Relationship Id="rId9701" Type="http://schemas.openxmlformats.org/officeDocument/2006/relationships/hyperlink" Target="https://www.daloopa.com/src/51072444" TargetMode="External"/><Relationship Id="rId3795" Type="http://schemas.openxmlformats.org/officeDocument/2006/relationships/hyperlink" Target="https://www.daloopa.com/src/64848770" TargetMode="External"/><Relationship Id="rId4846" Type="http://schemas.openxmlformats.org/officeDocument/2006/relationships/hyperlink" Target="https://www.daloopa.com/src/18745209" TargetMode="External"/><Relationship Id="rId7252" Type="http://schemas.openxmlformats.org/officeDocument/2006/relationships/hyperlink" Target="https://www.daloopa.com/src/8780489" TargetMode="External"/><Relationship Id="rId8303" Type="http://schemas.openxmlformats.org/officeDocument/2006/relationships/hyperlink" Target="https://www.daloopa.com/src/76388453" TargetMode="External"/><Relationship Id="rId2397" Type="http://schemas.openxmlformats.org/officeDocument/2006/relationships/hyperlink" Target="https://www.daloopa.com/src/8771852" TargetMode="External"/><Relationship Id="rId3448" Type="http://schemas.openxmlformats.org/officeDocument/2006/relationships/hyperlink" Target="https://www.daloopa.com/src/4421314" TargetMode="External"/><Relationship Id="rId3862" Type="http://schemas.openxmlformats.org/officeDocument/2006/relationships/hyperlink" Target="https://www.daloopa.com/document/23979428" TargetMode="External"/><Relationship Id="rId369" Type="http://schemas.openxmlformats.org/officeDocument/2006/relationships/hyperlink" Target="https://www.daloopa.com/src/4427130" TargetMode="External"/><Relationship Id="rId783" Type="http://schemas.openxmlformats.org/officeDocument/2006/relationships/hyperlink" Target="https://www.daloopa.com/src/41059708" TargetMode="External"/><Relationship Id="rId2464" Type="http://schemas.openxmlformats.org/officeDocument/2006/relationships/hyperlink" Target="https://www.daloopa.com/src/69162804" TargetMode="External"/><Relationship Id="rId3515" Type="http://schemas.openxmlformats.org/officeDocument/2006/relationships/hyperlink" Target="https://www.daloopa.com/src/64848776" TargetMode="External"/><Relationship Id="rId4913" Type="http://schemas.openxmlformats.org/officeDocument/2006/relationships/hyperlink" Target="https://www.daloopa.com/src/45801776" TargetMode="External"/><Relationship Id="rId9077" Type="http://schemas.openxmlformats.org/officeDocument/2006/relationships/hyperlink" Target="https://www.daloopa.com/src/8783425" TargetMode="External"/><Relationship Id="rId9491" Type="http://schemas.openxmlformats.org/officeDocument/2006/relationships/hyperlink" Target="https://www.daloopa.com/src/50570744" TargetMode="External"/><Relationship Id="rId436" Type="http://schemas.openxmlformats.org/officeDocument/2006/relationships/hyperlink" Target="https://www.daloopa.com/src/4429233" TargetMode="External"/><Relationship Id="rId1066" Type="http://schemas.openxmlformats.org/officeDocument/2006/relationships/hyperlink" Target="https://app.internal.daloopa.com/short_text_fundamental?id=405808ce9c615b951637b2b81f2930f4" TargetMode="External"/><Relationship Id="rId1480" Type="http://schemas.openxmlformats.org/officeDocument/2006/relationships/hyperlink" Target="https://www.daloopa.com/src/45801609" TargetMode="External"/><Relationship Id="rId2117" Type="http://schemas.openxmlformats.org/officeDocument/2006/relationships/hyperlink" Target="https://www.daloopa.com/src/8901995" TargetMode="External"/><Relationship Id="rId8093" Type="http://schemas.openxmlformats.org/officeDocument/2006/relationships/hyperlink" Target="https://www.daloopa.com/src/8774897" TargetMode="External"/><Relationship Id="rId9144" Type="http://schemas.openxmlformats.org/officeDocument/2006/relationships/hyperlink" Target="https://www.daloopa.com/src/50570705" TargetMode="External"/><Relationship Id="rId850" Type="http://schemas.openxmlformats.org/officeDocument/2006/relationships/hyperlink" Target="https://www.daloopa.com/src/64848922" TargetMode="External"/><Relationship Id="rId1133" Type="http://schemas.openxmlformats.org/officeDocument/2006/relationships/hyperlink" Target="https://www.daloopa.com/src/4428229" TargetMode="External"/><Relationship Id="rId2531" Type="http://schemas.openxmlformats.org/officeDocument/2006/relationships/hyperlink" Target="https://www.daloopa.com/src/4423587" TargetMode="External"/><Relationship Id="rId4289" Type="http://schemas.openxmlformats.org/officeDocument/2006/relationships/hyperlink" Target="https://www.daloopa.com/src/4421189" TargetMode="External"/><Relationship Id="rId5687" Type="http://schemas.openxmlformats.org/officeDocument/2006/relationships/hyperlink" Target="https://www.daloopa.com/src/4422866" TargetMode="External"/><Relationship Id="rId6738" Type="http://schemas.openxmlformats.org/officeDocument/2006/relationships/hyperlink" Target="https://www.daloopa.com/src/4441111" TargetMode="External"/><Relationship Id="rId8160" Type="http://schemas.openxmlformats.org/officeDocument/2006/relationships/hyperlink" Target="https://www.daloopa.com/src/8774682" TargetMode="External"/><Relationship Id="rId503" Type="http://schemas.openxmlformats.org/officeDocument/2006/relationships/hyperlink" Target="https://www.daloopa.com/src/4431668" TargetMode="External"/><Relationship Id="rId5754" Type="http://schemas.openxmlformats.org/officeDocument/2006/relationships/hyperlink" Target="https://www.daloopa.com/src/64849613" TargetMode="External"/><Relationship Id="rId6805" Type="http://schemas.openxmlformats.org/officeDocument/2006/relationships/hyperlink" Target="https://www.daloopa.com/src/51087419" TargetMode="External"/><Relationship Id="rId9211" Type="http://schemas.openxmlformats.org/officeDocument/2006/relationships/hyperlink" Target="https://www.daloopa.com/src/8795233" TargetMode="External"/><Relationship Id="rId1200" Type="http://schemas.openxmlformats.org/officeDocument/2006/relationships/hyperlink" Target="https://www.daloopa.com/src/4428774" TargetMode="External"/><Relationship Id="rId4356" Type="http://schemas.openxmlformats.org/officeDocument/2006/relationships/hyperlink" Target="https://www.daloopa.com/src/4421708" TargetMode="External"/><Relationship Id="rId4770" Type="http://schemas.openxmlformats.org/officeDocument/2006/relationships/hyperlink" Target="https://www.daloopa.com/src/4422005" TargetMode="External"/><Relationship Id="rId5407" Type="http://schemas.openxmlformats.org/officeDocument/2006/relationships/hyperlink" Target="https://www.daloopa.com/src/4423364" TargetMode="External"/><Relationship Id="rId5821" Type="http://schemas.openxmlformats.org/officeDocument/2006/relationships/hyperlink" Target="https://www.daloopa.com/src/45801914" TargetMode="External"/><Relationship Id="rId8977" Type="http://schemas.openxmlformats.org/officeDocument/2006/relationships/hyperlink" Target="https://www.daloopa.com/src/8783496" TargetMode="External"/><Relationship Id="rId3372" Type="http://schemas.openxmlformats.org/officeDocument/2006/relationships/hyperlink" Target="https://www.daloopa.com/src/50624174" TargetMode="External"/><Relationship Id="rId4009" Type="http://schemas.openxmlformats.org/officeDocument/2006/relationships/hyperlink" Target="https://www.daloopa.com/src/75006748" TargetMode="External"/><Relationship Id="rId4423" Type="http://schemas.openxmlformats.org/officeDocument/2006/relationships/hyperlink" Target="https://www.daloopa.com/src/23051284" TargetMode="External"/><Relationship Id="rId7579" Type="http://schemas.openxmlformats.org/officeDocument/2006/relationships/hyperlink" Target="https://www.daloopa.com/document/23607425" TargetMode="External"/><Relationship Id="rId7993" Type="http://schemas.openxmlformats.org/officeDocument/2006/relationships/hyperlink" Target="https://app.internal.daloopa.com/short_text_fundamental?id=4989cf3e7f64c155194e2e4c5d4e006c" TargetMode="External"/><Relationship Id="rId293" Type="http://schemas.openxmlformats.org/officeDocument/2006/relationships/hyperlink" Target="https://marketplace.daloopa.com/text-fundamental?row_number=39&amp;period_tag=QQQQ&amp;unit_tag=Percent&amp;id=4427095&amp;value=0.08&amp;id=4427110&amp;value=0.09&amp;" TargetMode="External"/><Relationship Id="rId3025" Type="http://schemas.openxmlformats.org/officeDocument/2006/relationships/hyperlink" Target="https://www.daloopa.com/src/4422319" TargetMode="External"/><Relationship Id="rId6595" Type="http://schemas.openxmlformats.org/officeDocument/2006/relationships/hyperlink" Target="https://www.daloopa.com/src/4425290" TargetMode="External"/><Relationship Id="rId7646" Type="http://schemas.openxmlformats.org/officeDocument/2006/relationships/hyperlink" Target="https://app.internal.daloopa.com/short_text_fundamental?id=baf692c3ddad1485f0eea6ae9625145b" TargetMode="External"/><Relationship Id="rId360" Type="http://schemas.openxmlformats.org/officeDocument/2006/relationships/hyperlink" Target="https://www.daloopa.com/src/4429734" TargetMode="External"/><Relationship Id="rId2041" Type="http://schemas.openxmlformats.org/officeDocument/2006/relationships/hyperlink" Target="https://www.daloopa.com/src/8774212" TargetMode="External"/><Relationship Id="rId5197" Type="http://schemas.openxmlformats.org/officeDocument/2006/relationships/hyperlink" Target="https://www.daloopa.com/src/4423417" TargetMode="External"/><Relationship Id="rId6248" Type="http://schemas.openxmlformats.org/officeDocument/2006/relationships/hyperlink" Target="https://www.daloopa.com/src/4423112" TargetMode="External"/><Relationship Id="rId5264" Type="http://schemas.openxmlformats.org/officeDocument/2006/relationships/hyperlink" Target="https://www.daloopa.com/src/69162656" TargetMode="External"/><Relationship Id="rId6662" Type="http://schemas.openxmlformats.org/officeDocument/2006/relationships/hyperlink" Target="https://marketplace.daloopa.com/text-fundamental?row_number=524&amp;period_tag=QYYY&amp;unit_tag=Million&amp;id=64849622&amp;value=0&amp;id=4440877&amp;value=-8.5&amp;id=4441104&amp;value=0.0&amp;id=4425292&amp;value=0.0&amp;id=45802001&amp;value=-8.5&amp;" TargetMode="External"/><Relationship Id="rId7713" Type="http://schemas.openxmlformats.org/officeDocument/2006/relationships/hyperlink" Target="https://www.daloopa.com/src/50611302" TargetMode="External"/><Relationship Id="rId2858" Type="http://schemas.openxmlformats.org/officeDocument/2006/relationships/hyperlink" Target="https://www.daloopa.com/src/4422368" TargetMode="External"/><Relationship Id="rId3909" Type="http://schemas.openxmlformats.org/officeDocument/2006/relationships/hyperlink" Target="https://www.daloopa.com/src/76525759" TargetMode="External"/><Relationship Id="rId6315" Type="http://schemas.openxmlformats.org/officeDocument/2006/relationships/hyperlink" Target="https://www.daloopa.com/src/8847732" TargetMode="External"/><Relationship Id="rId9885" Type="http://schemas.openxmlformats.org/officeDocument/2006/relationships/hyperlink" Target="https://marketplace.daloopa.com/text-fundamental?row_number=867&amp;period_tag=QQQQ&amp;unit_tag=Million&amp;id=8778342&amp;value=0.5&amp;id=8778270&amp;value=0.5&amp;id=8778222&amp;value=0.5&amp;" TargetMode="External"/><Relationship Id="rId99" Type="http://schemas.openxmlformats.org/officeDocument/2006/relationships/hyperlink" Target="https://www.daloopa.com/src/64848907" TargetMode="External"/><Relationship Id="rId1874" Type="http://schemas.openxmlformats.org/officeDocument/2006/relationships/hyperlink" Target="https://marketplace.daloopa.com/text-fundamental?row_number=272&amp;period_tag=QQQQ&amp;unit_tag=Actual&amp;id=50525523&amp;value=12&amp;id=50571026&amp;value=12&amp;id=70320585&amp;value=14&amp;" TargetMode="External"/><Relationship Id="rId2925" Type="http://schemas.openxmlformats.org/officeDocument/2006/relationships/hyperlink" Target="https://www.daloopa.com/src/41059613" TargetMode="External"/><Relationship Id="rId4280" Type="http://schemas.openxmlformats.org/officeDocument/2006/relationships/hyperlink" Target="https://www.daloopa.com/src/4421707" TargetMode="External"/><Relationship Id="rId5331" Type="http://schemas.openxmlformats.org/officeDocument/2006/relationships/hyperlink" Target="https://www.daloopa.com/src/4422671" TargetMode="External"/><Relationship Id="rId8487" Type="http://schemas.openxmlformats.org/officeDocument/2006/relationships/hyperlink" Target="https://www.daloopa.com/src/76391041" TargetMode="External"/><Relationship Id="rId9538" Type="http://schemas.openxmlformats.org/officeDocument/2006/relationships/hyperlink" Target="https://www.daloopa.com/src/50570758" TargetMode="External"/><Relationship Id="rId1527" Type="http://schemas.openxmlformats.org/officeDocument/2006/relationships/hyperlink" Target="https://www.daloopa.com/src/4423923" TargetMode="External"/><Relationship Id="rId1941" Type="http://schemas.openxmlformats.org/officeDocument/2006/relationships/hyperlink" Target="https://www.daloopa.com/src/8773223" TargetMode="External"/><Relationship Id="rId7089" Type="http://schemas.openxmlformats.org/officeDocument/2006/relationships/hyperlink" Target="https://www.daloopa.com/src/4424284" TargetMode="External"/><Relationship Id="rId8554" Type="http://schemas.openxmlformats.org/officeDocument/2006/relationships/hyperlink" Target="https://www.daloopa.com/src/76383439" TargetMode="External"/><Relationship Id="rId9605" Type="http://schemas.openxmlformats.org/officeDocument/2006/relationships/hyperlink" Target="https://app.internal.daloopa.com/short_text_fundamental?id=855268445e19222968e2bfd07e23c131" TargetMode="External"/><Relationship Id="rId3699" Type="http://schemas.openxmlformats.org/officeDocument/2006/relationships/hyperlink" Target="https://www.daloopa.com/src/4421697" TargetMode="External"/><Relationship Id="rId4000" Type="http://schemas.openxmlformats.org/officeDocument/2006/relationships/hyperlink" Target="https://www.daloopa.com/src/76525774" TargetMode="External"/><Relationship Id="rId7156" Type="http://schemas.openxmlformats.org/officeDocument/2006/relationships/hyperlink" Target="https://www.daloopa.com/src/4424319" TargetMode="External"/><Relationship Id="rId7570" Type="http://schemas.openxmlformats.org/officeDocument/2006/relationships/hyperlink" Target="https://www.daloopa.com/src/50608511" TargetMode="External"/><Relationship Id="rId8207" Type="http://schemas.openxmlformats.org/officeDocument/2006/relationships/hyperlink" Target="https://www.daloopa.com/src/76390559" TargetMode="External"/><Relationship Id="rId8621" Type="http://schemas.openxmlformats.org/officeDocument/2006/relationships/hyperlink" Target="https://www.daloopa.com/src/76383445" TargetMode="External"/><Relationship Id="rId6172" Type="http://schemas.openxmlformats.org/officeDocument/2006/relationships/hyperlink" Target="https://www.daloopa.com/src/4423405" TargetMode="External"/><Relationship Id="rId7223" Type="http://schemas.openxmlformats.org/officeDocument/2006/relationships/hyperlink" Target="https://www.daloopa.com/src/8780406" TargetMode="External"/><Relationship Id="rId687" Type="http://schemas.openxmlformats.org/officeDocument/2006/relationships/hyperlink" Target="https://www.daloopa.com/document/1166056" TargetMode="External"/><Relationship Id="rId2368" Type="http://schemas.openxmlformats.org/officeDocument/2006/relationships/hyperlink" Target="https://www.daloopa.com/src/8771337" TargetMode="External"/><Relationship Id="rId3766" Type="http://schemas.openxmlformats.org/officeDocument/2006/relationships/hyperlink" Target="https://www.daloopa.com/src/4421952" TargetMode="External"/><Relationship Id="rId4817" Type="http://schemas.openxmlformats.org/officeDocument/2006/relationships/hyperlink" Target="https://www.daloopa.com/src/4422726" TargetMode="External"/><Relationship Id="rId9395" Type="http://schemas.openxmlformats.org/officeDocument/2006/relationships/hyperlink" Target="https://www.daloopa.com/src/8795382" TargetMode="External"/><Relationship Id="rId2782" Type="http://schemas.openxmlformats.org/officeDocument/2006/relationships/hyperlink" Target="https://www.daloopa.com/src/69162301" TargetMode="External"/><Relationship Id="rId3419" Type="http://schemas.openxmlformats.org/officeDocument/2006/relationships/hyperlink" Target="https://www.daloopa.com/src/51415181" TargetMode="External"/><Relationship Id="rId3833" Type="http://schemas.openxmlformats.org/officeDocument/2006/relationships/hyperlink" Target="https://www.daloopa.com/src/4421563" TargetMode="External"/><Relationship Id="rId6989" Type="http://schemas.openxmlformats.org/officeDocument/2006/relationships/hyperlink" Target="https://www.daloopa.com/src/4425385" TargetMode="External"/><Relationship Id="rId9048" Type="http://schemas.openxmlformats.org/officeDocument/2006/relationships/hyperlink" Target="https://www.daloopa.com/src/23053201" TargetMode="External"/><Relationship Id="rId754" Type="http://schemas.openxmlformats.org/officeDocument/2006/relationships/hyperlink" Target="https://www.daloopa.com/src/23052515" TargetMode="External"/><Relationship Id="rId1384" Type="http://schemas.openxmlformats.org/officeDocument/2006/relationships/hyperlink" Target="https://www.daloopa.com/src/4424010" TargetMode="External"/><Relationship Id="rId2435" Type="http://schemas.openxmlformats.org/officeDocument/2006/relationships/hyperlink" Target="https://www.daloopa.com/src/4423528" TargetMode="External"/><Relationship Id="rId3900" Type="http://schemas.openxmlformats.org/officeDocument/2006/relationships/hyperlink" Target="https://www.daloopa.com/src/60194198" TargetMode="External"/><Relationship Id="rId9462" Type="http://schemas.openxmlformats.org/officeDocument/2006/relationships/hyperlink" Target="https://www.daloopa.com/src/8795433" TargetMode="External"/><Relationship Id="rId90" Type="http://schemas.openxmlformats.org/officeDocument/2006/relationships/hyperlink" Target="https://www.daloopa.com/document/23979428" TargetMode="External"/><Relationship Id="rId407" Type="http://schemas.openxmlformats.org/officeDocument/2006/relationships/hyperlink" Target="https://www.daloopa.com/src/23051909" TargetMode="External"/><Relationship Id="rId821" Type="http://schemas.openxmlformats.org/officeDocument/2006/relationships/hyperlink" Target="https://www.daloopa.com/src/4427604" TargetMode="External"/><Relationship Id="rId1037" Type="http://schemas.openxmlformats.org/officeDocument/2006/relationships/hyperlink" Target="https://www.daloopa.com/src/4424057" TargetMode="External"/><Relationship Id="rId1451" Type="http://schemas.openxmlformats.org/officeDocument/2006/relationships/hyperlink" Target="https://www.daloopa.com/src/4423851" TargetMode="External"/><Relationship Id="rId2502" Type="http://schemas.openxmlformats.org/officeDocument/2006/relationships/hyperlink" Target="https://www.daloopa.com/src/50451994" TargetMode="External"/><Relationship Id="rId5658" Type="http://schemas.openxmlformats.org/officeDocument/2006/relationships/hyperlink" Target="https://www.daloopa.com/src/4423190" TargetMode="External"/><Relationship Id="rId6709" Type="http://schemas.openxmlformats.org/officeDocument/2006/relationships/hyperlink" Target="https://www.daloopa.com/src/4425348" TargetMode="External"/><Relationship Id="rId8064" Type="http://schemas.openxmlformats.org/officeDocument/2006/relationships/hyperlink" Target="https://www.daloopa.com/src/8774791" TargetMode="External"/><Relationship Id="rId9115" Type="http://schemas.openxmlformats.org/officeDocument/2006/relationships/hyperlink" Target="https://www.daloopa.com/src/8795225" TargetMode="External"/><Relationship Id="rId1104" Type="http://schemas.openxmlformats.org/officeDocument/2006/relationships/hyperlink" Target="https://www.daloopa.com/src/55732237" TargetMode="External"/><Relationship Id="rId4674" Type="http://schemas.openxmlformats.org/officeDocument/2006/relationships/hyperlink" Target="https://www.daloopa.com/src/4421714" TargetMode="External"/><Relationship Id="rId5725" Type="http://schemas.openxmlformats.org/officeDocument/2006/relationships/hyperlink" Target="https://www.daloopa.com/src/45801899" TargetMode="External"/><Relationship Id="rId7080" Type="http://schemas.openxmlformats.org/officeDocument/2006/relationships/hyperlink" Target="https://www.daloopa.com/src/4424326" TargetMode="External"/><Relationship Id="rId8131" Type="http://schemas.openxmlformats.org/officeDocument/2006/relationships/hyperlink" Target="https://www.daloopa.com/src/8774793" TargetMode="External"/><Relationship Id="rId3276" Type="http://schemas.openxmlformats.org/officeDocument/2006/relationships/hyperlink" Target="https://www.daloopa.com/src/4422153" TargetMode="External"/><Relationship Id="rId3690" Type="http://schemas.openxmlformats.org/officeDocument/2006/relationships/hyperlink" Target="https://www.daloopa.com/src/4421951" TargetMode="External"/><Relationship Id="rId4327" Type="http://schemas.openxmlformats.org/officeDocument/2006/relationships/hyperlink" Target="https://www.daloopa.com/src/55731615" TargetMode="External"/><Relationship Id="rId197" Type="http://schemas.openxmlformats.org/officeDocument/2006/relationships/hyperlink" Target="https://www.daloopa.com/src/4430996" TargetMode="External"/><Relationship Id="rId2292" Type="http://schemas.openxmlformats.org/officeDocument/2006/relationships/hyperlink" Target="https://www.daloopa.com/src/8771850" TargetMode="External"/><Relationship Id="rId3343" Type="http://schemas.openxmlformats.org/officeDocument/2006/relationships/hyperlink" Target="https://www.daloopa.com/src/4422325" TargetMode="External"/><Relationship Id="rId4741" Type="http://schemas.openxmlformats.org/officeDocument/2006/relationships/hyperlink" Target="https://www.daloopa.com/src/23051289" TargetMode="External"/><Relationship Id="rId6499" Type="http://schemas.openxmlformats.org/officeDocument/2006/relationships/hyperlink" Target="https://www.daloopa.com/src/51519651" TargetMode="External"/><Relationship Id="rId7897" Type="http://schemas.openxmlformats.org/officeDocument/2006/relationships/hyperlink" Target="https://www.daloopa.com/src/8776000" TargetMode="External"/><Relationship Id="rId8948" Type="http://schemas.openxmlformats.org/officeDocument/2006/relationships/hyperlink" Target="https://www.daloopa.com/src/8783435" TargetMode="External"/><Relationship Id="rId264" Type="http://schemas.openxmlformats.org/officeDocument/2006/relationships/hyperlink" Target="https://www.daloopa.com/src/4431500" TargetMode="External"/><Relationship Id="rId7964" Type="http://schemas.openxmlformats.org/officeDocument/2006/relationships/hyperlink" Target="https://www.daloopa.com/src/70319013" TargetMode="External"/><Relationship Id="rId3410" Type="http://schemas.openxmlformats.org/officeDocument/2006/relationships/hyperlink" Target="https://www.daloopa.com/src/60194373" TargetMode="External"/><Relationship Id="rId6566" Type="http://schemas.openxmlformats.org/officeDocument/2006/relationships/hyperlink" Target="https://marketplace.daloopa.com/text-fundamental?row_number=505&amp;period_tag=QQQQ&amp;unit_tag=Million&amp;id=51078105&amp;value=7883.4&amp;id=51078136&amp;value=8058.3&amp;id=51078169&amp;value=8260.9&amp;id=51432577&amp;value=8294.7&amp;id=51432488&amp;value=9006.7&amp;id=51432908&amp;value=9825.8&amp;" TargetMode="External"/><Relationship Id="rId6980" Type="http://schemas.openxmlformats.org/officeDocument/2006/relationships/hyperlink" Target="https://www.daloopa.com/src/4441122" TargetMode="External"/><Relationship Id="rId7617" Type="http://schemas.openxmlformats.org/officeDocument/2006/relationships/hyperlink" Target="https://www.daloopa.com/src/50608609" TargetMode="External"/><Relationship Id="rId331" Type="http://schemas.openxmlformats.org/officeDocument/2006/relationships/hyperlink" Target="https://www.daloopa.com/document/1168795" TargetMode="External"/><Relationship Id="rId2012" Type="http://schemas.openxmlformats.org/officeDocument/2006/relationships/hyperlink" Target="https://www.daloopa.com/src/8768871" TargetMode="External"/><Relationship Id="rId5168" Type="http://schemas.openxmlformats.org/officeDocument/2006/relationships/hyperlink" Target="https://www.daloopa.com/src/50462533" TargetMode="External"/><Relationship Id="rId5582" Type="http://schemas.openxmlformats.org/officeDocument/2006/relationships/hyperlink" Target="https://www.daloopa.com/src/69162664" TargetMode="External"/><Relationship Id="rId6219" Type="http://schemas.openxmlformats.org/officeDocument/2006/relationships/hyperlink" Target="https://www.daloopa.com/src/8847730" TargetMode="External"/><Relationship Id="rId6633" Type="http://schemas.openxmlformats.org/officeDocument/2006/relationships/hyperlink" Target="https://www.daloopa.com/src/18747984" TargetMode="External"/><Relationship Id="rId9789" Type="http://schemas.openxmlformats.org/officeDocument/2006/relationships/hyperlink" Target="https://www.daloopa.com/src/51072229" TargetMode="External"/><Relationship Id="rId1778" Type="http://schemas.openxmlformats.org/officeDocument/2006/relationships/hyperlink" Target="https://www.daloopa.com/document/23979424" TargetMode="External"/><Relationship Id="rId2829" Type="http://schemas.openxmlformats.org/officeDocument/2006/relationships/hyperlink" Target="https://www.daloopa.com/src/50624644" TargetMode="External"/><Relationship Id="rId4184" Type="http://schemas.openxmlformats.org/officeDocument/2006/relationships/hyperlink" Target="https://www.daloopa.com/src/76525807" TargetMode="External"/><Relationship Id="rId5235" Type="http://schemas.openxmlformats.org/officeDocument/2006/relationships/hyperlink" Target="https://www.daloopa.com/src/4422977" TargetMode="External"/><Relationship Id="rId6700" Type="http://schemas.openxmlformats.org/officeDocument/2006/relationships/hyperlink" Target="https://app.internal.daloopa.com/short_text_fundamental?id=730e106da27fdee614b91232dfd90a17" TargetMode="External"/><Relationship Id="rId9856" Type="http://schemas.openxmlformats.org/officeDocument/2006/relationships/hyperlink" Target="https://www.daloopa.com/src/8778220" TargetMode="External"/><Relationship Id="rId4251" Type="http://schemas.openxmlformats.org/officeDocument/2006/relationships/hyperlink" Target="https://www.daloopa.com/src/76525818" TargetMode="External"/><Relationship Id="rId5302" Type="http://schemas.openxmlformats.org/officeDocument/2006/relationships/hyperlink" Target="https://www.daloopa.com/src/4423391" TargetMode="External"/><Relationship Id="rId8458" Type="http://schemas.openxmlformats.org/officeDocument/2006/relationships/hyperlink" Target="https://www.daloopa.com/src/76391940" TargetMode="External"/><Relationship Id="rId9509" Type="http://schemas.openxmlformats.org/officeDocument/2006/relationships/hyperlink" Target="https://www.daloopa.com/src/8795415" TargetMode="External"/><Relationship Id="rId1845" Type="http://schemas.openxmlformats.org/officeDocument/2006/relationships/hyperlink" Target="https://www.daloopa.com/src/8770845" TargetMode="External"/><Relationship Id="rId7474" Type="http://schemas.openxmlformats.org/officeDocument/2006/relationships/hyperlink" Target="https://www.daloopa.com/src/50600514" TargetMode="External"/><Relationship Id="rId8872" Type="http://schemas.openxmlformats.org/officeDocument/2006/relationships/hyperlink" Target="https://www.daloopa.com/src/8781007" TargetMode="External"/><Relationship Id="rId1912" Type="http://schemas.openxmlformats.org/officeDocument/2006/relationships/hyperlink" Target="https://marketplace.daloopa.com/text-fundamental?row_number=282&amp;period_tag=QQQQ&amp;unit_tag=Percent&amp;id=50521860&amp;value=0.07&amp;id=50521230&amp;value=0.07&amp;id=50521173&amp;value=0.08&amp;id=50521091&amp;value=0.08&amp;" TargetMode="External"/><Relationship Id="rId6076" Type="http://schemas.openxmlformats.org/officeDocument/2006/relationships/hyperlink" Target="https://www.daloopa.com/src/41059650" TargetMode="External"/><Relationship Id="rId7127" Type="http://schemas.openxmlformats.org/officeDocument/2006/relationships/hyperlink" Target="https://www.daloopa.com/src/4424317" TargetMode="External"/><Relationship Id="rId8525" Type="http://schemas.openxmlformats.org/officeDocument/2006/relationships/hyperlink" Target="https://www.daloopa.com/src/76383390" TargetMode="External"/><Relationship Id="rId5092" Type="http://schemas.openxmlformats.org/officeDocument/2006/relationships/hyperlink" Target="https://www.daloopa.com/src/4422506" TargetMode="External"/><Relationship Id="rId6490" Type="http://schemas.openxmlformats.org/officeDocument/2006/relationships/hyperlink" Target="https://www.daloopa.com/src/51090748" TargetMode="External"/><Relationship Id="rId7541" Type="http://schemas.openxmlformats.org/officeDocument/2006/relationships/hyperlink" Target="https://marketplace.daloopa.com/text-fundamental?row_number=638&amp;period_tag=QQQQ&amp;unit_tag=Thousand&amp;id=50603143&amp;value=81488&amp;" TargetMode="External"/><Relationship Id="rId2686" Type="http://schemas.openxmlformats.org/officeDocument/2006/relationships/hyperlink" Target="https://www.daloopa.com/src/4422047" TargetMode="External"/><Relationship Id="rId3737" Type="http://schemas.openxmlformats.org/officeDocument/2006/relationships/hyperlink" Target="https://www.daloopa.com/src/4421178" TargetMode="External"/><Relationship Id="rId6143" Type="http://schemas.openxmlformats.org/officeDocument/2006/relationships/hyperlink" Target="https://www.daloopa.com/src/45801966" TargetMode="External"/><Relationship Id="rId9299" Type="http://schemas.openxmlformats.org/officeDocument/2006/relationships/hyperlink" Target="https://www.daloopa.com/src/8795217" TargetMode="External"/><Relationship Id="rId658" Type="http://schemas.openxmlformats.org/officeDocument/2006/relationships/hyperlink" Target="https://www.daloopa.com/document/1166056" TargetMode="External"/><Relationship Id="rId1288" Type="http://schemas.openxmlformats.org/officeDocument/2006/relationships/hyperlink" Target="https://www.daloopa.com/src/33998430" TargetMode="External"/><Relationship Id="rId2339" Type="http://schemas.openxmlformats.org/officeDocument/2006/relationships/hyperlink" Target="https://www.daloopa.com/document/23979428" TargetMode="External"/><Relationship Id="rId2753" Type="http://schemas.openxmlformats.org/officeDocument/2006/relationships/hyperlink" Target="https://www.daloopa.com/src/50622661" TargetMode="External"/><Relationship Id="rId3804" Type="http://schemas.openxmlformats.org/officeDocument/2006/relationships/hyperlink" Target="https://www.daloopa.com/src/76525740" TargetMode="External"/><Relationship Id="rId6210" Type="http://schemas.openxmlformats.org/officeDocument/2006/relationships/hyperlink" Target="https://www.daloopa.com/src/4423260" TargetMode="External"/><Relationship Id="rId9366" Type="http://schemas.openxmlformats.org/officeDocument/2006/relationships/hyperlink" Target="https://www.daloopa.com/document/23607425" TargetMode="External"/><Relationship Id="rId9780" Type="http://schemas.openxmlformats.org/officeDocument/2006/relationships/hyperlink" Target="https://www.daloopa.com/src/51072884" TargetMode="External"/><Relationship Id="rId725" Type="http://schemas.openxmlformats.org/officeDocument/2006/relationships/hyperlink" Target="https://www.daloopa.com/src/33998304" TargetMode="External"/><Relationship Id="rId1355" Type="http://schemas.openxmlformats.org/officeDocument/2006/relationships/hyperlink" Target="https://www.daloopa.com/src/4423988" TargetMode="External"/><Relationship Id="rId2406" Type="http://schemas.openxmlformats.org/officeDocument/2006/relationships/hyperlink" Target="https://www.daloopa.com/src/8771569" TargetMode="External"/><Relationship Id="rId8382" Type="http://schemas.openxmlformats.org/officeDocument/2006/relationships/hyperlink" Target="https://www.daloopa.com/src/76389641" TargetMode="External"/><Relationship Id="rId9019" Type="http://schemas.openxmlformats.org/officeDocument/2006/relationships/hyperlink" Target="https://www.daloopa.com/src/8783497" TargetMode="External"/><Relationship Id="rId9433" Type="http://schemas.openxmlformats.org/officeDocument/2006/relationships/hyperlink" Target="https://www.daloopa.com/src/8795339" TargetMode="External"/><Relationship Id="rId1008" Type="http://schemas.openxmlformats.org/officeDocument/2006/relationships/hyperlink" Target="https://www.daloopa.com/src/4424194" TargetMode="External"/><Relationship Id="rId1422" Type="http://schemas.openxmlformats.org/officeDocument/2006/relationships/hyperlink" Target="https://www.daloopa.com/src/4424018" TargetMode="External"/><Relationship Id="rId2820" Type="http://schemas.openxmlformats.org/officeDocument/2006/relationships/hyperlink" Target="https://www.daloopa.com/src/50449632" TargetMode="External"/><Relationship Id="rId4578" Type="http://schemas.openxmlformats.org/officeDocument/2006/relationships/hyperlink" Target="https://www.daloopa.com/src/8847449" TargetMode="External"/><Relationship Id="rId5976" Type="http://schemas.openxmlformats.org/officeDocument/2006/relationships/hyperlink" Target="https://www.daloopa.com/src/4422812" TargetMode="External"/><Relationship Id="rId8035" Type="http://schemas.openxmlformats.org/officeDocument/2006/relationships/hyperlink" Target="https://www.daloopa.com/src/8776132" TargetMode="External"/><Relationship Id="rId61" Type="http://schemas.openxmlformats.org/officeDocument/2006/relationships/hyperlink" Target="https://www.daloopa.com/document/1164175" TargetMode="External"/><Relationship Id="rId4992" Type="http://schemas.openxmlformats.org/officeDocument/2006/relationships/hyperlink" Target="https://www.daloopa.com/src/4422697" TargetMode="External"/><Relationship Id="rId5629" Type="http://schemas.openxmlformats.org/officeDocument/2006/relationships/hyperlink" Target="https://www.daloopa.com/src/33992495" TargetMode="External"/><Relationship Id="rId7051" Type="http://schemas.openxmlformats.org/officeDocument/2006/relationships/hyperlink" Target="https://www.daloopa.com/document/22271693" TargetMode="External"/><Relationship Id="rId8102" Type="http://schemas.openxmlformats.org/officeDocument/2006/relationships/hyperlink" Target="https://www.daloopa.com/src/8774582" TargetMode="External"/><Relationship Id="rId9500" Type="http://schemas.openxmlformats.org/officeDocument/2006/relationships/hyperlink" Target="https://www.daloopa.com/src/8795368" TargetMode="External"/><Relationship Id="rId2196" Type="http://schemas.openxmlformats.org/officeDocument/2006/relationships/hyperlink" Target="https://www.daloopa.com/src/8771567" TargetMode="External"/><Relationship Id="rId3594" Type="http://schemas.openxmlformats.org/officeDocument/2006/relationships/hyperlink" Target="https://www.daloopa.com/src/4421666" TargetMode="External"/><Relationship Id="rId4645" Type="http://schemas.openxmlformats.org/officeDocument/2006/relationships/hyperlink" Target="https://www.daloopa.com/src/76525892" TargetMode="External"/><Relationship Id="rId168" Type="http://schemas.openxmlformats.org/officeDocument/2006/relationships/hyperlink" Target="https://www.daloopa.com/src/4427105" TargetMode="External"/><Relationship Id="rId3247" Type="http://schemas.openxmlformats.org/officeDocument/2006/relationships/hyperlink" Target="https://www.daloopa.com/src/4422459" TargetMode="External"/><Relationship Id="rId3661" Type="http://schemas.openxmlformats.org/officeDocument/2006/relationships/hyperlink" Target="https://www.daloopa.com/src/33992264" TargetMode="External"/><Relationship Id="rId4712" Type="http://schemas.openxmlformats.org/officeDocument/2006/relationships/hyperlink" Target="https://www.daloopa.com/src/4421453" TargetMode="External"/><Relationship Id="rId7868" Type="http://schemas.openxmlformats.org/officeDocument/2006/relationships/hyperlink" Target="https://www.daloopa.com/src/8774785" TargetMode="External"/><Relationship Id="rId8919" Type="http://schemas.openxmlformats.org/officeDocument/2006/relationships/hyperlink" Target="https://www.daloopa.com/src/64849035" TargetMode="External"/><Relationship Id="rId582" Type="http://schemas.openxmlformats.org/officeDocument/2006/relationships/hyperlink" Target="https://www.daloopa.com/src/4430074" TargetMode="External"/><Relationship Id="rId2263" Type="http://schemas.openxmlformats.org/officeDocument/2006/relationships/hyperlink" Target="https://www.daloopa.com/src/8771338" TargetMode="External"/><Relationship Id="rId3314" Type="http://schemas.openxmlformats.org/officeDocument/2006/relationships/hyperlink" Target="https://www.daloopa.com/src/75006044" TargetMode="External"/><Relationship Id="rId6884" Type="http://schemas.openxmlformats.org/officeDocument/2006/relationships/hyperlink" Target="https://www.daloopa.com/src/4440892" TargetMode="External"/><Relationship Id="rId7935" Type="http://schemas.openxmlformats.org/officeDocument/2006/relationships/hyperlink" Target="https://www.daloopa.com/src/75163255" TargetMode="External"/><Relationship Id="rId9290" Type="http://schemas.openxmlformats.org/officeDocument/2006/relationships/hyperlink" Target="https://www.daloopa.com/src/23060708" TargetMode="External"/><Relationship Id="rId235" Type="http://schemas.openxmlformats.org/officeDocument/2006/relationships/hyperlink" Target="https://app.internal.daloopa.com/short_text_fundamental?id=5486f2bc03f20a7939e02112eda71aca" TargetMode="External"/><Relationship Id="rId2330" Type="http://schemas.openxmlformats.org/officeDocument/2006/relationships/hyperlink" Target="https://www.daloopa.com/src/45801640" TargetMode="External"/><Relationship Id="rId5486" Type="http://schemas.openxmlformats.org/officeDocument/2006/relationships/hyperlink" Target="https://www.daloopa.com/src/50462539" TargetMode="External"/><Relationship Id="rId6537" Type="http://schemas.openxmlformats.org/officeDocument/2006/relationships/hyperlink" Target="https://www.daloopa.com/src/51090754" TargetMode="External"/><Relationship Id="rId302" Type="http://schemas.openxmlformats.org/officeDocument/2006/relationships/hyperlink" Target="https://www.daloopa.com/src/4431976" TargetMode="External"/><Relationship Id="rId4088" Type="http://schemas.openxmlformats.org/officeDocument/2006/relationships/hyperlink" Target="https://www.daloopa.com/src/4421360" TargetMode="External"/><Relationship Id="rId5139" Type="http://schemas.openxmlformats.org/officeDocument/2006/relationships/hyperlink" Target="https://www.daloopa.com/src/4423269" TargetMode="External"/><Relationship Id="rId5553" Type="http://schemas.openxmlformats.org/officeDocument/2006/relationships/hyperlink" Target="https://www.daloopa.com/src/4422983" TargetMode="External"/><Relationship Id="rId6951" Type="http://schemas.openxmlformats.org/officeDocument/2006/relationships/hyperlink" Target="https://www.daloopa.com/src/4425356" TargetMode="External"/><Relationship Id="rId9010" Type="http://schemas.openxmlformats.org/officeDocument/2006/relationships/hyperlink" Target="https://www.daloopa.com/src/55743996" TargetMode="External"/><Relationship Id="rId4155" Type="http://schemas.openxmlformats.org/officeDocument/2006/relationships/hyperlink" Target="https://www.daloopa.com/src/4421812" TargetMode="External"/><Relationship Id="rId5206" Type="http://schemas.openxmlformats.org/officeDocument/2006/relationships/hyperlink" Target="https://www.daloopa.com/src/41059636" TargetMode="External"/><Relationship Id="rId6604" Type="http://schemas.openxmlformats.org/officeDocument/2006/relationships/hyperlink" Target="https://www.daloopa.com/src/4425152" TargetMode="External"/><Relationship Id="rId1749" Type="http://schemas.openxmlformats.org/officeDocument/2006/relationships/hyperlink" Target="https://www.daloopa.com/src/8778500" TargetMode="External"/><Relationship Id="rId3171" Type="http://schemas.openxmlformats.org/officeDocument/2006/relationships/hyperlink" Target="https://www.daloopa.com/src/4422164" TargetMode="External"/><Relationship Id="rId5620" Type="http://schemas.openxmlformats.org/officeDocument/2006/relationships/hyperlink" Target="https://www.daloopa.com/src/4423397" TargetMode="External"/><Relationship Id="rId8776" Type="http://schemas.openxmlformats.org/officeDocument/2006/relationships/hyperlink" Target="https://marketplace.daloopa.com/text-fundamental?row_number=772&amp;period_tag=QQQQ&amp;unit_tag=Thousand&amp;id=70323363&amp;value=1619954&amp;" TargetMode="External"/><Relationship Id="rId9827" Type="http://schemas.openxmlformats.org/officeDocument/2006/relationships/hyperlink" Target="https://www.daloopa.com/src/8778156" TargetMode="External"/><Relationship Id="rId1816" Type="http://schemas.openxmlformats.org/officeDocument/2006/relationships/hyperlink" Target="https://www.daloopa.com/src/64849018" TargetMode="External"/><Relationship Id="rId4222" Type="http://schemas.openxmlformats.org/officeDocument/2006/relationships/hyperlink" Target="https://www.daloopa.com/src/4421851" TargetMode="External"/><Relationship Id="rId7378" Type="http://schemas.openxmlformats.org/officeDocument/2006/relationships/hyperlink" Target="https://www.daloopa.com/src/70318250" TargetMode="External"/><Relationship Id="rId7792" Type="http://schemas.openxmlformats.org/officeDocument/2006/relationships/hyperlink" Target="https://www.daloopa.com/src/51117766" TargetMode="External"/><Relationship Id="rId8429" Type="http://schemas.openxmlformats.org/officeDocument/2006/relationships/hyperlink" Target="https://www.daloopa.com/src/76391248" TargetMode="External"/><Relationship Id="rId8843" Type="http://schemas.openxmlformats.org/officeDocument/2006/relationships/hyperlink" Target="https://www.daloopa.com/src/8780992" TargetMode="External"/><Relationship Id="rId3988" Type="http://schemas.openxmlformats.org/officeDocument/2006/relationships/hyperlink" Target="https://www.daloopa.com/src/4421673" TargetMode="External"/><Relationship Id="rId6394" Type="http://schemas.openxmlformats.org/officeDocument/2006/relationships/hyperlink" Target="https://www.daloopa.com/src/18745256" TargetMode="External"/><Relationship Id="rId7445" Type="http://schemas.openxmlformats.org/officeDocument/2006/relationships/hyperlink" Target="https://app.internal.daloopa.com/short_text_fundamental?id=08f7bb93469bebf5c7f7e60f81c2654d" TargetMode="External"/><Relationship Id="rId8910" Type="http://schemas.openxmlformats.org/officeDocument/2006/relationships/hyperlink" Target="https://www.daloopa.com/src/8847958" TargetMode="External"/><Relationship Id="rId6047" Type="http://schemas.openxmlformats.org/officeDocument/2006/relationships/hyperlink" Target="https://www.daloopa.com/src/4422843" TargetMode="External"/><Relationship Id="rId6461" Type="http://schemas.openxmlformats.org/officeDocument/2006/relationships/hyperlink" Target="https://www.daloopa.com/src/51090745" TargetMode="External"/><Relationship Id="rId7512" Type="http://schemas.openxmlformats.org/officeDocument/2006/relationships/hyperlink" Target="https://www.daloopa.com/src/50603765" TargetMode="External"/><Relationship Id="rId976" Type="http://schemas.openxmlformats.org/officeDocument/2006/relationships/hyperlink" Target="https://www.daloopa.com/src/4427656" TargetMode="External"/><Relationship Id="rId2657" Type="http://schemas.openxmlformats.org/officeDocument/2006/relationships/hyperlink" Target="https://www.daloopa.com/src/18748113" TargetMode="External"/><Relationship Id="rId5063" Type="http://schemas.openxmlformats.org/officeDocument/2006/relationships/hyperlink" Target="https://www.daloopa.com/src/69165721" TargetMode="External"/><Relationship Id="rId6114" Type="http://schemas.openxmlformats.org/officeDocument/2006/relationships/hyperlink" Target="https://www.daloopa.com/src/4423258" TargetMode="External"/><Relationship Id="rId9684" Type="http://schemas.openxmlformats.org/officeDocument/2006/relationships/hyperlink" Target="https://www.daloopa.com/src/51073279" TargetMode="External"/><Relationship Id="rId629" Type="http://schemas.openxmlformats.org/officeDocument/2006/relationships/hyperlink" Target="https://www.daloopa.com/src/4427185" TargetMode="External"/><Relationship Id="rId1259" Type="http://schemas.openxmlformats.org/officeDocument/2006/relationships/hyperlink" Target="https://www.daloopa.com/src/4428873" TargetMode="External"/><Relationship Id="rId3708" Type="http://schemas.openxmlformats.org/officeDocument/2006/relationships/hyperlink" Target="https://www.daloopa.com/src/4421177" TargetMode="External"/><Relationship Id="rId5130" Type="http://schemas.openxmlformats.org/officeDocument/2006/relationships/hyperlink" Target="https://www.daloopa.com/src/4425421" TargetMode="External"/><Relationship Id="rId8286" Type="http://schemas.openxmlformats.org/officeDocument/2006/relationships/hyperlink" Target="https://www.daloopa.com/src/76385686" TargetMode="External"/><Relationship Id="rId9337" Type="http://schemas.openxmlformats.org/officeDocument/2006/relationships/hyperlink" Target="https://www.daloopa.com/src/8795174" TargetMode="External"/><Relationship Id="rId1673" Type="http://schemas.openxmlformats.org/officeDocument/2006/relationships/hyperlink" Target="https://www.daloopa.com/src/75006210" TargetMode="External"/><Relationship Id="rId2724" Type="http://schemas.openxmlformats.org/officeDocument/2006/relationships/hyperlink" Target="https://www.daloopa.com/src/50624176" TargetMode="External"/><Relationship Id="rId9751" Type="http://schemas.openxmlformats.org/officeDocument/2006/relationships/hyperlink" Target="https://www.daloopa.com/src/60200984" TargetMode="External"/><Relationship Id="rId1326" Type="http://schemas.openxmlformats.org/officeDocument/2006/relationships/hyperlink" Target="https://www.daloopa.com/src/51172093" TargetMode="External"/><Relationship Id="rId1740" Type="http://schemas.openxmlformats.org/officeDocument/2006/relationships/hyperlink" Target="https://www.daloopa.com/src/8778598" TargetMode="External"/><Relationship Id="rId4896" Type="http://schemas.openxmlformats.org/officeDocument/2006/relationships/hyperlink" Target="https://www.daloopa.com/src/8847704" TargetMode="External"/><Relationship Id="rId5947" Type="http://schemas.openxmlformats.org/officeDocument/2006/relationships/hyperlink" Target="https://www.daloopa.com/src/4422521" TargetMode="External"/><Relationship Id="rId8353" Type="http://schemas.openxmlformats.org/officeDocument/2006/relationships/hyperlink" Target="https://www.daloopa.com/src/76388222" TargetMode="External"/><Relationship Id="rId9404" Type="http://schemas.openxmlformats.org/officeDocument/2006/relationships/hyperlink" Target="https://www.daloopa.com/src/8795451" TargetMode="External"/><Relationship Id="rId32" Type="http://schemas.openxmlformats.org/officeDocument/2006/relationships/hyperlink" Target="https://www.daloopa.com/document/19368065" TargetMode="External"/><Relationship Id="rId3498" Type="http://schemas.openxmlformats.org/officeDocument/2006/relationships/hyperlink" Target="https://www.daloopa.com/src/4421607" TargetMode="External"/><Relationship Id="rId4549" Type="http://schemas.openxmlformats.org/officeDocument/2006/relationships/hyperlink" Target="https://www.daloopa.com/document/23979428" TargetMode="External"/><Relationship Id="rId4963" Type="http://schemas.openxmlformats.org/officeDocument/2006/relationships/hyperlink" Target="https://www.daloopa.com/src/45801781" TargetMode="External"/><Relationship Id="rId8006" Type="http://schemas.openxmlformats.org/officeDocument/2006/relationships/hyperlink" Target="https://www.daloopa.com/src/70319009" TargetMode="External"/><Relationship Id="rId8420" Type="http://schemas.openxmlformats.org/officeDocument/2006/relationships/hyperlink" Target="https://app.internal.daloopa.com/short_text_fundamental?id=ae17d9d60a15bef527f442a4489c4986" TargetMode="External"/><Relationship Id="rId3565" Type="http://schemas.openxmlformats.org/officeDocument/2006/relationships/hyperlink" Target="https://www.daloopa.com/src/76525692" TargetMode="External"/><Relationship Id="rId4616" Type="http://schemas.openxmlformats.org/officeDocument/2006/relationships/hyperlink" Target="https://www.daloopa.com/src/4421858" TargetMode="External"/><Relationship Id="rId7022" Type="http://schemas.openxmlformats.org/officeDocument/2006/relationships/hyperlink" Target="https://www.daloopa.com/src/4425321" TargetMode="External"/><Relationship Id="rId486" Type="http://schemas.openxmlformats.org/officeDocument/2006/relationships/hyperlink" Target="https://www.daloopa.com/src/4427163" TargetMode="External"/><Relationship Id="rId2167" Type="http://schemas.openxmlformats.org/officeDocument/2006/relationships/hyperlink" Target="https://www.daloopa.com/src/64849043" TargetMode="External"/><Relationship Id="rId2581" Type="http://schemas.openxmlformats.org/officeDocument/2006/relationships/hyperlink" Target="https://www.daloopa.com/src/4423623" TargetMode="External"/><Relationship Id="rId3218" Type="http://schemas.openxmlformats.org/officeDocument/2006/relationships/hyperlink" Target="https://www.daloopa.com/src/69162296" TargetMode="External"/><Relationship Id="rId3632" Type="http://schemas.openxmlformats.org/officeDocument/2006/relationships/hyperlink" Target="https://www.daloopa.com/src/4421468" TargetMode="External"/><Relationship Id="rId6788" Type="http://schemas.openxmlformats.org/officeDocument/2006/relationships/hyperlink" Target="https://www.daloopa.com/src/45802016" TargetMode="External"/><Relationship Id="rId9194" Type="http://schemas.openxmlformats.org/officeDocument/2006/relationships/hyperlink" Target="https://app.internal.daloopa.com/short_text_fundamental?id=6d21d87ce8d68f8ed5ddef2e1c8c923e" TargetMode="External"/><Relationship Id="rId139" Type="http://schemas.openxmlformats.org/officeDocument/2006/relationships/hyperlink" Target="https://www.daloopa.com/src/75007472" TargetMode="External"/><Relationship Id="rId553" Type="http://schemas.openxmlformats.org/officeDocument/2006/relationships/hyperlink" Target="https://www.daloopa.com/src/4427175" TargetMode="External"/><Relationship Id="rId1183" Type="http://schemas.openxmlformats.org/officeDocument/2006/relationships/hyperlink" Target="https://www.daloopa.com/src/50916211" TargetMode="External"/><Relationship Id="rId2234" Type="http://schemas.openxmlformats.org/officeDocument/2006/relationships/hyperlink" Target="https://www.daloopa.com/document/23979428" TargetMode="External"/><Relationship Id="rId7839" Type="http://schemas.openxmlformats.org/officeDocument/2006/relationships/hyperlink" Target="https://www.daloopa.com/src/8774579" TargetMode="External"/><Relationship Id="rId9261" Type="http://schemas.openxmlformats.org/officeDocument/2006/relationships/hyperlink" Target="https://www.daloopa.com/src/8795192" TargetMode="External"/><Relationship Id="rId206" Type="http://schemas.openxmlformats.org/officeDocument/2006/relationships/hyperlink" Target="https://www.daloopa.com/src/23051837" TargetMode="External"/><Relationship Id="rId6855" Type="http://schemas.openxmlformats.org/officeDocument/2006/relationships/hyperlink" Target="https://www.daloopa.com/src/45802030" TargetMode="External"/><Relationship Id="rId7906" Type="http://schemas.openxmlformats.org/officeDocument/2006/relationships/hyperlink" Target="https://www.daloopa.com/src/8774637" TargetMode="External"/><Relationship Id="rId620" Type="http://schemas.openxmlformats.org/officeDocument/2006/relationships/hyperlink" Target="https://www.daloopa.com/src/4430214" TargetMode="External"/><Relationship Id="rId1250" Type="http://schemas.openxmlformats.org/officeDocument/2006/relationships/hyperlink" Target="https://www.daloopa.com/src/4428644" TargetMode="External"/><Relationship Id="rId2301" Type="http://schemas.openxmlformats.org/officeDocument/2006/relationships/hyperlink" Target="https://www.daloopa.com/src/8771596" TargetMode="External"/><Relationship Id="rId4059" Type="http://schemas.openxmlformats.org/officeDocument/2006/relationships/hyperlink" Target="https://www.daloopa.com/src/4421327" TargetMode="External"/><Relationship Id="rId5457" Type="http://schemas.openxmlformats.org/officeDocument/2006/relationships/hyperlink" Target="https://www.daloopa.com/src/4423275" TargetMode="External"/><Relationship Id="rId5871" Type="http://schemas.openxmlformats.org/officeDocument/2006/relationships/hyperlink" Target="https://www.daloopa.com/src/45801924" TargetMode="External"/><Relationship Id="rId6508" Type="http://schemas.openxmlformats.org/officeDocument/2006/relationships/hyperlink" Target="https://www.daloopa.com/src/51091044" TargetMode="External"/><Relationship Id="rId6922" Type="http://schemas.openxmlformats.org/officeDocument/2006/relationships/hyperlink" Target="https://www.daloopa.com/src/45802041" TargetMode="External"/><Relationship Id="rId4473" Type="http://schemas.openxmlformats.org/officeDocument/2006/relationships/hyperlink" Target="https://www.daloopa.com/src/8847474" TargetMode="External"/><Relationship Id="rId5524" Type="http://schemas.openxmlformats.org/officeDocument/2006/relationships/hyperlink" Target="https://www.daloopa.com/src/41059646" TargetMode="External"/><Relationship Id="rId3075" Type="http://schemas.openxmlformats.org/officeDocument/2006/relationships/hyperlink" Target="https://www.daloopa.com/src/4422280" TargetMode="External"/><Relationship Id="rId4126" Type="http://schemas.openxmlformats.org/officeDocument/2006/relationships/hyperlink" Target="https://www.daloopa.com/src/64848772" TargetMode="External"/><Relationship Id="rId4540" Type="http://schemas.openxmlformats.org/officeDocument/2006/relationships/hyperlink" Target="https://www.daloopa.com/src/76525873" TargetMode="External"/><Relationship Id="rId7696" Type="http://schemas.openxmlformats.org/officeDocument/2006/relationships/hyperlink" Target="https://www.daloopa.com/src/50611749" TargetMode="External"/><Relationship Id="rId8747" Type="http://schemas.openxmlformats.org/officeDocument/2006/relationships/hyperlink" Target="https://www.daloopa.com/src/76383196" TargetMode="External"/><Relationship Id="rId2091" Type="http://schemas.openxmlformats.org/officeDocument/2006/relationships/hyperlink" Target="https://www.daloopa.com/src/8774278" TargetMode="External"/><Relationship Id="rId3142" Type="http://schemas.openxmlformats.org/officeDocument/2006/relationships/hyperlink" Target="https://www.daloopa.com/src/4422482" TargetMode="External"/><Relationship Id="rId6298" Type="http://schemas.openxmlformats.org/officeDocument/2006/relationships/hyperlink" Target="https://www.daloopa.com/src/4425441" TargetMode="External"/><Relationship Id="rId7349" Type="http://schemas.openxmlformats.org/officeDocument/2006/relationships/hyperlink" Target="https://www.daloopa.com/src/8780789" TargetMode="External"/><Relationship Id="rId7763" Type="http://schemas.openxmlformats.org/officeDocument/2006/relationships/hyperlink" Target="https://www.daloopa.com/src/51115364" TargetMode="External"/><Relationship Id="rId6365" Type="http://schemas.openxmlformats.org/officeDocument/2006/relationships/hyperlink" Target="https://www.daloopa.com/src/4422758" TargetMode="External"/><Relationship Id="rId7416" Type="http://schemas.openxmlformats.org/officeDocument/2006/relationships/hyperlink" Target="https://www.daloopa.com/src/8780676" TargetMode="External"/><Relationship Id="rId8814" Type="http://schemas.openxmlformats.org/officeDocument/2006/relationships/hyperlink" Target="https://www.daloopa.com/src/55743991" TargetMode="External"/><Relationship Id="rId130" Type="http://schemas.openxmlformats.org/officeDocument/2006/relationships/hyperlink" Target="https://www.daloopa.com/src/4430066" TargetMode="External"/><Relationship Id="rId3959" Type="http://schemas.openxmlformats.org/officeDocument/2006/relationships/hyperlink" Target="https://www.daloopa.com/src/76525766" TargetMode="External"/><Relationship Id="rId5381" Type="http://schemas.openxmlformats.org/officeDocument/2006/relationships/hyperlink" Target="https://www.daloopa.com/src/69165727" TargetMode="External"/><Relationship Id="rId6018" Type="http://schemas.openxmlformats.org/officeDocument/2006/relationships/hyperlink" Target="https://www.daloopa.com/src/45801945" TargetMode="External"/><Relationship Id="rId7830" Type="http://schemas.openxmlformats.org/officeDocument/2006/relationships/hyperlink" Target="https://www.daloopa.com/src/8776079" TargetMode="External"/><Relationship Id="rId2975" Type="http://schemas.openxmlformats.org/officeDocument/2006/relationships/hyperlink" Target="https://www.daloopa.com/src/18744555" TargetMode="External"/><Relationship Id="rId5034" Type="http://schemas.openxmlformats.org/officeDocument/2006/relationships/hyperlink" Target="https://www.daloopa.com/src/4423297" TargetMode="External"/><Relationship Id="rId6432" Type="http://schemas.openxmlformats.org/officeDocument/2006/relationships/hyperlink" Target="https://www.daloopa.com/src/51431283" TargetMode="External"/><Relationship Id="rId9588" Type="http://schemas.openxmlformats.org/officeDocument/2006/relationships/hyperlink" Target="https://app.internal.daloopa.com/short_text_fundamental?id=d466ac0f583e9761f1e70b569cdac678" TargetMode="External"/><Relationship Id="rId947" Type="http://schemas.openxmlformats.org/officeDocument/2006/relationships/hyperlink" Target="https://www.daloopa.com/document/8001122" TargetMode="External"/><Relationship Id="rId1577" Type="http://schemas.openxmlformats.org/officeDocument/2006/relationships/hyperlink" Target="https://www.daloopa.com/src/4424008" TargetMode="External"/><Relationship Id="rId1991" Type="http://schemas.openxmlformats.org/officeDocument/2006/relationships/hyperlink" Target="https://www.daloopa.com/src/51031049" TargetMode="External"/><Relationship Id="rId2628" Type="http://schemas.openxmlformats.org/officeDocument/2006/relationships/hyperlink" Target="https://www.daloopa.com/src/4423507" TargetMode="External"/><Relationship Id="rId9655" Type="http://schemas.openxmlformats.org/officeDocument/2006/relationships/hyperlink" Target="https://www.daloopa.com/src/51072553" TargetMode="External"/><Relationship Id="rId1644" Type="http://schemas.openxmlformats.org/officeDocument/2006/relationships/hyperlink" Target="https://www.daloopa.com/src/69165712" TargetMode="External"/><Relationship Id="rId4050" Type="http://schemas.openxmlformats.org/officeDocument/2006/relationships/hyperlink" Target="https://www.daloopa.com/src/4421782" TargetMode="External"/><Relationship Id="rId5101" Type="http://schemas.openxmlformats.org/officeDocument/2006/relationships/hyperlink" Target="https://www.daloopa.com/src/50450782" TargetMode="External"/><Relationship Id="rId8257" Type="http://schemas.openxmlformats.org/officeDocument/2006/relationships/hyperlink" Target="https://www.daloopa.com/src/76390347" TargetMode="External"/><Relationship Id="rId8671" Type="http://schemas.openxmlformats.org/officeDocument/2006/relationships/hyperlink" Target="https://www.daloopa.com/src/70323329" TargetMode="External"/><Relationship Id="rId9308" Type="http://schemas.openxmlformats.org/officeDocument/2006/relationships/hyperlink" Target="https://www.daloopa.com/src/8795287" TargetMode="External"/><Relationship Id="rId9722" Type="http://schemas.openxmlformats.org/officeDocument/2006/relationships/hyperlink" Target="https://www.daloopa.com/document/23979424" TargetMode="External"/><Relationship Id="rId1711" Type="http://schemas.openxmlformats.org/officeDocument/2006/relationships/hyperlink" Target="https://www.daloopa.com/document/23607425" TargetMode="External"/><Relationship Id="rId4867" Type="http://schemas.openxmlformats.org/officeDocument/2006/relationships/hyperlink" Target="https://www.daloopa.com/document/23979428" TargetMode="External"/><Relationship Id="rId7273" Type="http://schemas.openxmlformats.org/officeDocument/2006/relationships/hyperlink" Target="https://www.daloopa.com/src/55743977" TargetMode="External"/><Relationship Id="rId8324" Type="http://schemas.openxmlformats.org/officeDocument/2006/relationships/hyperlink" Target="https://www.daloopa.com/src/76386781" TargetMode="External"/><Relationship Id="rId3469" Type="http://schemas.openxmlformats.org/officeDocument/2006/relationships/hyperlink" Target="https://www.daloopa.com/src/76525676" TargetMode="External"/><Relationship Id="rId5918" Type="http://schemas.openxmlformats.org/officeDocument/2006/relationships/hyperlink" Target="https://www.daloopa.com/src/45801927" TargetMode="External"/><Relationship Id="rId7340" Type="http://schemas.openxmlformats.org/officeDocument/2006/relationships/hyperlink" Target="https://www.daloopa.com/src/64848717" TargetMode="External"/><Relationship Id="rId2485" Type="http://schemas.openxmlformats.org/officeDocument/2006/relationships/hyperlink" Target="https://www.daloopa.com/src/4423548" TargetMode="External"/><Relationship Id="rId3883" Type="http://schemas.openxmlformats.org/officeDocument/2006/relationships/hyperlink" Target="https://www.daloopa.com/src/4421642" TargetMode="External"/><Relationship Id="rId4934" Type="http://schemas.openxmlformats.org/officeDocument/2006/relationships/hyperlink" Target="https://www.daloopa.com/src/4423060" TargetMode="External"/><Relationship Id="rId9098" Type="http://schemas.openxmlformats.org/officeDocument/2006/relationships/hyperlink" Target="https://app.internal.daloopa.com/short_text_fundamental?id=b55ef20b05992d21d7740f01e58376bb" TargetMode="External"/><Relationship Id="rId457" Type="http://schemas.openxmlformats.org/officeDocument/2006/relationships/hyperlink" Target="https://marketplace.daloopa.com/text-fundamental?row_number=72&amp;period_tag=QQQQ&amp;unit_tag=Percent&amp;id=4427071&amp;value=0.1&amp;" TargetMode="External"/><Relationship Id="rId1087" Type="http://schemas.openxmlformats.org/officeDocument/2006/relationships/hyperlink" Target="https://www.daloopa.com/src/4428270" TargetMode="External"/><Relationship Id="rId2138" Type="http://schemas.openxmlformats.org/officeDocument/2006/relationships/hyperlink" Target="https://www.daloopa.com/src/50588846" TargetMode="External"/><Relationship Id="rId3536" Type="http://schemas.openxmlformats.org/officeDocument/2006/relationships/hyperlink" Target="https://www.daloopa.com/src/4421867" TargetMode="External"/><Relationship Id="rId3950" Type="http://schemas.openxmlformats.org/officeDocument/2006/relationships/hyperlink" Target="https://www.daloopa.com/src/41059583" TargetMode="External"/><Relationship Id="rId9165" Type="http://schemas.openxmlformats.org/officeDocument/2006/relationships/hyperlink" Target="https://www.daloopa.com/src/8795184" TargetMode="External"/><Relationship Id="rId871" Type="http://schemas.openxmlformats.org/officeDocument/2006/relationships/hyperlink" Target="https://www.daloopa.com/src/4432658" TargetMode="External"/><Relationship Id="rId2552" Type="http://schemas.openxmlformats.org/officeDocument/2006/relationships/hyperlink" Target="https://www.daloopa.com/src/23052242" TargetMode="External"/><Relationship Id="rId3603" Type="http://schemas.openxmlformats.org/officeDocument/2006/relationships/hyperlink" Target="https://www.daloopa.com/src/8847429" TargetMode="External"/><Relationship Id="rId6759" Type="http://schemas.openxmlformats.org/officeDocument/2006/relationships/hyperlink" Target="https://www.daloopa.com/src/4425398" TargetMode="External"/><Relationship Id="rId524" Type="http://schemas.openxmlformats.org/officeDocument/2006/relationships/hyperlink" Target="https://www.daloopa.com/document/23979428" TargetMode="External"/><Relationship Id="rId1154" Type="http://schemas.openxmlformats.org/officeDocument/2006/relationships/hyperlink" Target="https://www.daloopa.com/src/50599561" TargetMode="External"/><Relationship Id="rId2205" Type="http://schemas.openxmlformats.org/officeDocument/2006/relationships/hyperlink" Target="https://www.daloopa.com/src/8771425" TargetMode="External"/><Relationship Id="rId5775" Type="http://schemas.openxmlformats.org/officeDocument/2006/relationships/hyperlink" Target="https://www.daloopa.com/src/4422778" TargetMode="External"/><Relationship Id="rId6826" Type="http://schemas.openxmlformats.org/officeDocument/2006/relationships/hyperlink" Target="https://www.daloopa.com/src/51172068" TargetMode="External"/><Relationship Id="rId8181" Type="http://schemas.openxmlformats.org/officeDocument/2006/relationships/hyperlink" Target="https://www.daloopa.com/src/8774862" TargetMode="External"/><Relationship Id="rId9232" Type="http://schemas.openxmlformats.org/officeDocument/2006/relationships/hyperlink" Target="https://www.daloopa.com/src/8795304" TargetMode="External"/><Relationship Id="rId1221" Type="http://schemas.openxmlformats.org/officeDocument/2006/relationships/hyperlink" Target="https://www.daloopa.com/src/4428497" TargetMode="External"/><Relationship Id="rId4377" Type="http://schemas.openxmlformats.org/officeDocument/2006/relationships/hyperlink" Target="https://www.daloopa.com/src/69162588" TargetMode="External"/><Relationship Id="rId4791" Type="http://schemas.openxmlformats.org/officeDocument/2006/relationships/hyperlink" Target="https://www.daloopa.com/src/8847480" TargetMode="External"/><Relationship Id="rId5428" Type="http://schemas.openxmlformats.org/officeDocument/2006/relationships/hyperlink" Target="https://www.daloopa.com/src/45801854" TargetMode="External"/><Relationship Id="rId5842" Type="http://schemas.openxmlformats.org/officeDocument/2006/relationships/hyperlink" Target="https://www.daloopa.com/src/4422748" TargetMode="External"/><Relationship Id="rId8998" Type="http://schemas.openxmlformats.org/officeDocument/2006/relationships/hyperlink" Target="https://www.daloopa.com/src/8781256" TargetMode="External"/><Relationship Id="rId3393" Type="http://schemas.openxmlformats.org/officeDocument/2006/relationships/hyperlink" Target="https://www.daloopa.com/src/4427849" TargetMode="External"/><Relationship Id="rId4444" Type="http://schemas.openxmlformats.org/officeDocument/2006/relationships/hyperlink" Target="https://www.daloopa.com/src/4421367" TargetMode="External"/><Relationship Id="rId3046" Type="http://schemas.openxmlformats.org/officeDocument/2006/relationships/hyperlink" Target="https://www.daloopa.com/src/60194298" TargetMode="External"/><Relationship Id="rId3460" Type="http://schemas.openxmlformats.org/officeDocument/2006/relationships/hyperlink" Target="https://www.daloopa.com/src/55731620" TargetMode="External"/><Relationship Id="rId381" Type="http://schemas.openxmlformats.org/officeDocument/2006/relationships/hyperlink" Target="https://www.daloopa.com/src/4430277" TargetMode="External"/><Relationship Id="rId2062" Type="http://schemas.openxmlformats.org/officeDocument/2006/relationships/hyperlink" Target="https://www.daloopa.com/src/50588404" TargetMode="External"/><Relationship Id="rId3113" Type="http://schemas.openxmlformats.org/officeDocument/2006/relationships/hyperlink" Target="https://app.internal.daloopa.com/short_text_fundamental?id=54518147f9af6efd4a250d94e67aead1" TargetMode="External"/><Relationship Id="rId4511" Type="http://schemas.openxmlformats.org/officeDocument/2006/relationships/hyperlink" Target="https://www.daloopa.com/src/4421818" TargetMode="External"/><Relationship Id="rId6269" Type="http://schemas.openxmlformats.org/officeDocument/2006/relationships/hyperlink" Target="https://www.daloopa.com/src/50450773" TargetMode="External"/><Relationship Id="rId7667" Type="http://schemas.openxmlformats.org/officeDocument/2006/relationships/hyperlink" Target="https://www.daloopa.com/src/50607720" TargetMode="External"/><Relationship Id="rId8718" Type="http://schemas.openxmlformats.org/officeDocument/2006/relationships/hyperlink" Target="https://www.daloopa.com/src/76383534" TargetMode="External"/><Relationship Id="rId6683" Type="http://schemas.openxmlformats.org/officeDocument/2006/relationships/hyperlink" Target="https://www.daloopa.com/src/51441266" TargetMode="External"/><Relationship Id="rId7734" Type="http://schemas.openxmlformats.org/officeDocument/2006/relationships/hyperlink" Target="https://www.daloopa.com/document/23607425" TargetMode="External"/><Relationship Id="rId2879" Type="http://schemas.openxmlformats.org/officeDocument/2006/relationships/hyperlink" Target="https://www.daloopa.com/src/50625348" TargetMode="External"/><Relationship Id="rId5285" Type="http://schemas.openxmlformats.org/officeDocument/2006/relationships/hyperlink" Target="https://www.daloopa.com/src/4422888" TargetMode="External"/><Relationship Id="rId6336" Type="http://schemas.openxmlformats.org/officeDocument/2006/relationships/hyperlink" Target="https://www.daloopa.com/src/50462552" TargetMode="External"/><Relationship Id="rId6750" Type="http://schemas.openxmlformats.org/officeDocument/2006/relationships/hyperlink" Target="https://www.daloopa.com/src/64849625" TargetMode="External"/><Relationship Id="rId7801" Type="http://schemas.openxmlformats.org/officeDocument/2006/relationships/hyperlink" Target="https://www.daloopa.com/src/70321346" TargetMode="External"/><Relationship Id="rId101" Type="http://schemas.openxmlformats.org/officeDocument/2006/relationships/hyperlink" Target="https://marketplace.daloopa.com/text-fundamental?row_number=14&amp;period_tag=QQQQ&amp;unit_tag=Dollar&amp;id=4431144&amp;value=0.72&amp;id=4429738&amp;value=1.23&amp;id=50454712&amp;value=2.25&amp;id=64848911&amp;value=3.15&amp;" TargetMode="External"/><Relationship Id="rId1895" Type="http://schemas.openxmlformats.org/officeDocument/2006/relationships/hyperlink" Target="https://www.daloopa.com/src/50995485" TargetMode="External"/><Relationship Id="rId2946" Type="http://schemas.openxmlformats.org/officeDocument/2006/relationships/hyperlink" Target="https://www.daloopa.com/src/4422147" TargetMode="External"/><Relationship Id="rId5352" Type="http://schemas.openxmlformats.org/officeDocument/2006/relationships/hyperlink" Target="https://www.daloopa.com/src/4423303" TargetMode="External"/><Relationship Id="rId6403" Type="http://schemas.openxmlformats.org/officeDocument/2006/relationships/hyperlink" Target="https://www.daloopa.com/src/75006809" TargetMode="External"/><Relationship Id="rId9559" Type="http://schemas.openxmlformats.org/officeDocument/2006/relationships/hyperlink" Target="https://www.daloopa.com/src/8795373" TargetMode="External"/><Relationship Id="rId918" Type="http://schemas.openxmlformats.org/officeDocument/2006/relationships/hyperlink" Target="https://www.daloopa.com/src/4443592" TargetMode="External"/><Relationship Id="rId1548" Type="http://schemas.openxmlformats.org/officeDocument/2006/relationships/hyperlink" Target="https://www.daloopa.com/src/23052302" TargetMode="External"/><Relationship Id="rId5005" Type="http://schemas.openxmlformats.org/officeDocument/2006/relationships/hyperlink" Target="https://www.daloopa.com/src/4423326" TargetMode="External"/><Relationship Id="rId8575" Type="http://schemas.openxmlformats.org/officeDocument/2006/relationships/hyperlink" Target="https://www.daloopa.com/src/76383542" TargetMode="External"/><Relationship Id="rId9626" Type="http://schemas.openxmlformats.org/officeDocument/2006/relationships/hyperlink" Target="https://www.daloopa.com/src/23060749" TargetMode="External"/><Relationship Id="rId1962" Type="http://schemas.openxmlformats.org/officeDocument/2006/relationships/hyperlink" Target="https://www.daloopa.com/src/8769145" TargetMode="External"/><Relationship Id="rId4021" Type="http://schemas.openxmlformats.org/officeDocument/2006/relationships/hyperlink" Target="https://www.daloopa.com/src/33992249" TargetMode="External"/><Relationship Id="rId7177" Type="http://schemas.openxmlformats.org/officeDocument/2006/relationships/hyperlink" Target="https://www.daloopa.com/document/23607425" TargetMode="External"/><Relationship Id="rId7591" Type="http://schemas.openxmlformats.org/officeDocument/2006/relationships/hyperlink" Target="https://www.daloopa.com/document/23607425" TargetMode="External"/><Relationship Id="rId8228" Type="http://schemas.openxmlformats.org/officeDocument/2006/relationships/hyperlink" Target="https://www.daloopa.com/src/76390195" TargetMode="External"/><Relationship Id="rId1615" Type="http://schemas.openxmlformats.org/officeDocument/2006/relationships/hyperlink" Target="https://www.daloopa.com/src/18756213" TargetMode="External"/><Relationship Id="rId6193" Type="http://schemas.openxmlformats.org/officeDocument/2006/relationships/hyperlink" Target="https://www.daloopa.com/src/4422755" TargetMode="External"/><Relationship Id="rId7244" Type="http://schemas.openxmlformats.org/officeDocument/2006/relationships/hyperlink" Target="https://www.daloopa.com/src/50570473" TargetMode="External"/><Relationship Id="rId8642" Type="http://schemas.openxmlformats.org/officeDocument/2006/relationships/hyperlink" Target="https://www.daloopa.com/src/76383480" TargetMode="External"/><Relationship Id="rId3787" Type="http://schemas.openxmlformats.org/officeDocument/2006/relationships/hyperlink" Target="https://www.daloopa.com/src/18731584" TargetMode="External"/><Relationship Id="rId4838" Type="http://schemas.openxmlformats.org/officeDocument/2006/relationships/hyperlink" Target="https://www.daloopa.com/src/4423353" TargetMode="External"/><Relationship Id="rId2389" Type="http://schemas.openxmlformats.org/officeDocument/2006/relationships/hyperlink" Target="https://www.daloopa.com/src/51172061" TargetMode="External"/><Relationship Id="rId3854" Type="http://schemas.openxmlformats.org/officeDocument/2006/relationships/hyperlink" Target="https://www.daloopa.com/src/76525747" TargetMode="External"/><Relationship Id="rId4905" Type="http://schemas.openxmlformats.org/officeDocument/2006/relationships/hyperlink" Target="https://www.daloopa.com/src/60194341" TargetMode="External"/><Relationship Id="rId6260" Type="http://schemas.openxmlformats.org/officeDocument/2006/relationships/hyperlink" Target="https://www.daloopa.com/src/4422527" TargetMode="External"/><Relationship Id="rId7311" Type="http://schemas.openxmlformats.org/officeDocument/2006/relationships/hyperlink" Target="https://www.daloopa.com/src/55743978" TargetMode="External"/><Relationship Id="rId775" Type="http://schemas.openxmlformats.org/officeDocument/2006/relationships/hyperlink" Target="https://www.daloopa.com/src/4427603" TargetMode="External"/><Relationship Id="rId2456" Type="http://schemas.openxmlformats.org/officeDocument/2006/relationships/hyperlink" Target="https://www.daloopa.com/src/50721554" TargetMode="External"/><Relationship Id="rId2870" Type="http://schemas.openxmlformats.org/officeDocument/2006/relationships/hyperlink" Target="https://www.daloopa.com/src/23051414" TargetMode="External"/><Relationship Id="rId3507" Type="http://schemas.openxmlformats.org/officeDocument/2006/relationships/hyperlink" Target="https://www.daloopa.com/src/18731570" TargetMode="External"/><Relationship Id="rId3921" Type="http://schemas.openxmlformats.org/officeDocument/2006/relationships/hyperlink" Target="https://www.daloopa.com/src/4421505" TargetMode="External"/><Relationship Id="rId9069" Type="http://schemas.openxmlformats.org/officeDocument/2006/relationships/hyperlink" Target="https://www.daloopa.com/src/8783459" TargetMode="External"/><Relationship Id="rId9483" Type="http://schemas.openxmlformats.org/officeDocument/2006/relationships/hyperlink" Target="https://www.daloopa.com/document/23607425" TargetMode="External"/><Relationship Id="rId428" Type="http://schemas.openxmlformats.org/officeDocument/2006/relationships/hyperlink" Target="https://marketplace.daloopa.com/text-fundamental?row_number=66&amp;period_tag=QQQQ&amp;unit_tag=Dollar&amp;id=4427284&amp;value=-0.05&amp;" TargetMode="External"/><Relationship Id="rId842" Type="http://schemas.openxmlformats.org/officeDocument/2006/relationships/hyperlink" Target="https://marketplace.daloopa.com/text-fundamental?row_number=122&amp;period_tag=QQQQ&amp;unit_tag=Actual&amp;id=64848923&amp;value=1050&amp;" TargetMode="External"/><Relationship Id="rId1058" Type="http://schemas.openxmlformats.org/officeDocument/2006/relationships/hyperlink" Target="https://www.daloopa.com/src/33997825" TargetMode="External"/><Relationship Id="rId1472" Type="http://schemas.openxmlformats.org/officeDocument/2006/relationships/hyperlink" Target="https://www.daloopa.com/src/4423792" TargetMode="External"/><Relationship Id="rId2109" Type="http://schemas.openxmlformats.org/officeDocument/2006/relationships/hyperlink" Target="https://app.internal.daloopa.com/short_text_fundamental?id=0d3405f4d855564f7f2773410f03055c" TargetMode="External"/><Relationship Id="rId2523" Type="http://schemas.openxmlformats.org/officeDocument/2006/relationships/hyperlink" Target="https://www.daloopa.com/src/4423597" TargetMode="External"/><Relationship Id="rId5679" Type="http://schemas.openxmlformats.org/officeDocument/2006/relationships/hyperlink" Target="https://app.internal.daloopa.com/short_text_fundamental?id=1d7bcc45836a9453ae1d4732685434cb" TargetMode="External"/><Relationship Id="rId8085" Type="http://schemas.openxmlformats.org/officeDocument/2006/relationships/hyperlink" Target="https://www.daloopa.com/src/64849004" TargetMode="External"/><Relationship Id="rId9136" Type="http://schemas.openxmlformats.org/officeDocument/2006/relationships/hyperlink" Target="https://www.daloopa.com/src/8795296" TargetMode="External"/><Relationship Id="rId9550" Type="http://schemas.openxmlformats.org/officeDocument/2006/relationships/hyperlink" Target="https://www.daloopa.com/src/50570754" TargetMode="External"/><Relationship Id="rId1125" Type="http://schemas.openxmlformats.org/officeDocument/2006/relationships/hyperlink" Target="https://www.daloopa.com/src/4428335" TargetMode="External"/><Relationship Id="rId4695" Type="http://schemas.openxmlformats.org/officeDocument/2006/relationships/hyperlink" Target="https://www.daloopa.com/src/69162585" TargetMode="External"/><Relationship Id="rId8152" Type="http://schemas.openxmlformats.org/officeDocument/2006/relationships/hyperlink" Target="https://www.daloopa.com/src/8776006" TargetMode="External"/><Relationship Id="rId9203" Type="http://schemas.openxmlformats.org/officeDocument/2006/relationships/hyperlink" Target="https://www.daloopa.com/src/23060720" TargetMode="External"/><Relationship Id="rId3297" Type="http://schemas.openxmlformats.org/officeDocument/2006/relationships/hyperlink" Target="https://www.daloopa.com/src/4422418" TargetMode="External"/><Relationship Id="rId4348" Type="http://schemas.openxmlformats.org/officeDocument/2006/relationships/hyperlink" Target="https://www.daloopa.com/src/4421937" TargetMode="External"/><Relationship Id="rId5746" Type="http://schemas.openxmlformats.org/officeDocument/2006/relationships/hyperlink" Target="https://www.daloopa.com/src/4423399" TargetMode="External"/><Relationship Id="rId4762" Type="http://schemas.openxmlformats.org/officeDocument/2006/relationships/hyperlink" Target="https://www.daloopa.com/src/4421373" TargetMode="External"/><Relationship Id="rId5813" Type="http://schemas.openxmlformats.org/officeDocument/2006/relationships/hyperlink" Target="https://www.daloopa.com/src/4423075" TargetMode="External"/><Relationship Id="rId8969" Type="http://schemas.openxmlformats.org/officeDocument/2006/relationships/hyperlink" Target="https://www.daloopa.com/src/60201759" TargetMode="External"/><Relationship Id="rId285" Type="http://schemas.openxmlformats.org/officeDocument/2006/relationships/hyperlink" Target="https://www.daloopa.com/src/4427138" TargetMode="External"/><Relationship Id="rId3364" Type="http://schemas.openxmlformats.org/officeDocument/2006/relationships/hyperlink" Target="https://www.daloopa.com/src/60194296" TargetMode="External"/><Relationship Id="rId4415" Type="http://schemas.openxmlformats.org/officeDocument/2006/relationships/hyperlink" Target="https://www.daloopa.com/src/4421334" TargetMode="External"/><Relationship Id="rId7985" Type="http://schemas.openxmlformats.org/officeDocument/2006/relationships/hyperlink" Target="https://www.daloopa.com/src/33999076" TargetMode="External"/><Relationship Id="rId2380" Type="http://schemas.openxmlformats.org/officeDocument/2006/relationships/hyperlink" Target="https://www.daloopa.com/src/75006491" TargetMode="External"/><Relationship Id="rId3017" Type="http://schemas.openxmlformats.org/officeDocument/2006/relationships/hyperlink" Target="https://www.daloopa.com/src/4422213" TargetMode="External"/><Relationship Id="rId3431" Type="http://schemas.openxmlformats.org/officeDocument/2006/relationships/hyperlink" Target="https://www.daloopa.com/src/4422009" TargetMode="External"/><Relationship Id="rId6587" Type="http://schemas.openxmlformats.org/officeDocument/2006/relationships/hyperlink" Target="https://www.daloopa.com/src/51432579" TargetMode="External"/><Relationship Id="rId7638" Type="http://schemas.openxmlformats.org/officeDocument/2006/relationships/hyperlink" Target="https://www.daloopa.com/src/50608516" TargetMode="External"/><Relationship Id="rId352" Type="http://schemas.openxmlformats.org/officeDocument/2006/relationships/hyperlink" Target="https://app.internal.daloopa.com/short_text_fundamental?id=57fba5fa2758cfbdaa1932ad077fa95f" TargetMode="External"/><Relationship Id="rId2033" Type="http://schemas.openxmlformats.org/officeDocument/2006/relationships/hyperlink" Target="https://www.daloopa.com/src/8901964" TargetMode="External"/><Relationship Id="rId5189" Type="http://schemas.openxmlformats.org/officeDocument/2006/relationships/hyperlink" Target="https://www.daloopa.com/src/4423181" TargetMode="External"/><Relationship Id="rId6654" Type="http://schemas.openxmlformats.org/officeDocument/2006/relationships/hyperlink" Target="https://marketplace.daloopa.com/text-fundamental?row_number=522&amp;period_tag=QYYY&amp;unit_tag=Million&amp;id=51441961&amp;value=-6.1&amp;id=51519621&amp;value=-6.1&amp;" TargetMode="External"/><Relationship Id="rId7705" Type="http://schemas.openxmlformats.org/officeDocument/2006/relationships/hyperlink" Target="https://www.daloopa.com/src/50611481" TargetMode="External"/><Relationship Id="rId9060" Type="http://schemas.openxmlformats.org/officeDocument/2006/relationships/hyperlink" Target="https://www.daloopa.com/src/8783505" TargetMode="External"/><Relationship Id="rId1799" Type="http://schemas.openxmlformats.org/officeDocument/2006/relationships/hyperlink" Target="https://www.daloopa.com/src/8779245" TargetMode="External"/><Relationship Id="rId2100" Type="http://schemas.openxmlformats.org/officeDocument/2006/relationships/hyperlink" Target="https://www.daloopa.com/document/19368065" TargetMode="External"/><Relationship Id="rId5256" Type="http://schemas.openxmlformats.org/officeDocument/2006/relationships/hyperlink" Target="https://www.daloopa.com/src/18745225" TargetMode="External"/><Relationship Id="rId5670" Type="http://schemas.openxmlformats.org/officeDocument/2006/relationships/hyperlink" Target="https://www.daloopa.com/src/64849610" TargetMode="External"/><Relationship Id="rId6307" Type="http://schemas.openxmlformats.org/officeDocument/2006/relationships/hyperlink" Target="https://www.daloopa.com/src/4423291" TargetMode="External"/><Relationship Id="rId4272" Type="http://schemas.openxmlformats.org/officeDocument/2006/relationships/hyperlink" Target="https://www.daloopa.com/src/4421936" TargetMode="External"/><Relationship Id="rId5323" Type="http://schemas.openxmlformats.org/officeDocument/2006/relationships/hyperlink" Target="https://www.daloopa.com/src/45801839" TargetMode="External"/><Relationship Id="rId6721" Type="http://schemas.openxmlformats.org/officeDocument/2006/relationships/hyperlink" Target="https://www.daloopa.com/src/45802006" TargetMode="External"/><Relationship Id="rId8479" Type="http://schemas.openxmlformats.org/officeDocument/2006/relationships/hyperlink" Target="https://www.daloopa.com/src/76391158" TargetMode="External"/><Relationship Id="rId9877" Type="http://schemas.openxmlformats.org/officeDocument/2006/relationships/hyperlink" Target="https://www.daloopa.com/src/8778159" TargetMode="External"/><Relationship Id="rId1866" Type="http://schemas.openxmlformats.org/officeDocument/2006/relationships/hyperlink" Target="https://www.daloopa.com/src/50571025" TargetMode="External"/><Relationship Id="rId2917" Type="http://schemas.openxmlformats.org/officeDocument/2006/relationships/hyperlink" Target="https://www.daloopa.com/src/4422453" TargetMode="External"/><Relationship Id="rId8893" Type="http://schemas.openxmlformats.org/officeDocument/2006/relationships/hyperlink" Target="https://www.daloopa.com/src/8781070" TargetMode="External"/><Relationship Id="rId1519" Type="http://schemas.openxmlformats.org/officeDocument/2006/relationships/hyperlink" Target="https://www.daloopa.com/src/4423822" TargetMode="External"/><Relationship Id="rId1933" Type="http://schemas.openxmlformats.org/officeDocument/2006/relationships/hyperlink" Target="https://www.daloopa.com/src/50728183" TargetMode="External"/><Relationship Id="rId6097" Type="http://schemas.openxmlformats.org/officeDocument/2006/relationships/hyperlink" Target="https://www.daloopa.com/src/4422753" TargetMode="External"/><Relationship Id="rId7495" Type="http://schemas.openxmlformats.org/officeDocument/2006/relationships/hyperlink" Target="https://www.daloopa.com/src/50600673" TargetMode="External"/><Relationship Id="rId8546" Type="http://schemas.openxmlformats.org/officeDocument/2006/relationships/hyperlink" Target="https://www.daloopa.com/src/76383209" TargetMode="External"/><Relationship Id="rId8960" Type="http://schemas.openxmlformats.org/officeDocument/2006/relationships/hyperlink" Target="https://www.daloopa.com/src/8781232" TargetMode="External"/><Relationship Id="rId7148" Type="http://schemas.openxmlformats.org/officeDocument/2006/relationships/hyperlink" Target="https://www.daloopa.com/src/4424237" TargetMode="External"/><Relationship Id="rId7562" Type="http://schemas.openxmlformats.org/officeDocument/2006/relationships/hyperlink" Target="https://www.daloopa.com/src/50603514" TargetMode="External"/><Relationship Id="rId8613" Type="http://schemas.openxmlformats.org/officeDocument/2006/relationships/hyperlink" Target="https://www.daloopa.com/src/76383440" TargetMode="External"/><Relationship Id="rId3758" Type="http://schemas.openxmlformats.org/officeDocument/2006/relationships/hyperlink" Target="https://www.daloopa.com/src/4421380" TargetMode="External"/><Relationship Id="rId4809" Type="http://schemas.openxmlformats.org/officeDocument/2006/relationships/hyperlink" Target="https://www.daloopa.com/src/76525927" TargetMode="External"/><Relationship Id="rId6164" Type="http://schemas.openxmlformats.org/officeDocument/2006/relationships/hyperlink" Target="https://www.daloopa.com/src/4423169" TargetMode="External"/><Relationship Id="rId7215" Type="http://schemas.openxmlformats.org/officeDocument/2006/relationships/hyperlink" Target="https://www.daloopa.com/src/8780134" TargetMode="External"/><Relationship Id="rId679" Type="http://schemas.openxmlformats.org/officeDocument/2006/relationships/hyperlink" Target="https://www.daloopa.com/src/4429248" TargetMode="External"/><Relationship Id="rId2774" Type="http://schemas.openxmlformats.org/officeDocument/2006/relationships/hyperlink" Target="https://www.daloopa.com/src/50413745" TargetMode="External"/><Relationship Id="rId5180" Type="http://schemas.openxmlformats.org/officeDocument/2006/relationships/hyperlink" Target="https://www.daloopa.com/src/4422915" TargetMode="External"/><Relationship Id="rId6231" Type="http://schemas.openxmlformats.org/officeDocument/2006/relationships/hyperlink" Target="https://www.daloopa.com/src/75006797" TargetMode="External"/><Relationship Id="rId9387" Type="http://schemas.openxmlformats.org/officeDocument/2006/relationships/hyperlink" Target="https://www.daloopa.com/src/50570741" TargetMode="External"/><Relationship Id="rId746" Type="http://schemas.openxmlformats.org/officeDocument/2006/relationships/hyperlink" Target="https://www.daloopa.com/src/4427614" TargetMode="External"/><Relationship Id="rId1376" Type="http://schemas.openxmlformats.org/officeDocument/2006/relationships/hyperlink" Target="https://www.daloopa.com/src/4423887" TargetMode="External"/><Relationship Id="rId2427" Type="http://schemas.openxmlformats.org/officeDocument/2006/relationships/hyperlink" Target="https://www.daloopa.com/src/4423575" TargetMode="External"/><Relationship Id="rId3825" Type="http://schemas.openxmlformats.org/officeDocument/2006/relationships/hyperlink" Target="https://www.daloopa.com/src/4421778" TargetMode="External"/><Relationship Id="rId9454" Type="http://schemas.openxmlformats.org/officeDocument/2006/relationships/hyperlink" Target="https://www.daloopa.com/src/8795341" TargetMode="External"/><Relationship Id="rId1029" Type="http://schemas.openxmlformats.org/officeDocument/2006/relationships/hyperlink" Target="https://www.daloopa.com/src/4424044" TargetMode="External"/><Relationship Id="rId1790" Type="http://schemas.openxmlformats.org/officeDocument/2006/relationships/hyperlink" Target="https://www.daloopa.com/src/8779315" TargetMode="External"/><Relationship Id="rId2841" Type="http://schemas.openxmlformats.org/officeDocument/2006/relationships/hyperlink" Target="https://www.daloopa.com/src/4422158" TargetMode="External"/><Relationship Id="rId5997" Type="http://schemas.openxmlformats.org/officeDocument/2006/relationships/hyperlink" Target="https://www.daloopa.com/src/4423430" TargetMode="External"/><Relationship Id="rId8056" Type="http://schemas.openxmlformats.org/officeDocument/2006/relationships/hyperlink" Target="https://www.daloopa.com/src/8776114" TargetMode="External"/><Relationship Id="rId9107" Type="http://schemas.openxmlformats.org/officeDocument/2006/relationships/hyperlink" Target="https://www.daloopa.com/src/23060710" TargetMode="External"/><Relationship Id="rId82" Type="http://schemas.openxmlformats.org/officeDocument/2006/relationships/hyperlink" Target="https://www.daloopa.com/document/23979428" TargetMode="External"/><Relationship Id="rId813" Type="http://schemas.openxmlformats.org/officeDocument/2006/relationships/hyperlink" Target="https://www.daloopa.com/src/4432584" TargetMode="External"/><Relationship Id="rId1443" Type="http://schemas.openxmlformats.org/officeDocument/2006/relationships/hyperlink" Target="https://app.internal.daloopa.com/short_text_fundamental?id=27f929c11cb530388178b2e2839a5833" TargetMode="External"/><Relationship Id="rId4599" Type="http://schemas.openxmlformats.org/officeDocument/2006/relationships/hyperlink" Target="https://www.daloopa.com/src/76525889" TargetMode="External"/><Relationship Id="rId7072" Type="http://schemas.openxmlformats.org/officeDocument/2006/relationships/hyperlink" Target="https://www.daloopa.com/src/18747932" TargetMode="External"/><Relationship Id="rId8470" Type="http://schemas.openxmlformats.org/officeDocument/2006/relationships/hyperlink" Target="https://www.daloopa.com/src/76391281" TargetMode="External"/><Relationship Id="rId9521" Type="http://schemas.openxmlformats.org/officeDocument/2006/relationships/hyperlink" Target="https://www.daloopa.com/src/8795416" TargetMode="External"/><Relationship Id="rId1510" Type="http://schemas.openxmlformats.org/officeDocument/2006/relationships/hyperlink" Target="https://www.daloopa.com/src/4423634" TargetMode="External"/><Relationship Id="rId4666" Type="http://schemas.openxmlformats.org/officeDocument/2006/relationships/hyperlink" Target="https://www.daloopa.com/src/4421943" TargetMode="External"/><Relationship Id="rId5717" Type="http://schemas.openxmlformats.org/officeDocument/2006/relationships/hyperlink" Target="https://www.daloopa.com/src/55731759" TargetMode="External"/><Relationship Id="rId8123" Type="http://schemas.openxmlformats.org/officeDocument/2006/relationships/hyperlink" Target="https://www.daloopa.com/src/8776115" TargetMode="External"/><Relationship Id="rId3268" Type="http://schemas.openxmlformats.org/officeDocument/2006/relationships/hyperlink" Target="https://www.daloopa.com/src/50623198" TargetMode="External"/><Relationship Id="rId3682" Type="http://schemas.openxmlformats.org/officeDocument/2006/relationships/hyperlink" Target="https://www.daloopa.com/src/4421379" TargetMode="External"/><Relationship Id="rId4319" Type="http://schemas.openxmlformats.org/officeDocument/2006/relationships/hyperlink" Target="https://www.daloopa.com/src/8847444" TargetMode="External"/><Relationship Id="rId4733" Type="http://schemas.openxmlformats.org/officeDocument/2006/relationships/hyperlink" Target="https://www.daloopa.com/src/4421340" TargetMode="External"/><Relationship Id="rId7889" Type="http://schemas.openxmlformats.org/officeDocument/2006/relationships/hyperlink" Target="https://app.internal.daloopa.com/short_text_fundamental?id=aa9d0ae0e81e4c22a7b2f33d68c4d3d1" TargetMode="External"/><Relationship Id="rId189" Type="http://schemas.openxmlformats.org/officeDocument/2006/relationships/hyperlink" Target="https://www.daloopa.com/src/51151685" TargetMode="External"/><Relationship Id="rId2284" Type="http://schemas.openxmlformats.org/officeDocument/2006/relationships/hyperlink" Target="https://www.daloopa.com/src/51172059" TargetMode="External"/><Relationship Id="rId3335" Type="http://schemas.openxmlformats.org/officeDocument/2006/relationships/hyperlink" Target="https://www.daloopa.com/src/4422219" TargetMode="External"/><Relationship Id="rId256" Type="http://schemas.openxmlformats.org/officeDocument/2006/relationships/hyperlink" Target="https://www.daloopa.com/src/33992888" TargetMode="External"/><Relationship Id="rId670" Type="http://schemas.openxmlformats.org/officeDocument/2006/relationships/hyperlink" Target="https://marketplace.daloopa.com/text-fundamental?row_number=91&amp;period_tag=QQQQ&amp;unit_tag=Percent&amp;id=4427548&amp;value=0.15&amp;id=4427498&amp;value=0.15&amp;" TargetMode="External"/><Relationship Id="rId2351" Type="http://schemas.openxmlformats.org/officeDocument/2006/relationships/hyperlink" Target="https://www.daloopa.com/src/8771636" TargetMode="External"/><Relationship Id="rId3402" Type="http://schemas.openxmlformats.org/officeDocument/2006/relationships/hyperlink" Target="https://www.daloopa.com/src/8847550" TargetMode="External"/><Relationship Id="rId4800" Type="http://schemas.openxmlformats.org/officeDocument/2006/relationships/hyperlink" Target="https://www.daloopa.com/src/64848755" TargetMode="External"/><Relationship Id="rId6558" Type="http://schemas.openxmlformats.org/officeDocument/2006/relationships/hyperlink" Target="https://marketplace.daloopa.com/text-fundamental?row_number=504&amp;period_tag=QQQQ&amp;unit_tag=Million&amp;id=51078104&amp;value=5047.2&amp;id=51078135&amp;value=5187.2&amp;id=51078168&amp;value=5336&amp;id=51432576&amp;value=5495.2&amp;id=51432487&amp;value=6281.6&amp;id=51432907&amp;value=6855.2&amp;" TargetMode="External"/><Relationship Id="rId7956" Type="http://schemas.openxmlformats.org/officeDocument/2006/relationships/hyperlink" Target="https://www.daloopa.com/src/23060528" TargetMode="External"/><Relationship Id="rId323" Type="http://schemas.openxmlformats.org/officeDocument/2006/relationships/hyperlink" Target="https://www.daloopa.com/src/4431131" TargetMode="External"/><Relationship Id="rId2004" Type="http://schemas.openxmlformats.org/officeDocument/2006/relationships/hyperlink" Target="https://www.daloopa.com/src/8769157" TargetMode="External"/><Relationship Id="rId6972" Type="http://schemas.openxmlformats.org/officeDocument/2006/relationships/hyperlink" Target="https://www.daloopa.com/src/45802050" TargetMode="External"/><Relationship Id="rId7609" Type="http://schemas.openxmlformats.org/officeDocument/2006/relationships/hyperlink" Target="https://www.daloopa.com/src/50608107" TargetMode="External"/><Relationship Id="rId9031" Type="http://schemas.openxmlformats.org/officeDocument/2006/relationships/hyperlink" Target="https://www.daloopa.com/src/8783442" TargetMode="External"/><Relationship Id="rId4176" Type="http://schemas.openxmlformats.org/officeDocument/2006/relationships/hyperlink" Target="https://www.daloopa.com/src/50447790" TargetMode="External"/><Relationship Id="rId5574" Type="http://schemas.openxmlformats.org/officeDocument/2006/relationships/hyperlink" Target="https://www.daloopa.com/src/18745220" TargetMode="External"/><Relationship Id="rId6625" Type="http://schemas.openxmlformats.org/officeDocument/2006/relationships/hyperlink" Target="https://www.daloopa.com/src/51085251" TargetMode="External"/><Relationship Id="rId1020" Type="http://schemas.openxmlformats.org/officeDocument/2006/relationships/hyperlink" Target="https://www.daloopa.com/src/25319305" TargetMode="External"/><Relationship Id="rId4590" Type="http://schemas.openxmlformats.org/officeDocument/2006/relationships/hyperlink" Target="https://www.daloopa.com/src/75006742" TargetMode="External"/><Relationship Id="rId5227" Type="http://schemas.openxmlformats.org/officeDocument/2006/relationships/hyperlink" Target="https://www.daloopa.com/src/4422735" TargetMode="External"/><Relationship Id="rId5641" Type="http://schemas.openxmlformats.org/officeDocument/2006/relationships/hyperlink" Target="https://www.daloopa.com/src/45801887" TargetMode="External"/><Relationship Id="rId8797" Type="http://schemas.openxmlformats.org/officeDocument/2006/relationships/hyperlink" Target="https://marketplace.daloopa.com/text-fundamental?row_number=782&amp;period_tag=QQQQ&amp;unit_tag=Thousand&amp;id=70323364&amp;value=10651700&amp;" TargetMode="External"/><Relationship Id="rId9848" Type="http://schemas.openxmlformats.org/officeDocument/2006/relationships/hyperlink" Target="https://www.daloopa.com/src/8778266" TargetMode="External"/><Relationship Id="rId1837" Type="http://schemas.openxmlformats.org/officeDocument/2006/relationships/hyperlink" Target="https://www.daloopa.com/src/8770964" TargetMode="External"/><Relationship Id="rId3192" Type="http://schemas.openxmlformats.org/officeDocument/2006/relationships/hyperlink" Target="https://www.daloopa.com/src/4422432" TargetMode="External"/><Relationship Id="rId4243" Type="http://schemas.openxmlformats.org/officeDocument/2006/relationships/hyperlink" Target="https://www.daloopa.com/src/41059587" TargetMode="External"/><Relationship Id="rId7399" Type="http://schemas.openxmlformats.org/officeDocument/2006/relationships/hyperlink" Target="https://www.daloopa.com/src/23060598" TargetMode="External"/><Relationship Id="rId8864" Type="http://schemas.openxmlformats.org/officeDocument/2006/relationships/hyperlink" Target="https://www.daloopa.com/src/8781045" TargetMode="External"/><Relationship Id="rId4310" Type="http://schemas.openxmlformats.org/officeDocument/2006/relationships/hyperlink" Target="https://www.daloopa.com/src/76525834" TargetMode="External"/><Relationship Id="rId7466" Type="http://schemas.openxmlformats.org/officeDocument/2006/relationships/hyperlink" Target="https://www.daloopa.com/src/50600275" TargetMode="External"/><Relationship Id="rId7880" Type="http://schemas.openxmlformats.org/officeDocument/2006/relationships/hyperlink" Target="https://www.daloopa.com/document/23979424" TargetMode="External"/><Relationship Id="rId8517" Type="http://schemas.openxmlformats.org/officeDocument/2006/relationships/hyperlink" Target="https://www.daloopa.com/src/70323308" TargetMode="External"/><Relationship Id="rId180" Type="http://schemas.openxmlformats.org/officeDocument/2006/relationships/hyperlink" Target="https://www.daloopa.com/document/1166056" TargetMode="External"/><Relationship Id="rId1904" Type="http://schemas.openxmlformats.org/officeDocument/2006/relationships/hyperlink" Target="https://www.daloopa.com/document/23607425" TargetMode="External"/><Relationship Id="rId6068" Type="http://schemas.openxmlformats.org/officeDocument/2006/relationships/hyperlink" Target="https://www.daloopa.com/src/4422523" TargetMode="External"/><Relationship Id="rId6482" Type="http://schemas.openxmlformats.org/officeDocument/2006/relationships/hyperlink" Target="https://www.daloopa.com/src/51078091" TargetMode="External"/><Relationship Id="rId7119" Type="http://schemas.openxmlformats.org/officeDocument/2006/relationships/hyperlink" Target="https://www.daloopa.com/src/4424235" TargetMode="External"/><Relationship Id="rId7533" Type="http://schemas.openxmlformats.org/officeDocument/2006/relationships/hyperlink" Target="https://www.daloopa.com/src/50603767" TargetMode="External"/><Relationship Id="rId8931" Type="http://schemas.openxmlformats.org/officeDocument/2006/relationships/hyperlink" Target="https://www.daloopa.com/document/23607425" TargetMode="External"/><Relationship Id="rId5084" Type="http://schemas.openxmlformats.org/officeDocument/2006/relationships/hyperlink" Target="https://www.daloopa.com/src/4423209" TargetMode="External"/><Relationship Id="rId6135" Type="http://schemas.openxmlformats.org/officeDocument/2006/relationships/hyperlink" Target="https://www.daloopa.com/src/75006799" TargetMode="External"/><Relationship Id="rId997" Type="http://schemas.openxmlformats.org/officeDocument/2006/relationships/hyperlink" Target="https://www.daloopa.com/document/1190599" TargetMode="External"/><Relationship Id="rId2678" Type="http://schemas.openxmlformats.org/officeDocument/2006/relationships/hyperlink" Target="https://www.daloopa.com/document/23979428" TargetMode="External"/><Relationship Id="rId3729" Type="http://schemas.openxmlformats.org/officeDocument/2006/relationships/hyperlink" Target="https://www.daloopa.com/src/76525727" TargetMode="External"/><Relationship Id="rId5151" Type="http://schemas.openxmlformats.org/officeDocument/2006/relationships/hyperlink" Target="https://www.daloopa.com/src/23051499" TargetMode="External"/><Relationship Id="rId7600" Type="http://schemas.openxmlformats.org/officeDocument/2006/relationships/hyperlink" Target="https://www.daloopa.com/src/50607889" TargetMode="External"/><Relationship Id="rId1694" Type="http://schemas.openxmlformats.org/officeDocument/2006/relationships/hyperlink" Target="https://www.daloopa.com/src/8772920" TargetMode="External"/><Relationship Id="rId2745" Type="http://schemas.openxmlformats.org/officeDocument/2006/relationships/hyperlink" Target="https://www.daloopa.com/src/4422274" TargetMode="External"/><Relationship Id="rId6202" Type="http://schemas.openxmlformats.org/officeDocument/2006/relationships/hyperlink" Target="https://www.daloopa.com/src/4425439" TargetMode="External"/><Relationship Id="rId9358" Type="http://schemas.openxmlformats.org/officeDocument/2006/relationships/hyperlink" Target="https://www.daloopa.com/src/8795245" TargetMode="External"/><Relationship Id="rId9772" Type="http://schemas.openxmlformats.org/officeDocument/2006/relationships/hyperlink" Target="https://www.daloopa.com/src/51073225" TargetMode="External"/><Relationship Id="rId717" Type="http://schemas.openxmlformats.org/officeDocument/2006/relationships/hyperlink" Target="https://www.daloopa.com/src/4427605" TargetMode="External"/><Relationship Id="rId1347" Type="http://schemas.openxmlformats.org/officeDocument/2006/relationships/hyperlink" Target="https://www.daloopa.com/src/4423925" TargetMode="External"/><Relationship Id="rId1761" Type="http://schemas.openxmlformats.org/officeDocument/2006/relationships/hyperlink" Target="https://www.daloopa.com/src/8778416" TargetMode="External"/><Relationship Id="rId2812" Type="http://schemas.openxmlformats.org/officeDocument/2006/relationships/hyperlink" Target="https://www.daloopa.com/src/4422476" TargetMode="External"/><Relationship Id="rId5968" Type="http://schemas.openxmlformats.org/officeDocument/2006/relationships/hyperlink" Target="https://www.daloopa.com/src/50462547" TargetMode="External"/><Relationship Id="rId8374" Type="http://schemas.openxmlformats.org/officeDocument/2006/relationships/hyperlink" Target="https://www.daloopa.com/src/76386438" TargetMode="External"/><Relationship Id="rId9425" Type="http://schemas.openxmlformats.org/officeDocument/2006/relationships/hyperlink" Target="https://app.internal.daloopa.com/short_text_fundamental?id=0ce3d7dfb266ab2ab7e394897b07af6f" TargetMode="External"/><Relationship Id="rId53" Type="http://schemas.openxmlformats.org/officeDocument/2006/relationships/hyperlink" Target="https://www.daloopa.com/document/1166056" TargetMode="External"/><Relationship Id="rId1414" Type="http://schemas.openxmlformats.org/officeDocument/2006/relationships/hyperlink" Target="https://www.daloopa.com/src/4423874" TargetMode="External"/><Relationship Id="rId4984" Type="http://schemas.openxmlformats.org/officeDocument/2006/relationships/hyperlink" Target="https://www.daloopa.com/src/4422971" TargetMode="External"/><Relationship Id="rId7390" Type="http://schemas.openxmlformats.org/officeDocument/2006/relationships/hyperlink" Target="https://www.daloopa.com/src/8780644" TargetMode="External"/><Relationship Id="rId8027" Type="http://schemas.openxmlformats.org/officeDocument/2006/relationships/hyperlink" Target="https://www.daloopa.com/src/64849005" TargetMode="External"/><Relationship Id="rId8441" Type="http://schemas.openxmlformats.org/officeDocument/2006/relationships/hyperlink" Target="https://www.daloopa.com/src/76391102" TargetMode="External"/><Relationship Id="rId3586" Type="http://schemas.openxmlformats.org/officeDocument/2006/relationships/hyperlink" Target="https://www.daloopa.com/src/4421898" TargetMode="External"/><Relationship Id="rId4637" Type="http://schemas.openxmlformats.org/officeDocument/2006/relationships/hyperlink" Target="https://www.daloopa.com/src/41059591" TargetMode="External"/><Relationship Id="rId7043" Type="http://schemas.openxmlformats.org/officeDocument/2006/relationships/hyperlink" Target="https://www.daloopa.com/src/45802063" TargetMode="External"/><Relationship Id="rId2188" Type="http://schemas.openxmlformats.org/officeDocument/2006/relationships/hyperlink" Target="https://www.daloopa.com/src/8771760" TargetMode="External"/><Relationship Id="rId3239" Type="http://schemas.openxmlformats.org/officeDocument/2006/relationships/hyperlink" Target="https://www.daloopa.com/src/4422349" TargetMode="External"/><Relationship Id="rId7110" Type="http://schemas.openxmlformats.org/officeDocument/2006/relationships/hyperlink" Target="https://www.daloopa.com/src/70318933" TargetMode="External"/><Relationship Id="rId574" Type="http://schemas.openxmlformats.org/officeDocument/2006/relationships/hyperlink" Target="https://www.daloopa.com/src/4431983" TargetMode="External"/><Relationship Id="rId2255" Type="http://schemas.openxmlformats.org/officeDocument/2006/relationships/hyperlink" Target="https://www.daloopa.com/src/8771449" TargetMode="External"/><Relationship Id="rId3653" Type="http://schemas.openxmlformats.org/officeDocument/2006/relationships/hyperlink" Target="https://www.daloopa.com/src/4421273" TargetMode="External"/><Relationship Id="rId4704" Type="http://schemas.openxmlformats.org/officeDocument/2006/relationships/hyperlink" Target="https://www.daloopa.com/src/76525908" TargetMode="External"/><Relationship Id="rId9282" Type="http://schemas.openxmlformats.org/officeDocument/2006/relationships/hyperlink" Target="https://app.internal.daloopa.com/short_text_fundamental?id=c173b0f2c3dc421ce3ac52718b053d42" TargetMode="External"/><Relationship Id="rId227" Type="http://schemas.openxmlformats.org/officeDocument/2006/relationships/hyperlink" Target="https://www.daloopa.com/src/18749660" TargetMode="External"/><Relationship Id="rId3306" Type="http://schemas.openxmlformats.org/officeDocument/2006/relationships/hyperlink" Target="https://www.daloopa.com/src/23051418" TargetMode="External"/><Relationship Id="rId3720" Type="http://schemas.openxmlformats.org/officeDocument/2006/relationships/hyperlink" Target="https://www.daloopa.com/src/69162579" TargetMode="External"/><Relationship Id="rId6876" Type="http://schemas.openxmlformats.org/officeDocument/2006/relationships/hyperlink" Target="https://www.daloopa.com/src/4425253" TargetMode="External"/><Relationship Id="rId7927" Type="http://schemas.openxmlformats.org/officeDocument/2006/relationships/hyperlink" Target="https://www.daloopa.com/src/23052871" TargetMode="External"/><Relationship Id="rId641" Type="http://schemas.openxmlformats.org/officeDocument/2006/relationships/hyperlink" Target="https://www.daloopa.com/src/18749672" TargetMode="External"/><Relationship Id="rId1271" Type="http://schemas.openxmlformats.org/officeDocument/2006/relationships/hyperlink" Target="https://www.daloopa.com/src/51172085" TargetMode="External"/><Relationship Id="rId2322" Type="http://schemas.openxmlformats.org/officeDocument/2006/relationships/hyperlink" Target="https://www.daloopa.com/src/50453275" TargetMode="External"/><Relationship Id="rId5478" Type="http://schemas.openxmlformats.org/officeDocument/2006/relationships/hyperlink" Target="https://www.daloopa.com/src/45801859" TargetMode="External"/><Relationship Id="rId5892" Type="http://schemas.openxmlformats.org/officeDocument/2006/relationships/hyperlink" Target="https://www.daloopa.com/src/4423134" TargetMode="External"/><Relationship Id="rId6529" Type="http://schemas.openxmlformats.org/officeDocument/2006/relationships/hyperlink" Target="https://www.daloopa.com/src/51431318" TargetMode="External"/><Relationship Id="rId6943" Type="http://schemas.openxmlformats.org/officeDocument/2006/relationships/hyperlink" Target="https://www.daloopa.com/document/22271693" TargetMode="External"/><Relationship Id="rId4494" Type="http://schemas.openxmlformats.org/officeDocument/2006/relationships/hyperlink" Target="https://www.daloopa.com/src/76525870" TargetMode="External"/><Relationship Id="rId5545" Type="http://schemas.openxmlformats.org/officeDocument/2006/relationships/hyperlink" Target="https://www.daloopa.com/src/4422741" TargetMode="External"/><Relationship Id="rId9002" Type="http://schemas.openxmlformats.org/officeDocument/2006/relationships/hyperlink" Target="https://www.daloopa.com/src/8781233" TargetMode="External"/><Relationship Id="rId3096" Type="http://schemas.openxmlformats.org/officeDocument/2006/relationships/hyperlink" Target="https://www.daloopa.com/src/41059617" TargetMode="External"/><Relationship Id="rId4147" Type="http://schemas.openxmlformats.org/officeDocument/2006/relationships/hyperlink" Target="https://www.daloopa.com/src/4421547" TargetMode="External"/><Relationship Id="rId4561" Type="http://schemas.openxmlformats.org/officeDocument/2006/relationships/hyperlink" Target="https://www.daloopa.com/src/4421915" TargetMode="External"/><Relationship Id="rId5612" Type="http://schemas.openxmlformats.org/officeDocument/2006/relationships/hyperlink" Target="https://www.daloopa.com/src/4423159" TargetMode="External"/><Relationship Id="rId8768" Type="http://schemas.openxmlformats.org/officeDocument/2006/relationships/hyperlink" Target="https://www.daloopa.com/src/76383387" TargetMode="External"/><Relationship Id="rId3163" Type="http://schemas.openxmlformats.org/officeDocument/2006/relationships/hyperlink" Target="https://www.daloopa.com/src/18744749" TargetMode="External"/><Relationship Id="rId4214" Type="http://schemas.openxmlformats.org/officeDocument/2006/relationships/hyperlink" Target="https://www.daloopa.com/src/4421511" TargetMode="External"/><Relationship Id="rId9819" Type="http://schemas.openxmlformats.org/officeDocument/2006/relationships/hyperlink" Target="https://marketplace.daloopa.com/text-fundamental?row_number=856&amp;period_tag=QQQQ&amp;unit_tag=Million&amp;id=8778343&amp;value=900&amp;id=8778271&amp;value=900&amp;id=8778223&amp;value=900&amp;" TargetMode="External"/><Relationship Id="rId1808" Type="http://schemas.openxmlformats.org/officeDocument/2006/relationships/hyperlink" Target="https://www.daloopa.com/src/18767906" TargetMode="External"/><Relationship Id="rId6386" Type="http://schemas.openxmlformats.org/officeDocument/2006/relationships/hyperlink" Target="https://www.daloopa.com/src/4423382" TargetMode="External"/><Relationship Id="rId7784" Type="http://schemas.openxmlformats.org/officeDocument/2006/relationships/hyperlink" Target="https://www.daloopa.com/src/51116547" TargetMode="External"/><Relationship Id="rId8835" Type="http://schemas.openxmlformats.org/officeDocument/2006/relationships/hyperlink" Target="https://www.daloopa.com/src/8781038" TargetMode="External"/><Relationship Id="rId151" Type="http://schemas.openxmlformats.org/officeDocument/2006/relationships/hyperlink" Target="https://www.daloopa.com/src/4429236" TargetMode="External"/><Relationship Id="rId3230" Type="http://schemas.openxmlformats.org/officeDocument/2006/relationships/hyperlink" Target="https://www.daloopa.com/src/4422230" TargetMode="External"/><Relationship Id="rId6039" Type="http://schemas.openxmlformats.org/officeDocument/2006/relationships/hyperlink" Target="https://www.daloopa.com/src/45801950" TargetMode="External"/><Relationship Id="rId7437" Type="http://schemas.openxmlformats.org/officeDocument/2006/relationships/hyperlink" Target="https://www.daloopa.com/src/23053120" TargetMode="External"/><Relationship Id="rId7851" Type="http://schemas.openxmlformats.org/officeDocument/2006/relationships/hyperlink" Target="https://www.daloopa.com/src/60201074" TargetMode="External"/><Relationship Id="rId8902" Type="http://schemas.openxmlformats.org/officeDocument/2006/relationships/hyperlink" Target="https://www.daloopa.com/src/8781034" TargetMode="External"/><Relationship Id="rId2996" Type="http://schemas.openxmlformats.org/officeDocument/2006/relationships/hyperlink" Target="https://www.daloopa.com/document/23595567" TargetMode="External"/><Relationship Id="rId6453" Type="http://schemas.openxmlformats.org/officeDocument/2006/relationships/hyperlink" Target="https://www.daloopa.com/src/51431312" TargetMode="External"/><Relationship Id="rId7504" Type="http://schemas.openxmlformats.org/officeDocument/2006/relationships/hyperlink" Target="https://www.daloopa.com/src/70319039" TargetMode="External"/><Relationship Id="rId968" Type="http://schemas.openxmlformats.org/officeDocument/2006/relationships/hyperlink" Target="https://marketplace.daloopa.com/text-fundamental?row_number=194&amp;period_tag=QQQQ&amp;unit_tag=Actual&amp;id=51139591&amp;value=1000&amp;id=18769059&amp;value=1750&amp;id=41059829&amp;value=1750&amp;" TargetMode="External"/><Relationship Id="rId1598" Type="http://schemas.openxmlformats.org/officeDocument/2006/relationships/hyperlink" Target="https://www.daloopa.com/src/69162420" TargetMode="External"/><Relationship Id="rId2649" Type="http://schemas.openxmlformats.org/officeDocument/2006/relationships/hyperlink" Target="https://www.daloopa.com/src/4423522" TargetMode="External"/><Relationship Id="rId5055" Type="http://schemas.openxmlformats.org/officeDocument/2006/relationships/hyperlink" Target="https://www.daloopa.com/src/45801796" TargetMode="External"/><Relationship Id="rId6106" Type="http://schemas.openxmlformats.org/officeDocument/2006/relationships/hyperlink" Target="https://www.daloopa.com/src/4425437" TargetMode="External"/><Relationship Id="rId6520" Type="http://schemas.openxmlformats.org/officeDocument/2006/relationships/hyperlink" Target="https://app.internal.daloopa.com/short_text_fundamental?id=a34171cdf869f102c4086c2c9115b5c2" TargetMode="External"/><Relationship Id="rId9676" Type="http://schemas.openxmlformats.org/officeDocument/2006/relationships/hyperlink" Target="https://www.daloopa.com/src/51070520" TargetMode="External"/><Relationship Id="rId1665" Type="http://schemas.openxmlformats.org/officeDocument/2006/relationships/hyperlink" Target="https://www.daloopa.com/src/23052303" TargetMode="External"/><Relationship Id="rId2716" Type="http://schemas.openxmlformats.org/officeDocument/2006/relationships/hyperlink" Target="https://www.daloopa.com/src/60194295" TargetMode="External"/><Relationship Id="rId4071" Type="http://schemas.openxmlformats.org/officeDocument/2006/relationships/hyperlink" Target="https://www.daloopa.com/src/55731624" TargetMode="External"/><Relationship Id="rId5122" Type="http://schemas.openxmlformats.org/officeDocument/2006/relationships/hyperlink" Target="https://www.daloopa.com/src/4422766" TargetMode="External"/><Relationship Id="rId8278" Type="http://schemas.openxmlformats.org/officeDocument/2006/relationships/hyperlink" Target="https://www.daloopa.com/src/76390136" TargetMode="External"/><Relationship Id="rId8692" Type="http://schemas.openxmlformats.org/officeDocument/2006/relationships/hyperlink" Target="https://www.daloopa.com/src/76383366" TargetMode="External"/><Relationship Id="rId9329" Type="http://schemas.openxmlformats.org/officeDocument/2006/relationships/hyperlink" Target="https://app.internal.daloopa.com/short_text_fundamental?id=218899df1f4bd1feb838667f268dc60f" TargetMode="External"/><Relationship Id="rId9743" Type="http://schemas.openxmlformats.org/officeDocument/2006/relationships/hyperlink" Target="https://www.daloopa.com/src/51072494" TargetMode="External"/><Relationship Id="rId1318" Type="http://schemas.openxmlformats.org/officeDocument/2006/relationships/hyperlink" Target="https://www.daloopa.com/src/66239456" TargetMode="External"/><Relationship Id="rId7294" Type="http://schemas.openxmlformats.org/officeDocument/2006/relationships/hyperlink" Target="https://www.daloopa.com/src/8780087" TargetMode="External"/><Relationship Id="rId8345" Type="http://schemas.openxmlformats.org/officeDocument/2006/relationships/hyperlink" Target="https://www.daloopa.com/src/76388465" TargetMode="External"/><Relationship Id="rId1732" Type="http://schemas.openxmlformats.org/officeDocument/2006/relationships/hyperlink" Target="https://www.daloopa.com/src/50569619" TargetMode="External"/><Relationship Id="rId4888" Type="http://schemas.openxmlformats.org/officeDocument/2006/relationships/hyperlink" Target="https://www.daloopa.com/src/4423265" TargetMode="External"/><Relationship Id="rId5939" Type="http://schemas.openxmlformats.org/officeDocument/2006/relationships/hyperlink" Target="https://www.daloopa.com/src/4423225" TargetMode="External"/><Relationship Id="rId7361" Type="http://schemas.openxmlformats.org/officeDocument/2006/relationships/hyperlink" Target="https://www.daloopa.com/src/8780269" TargetMode="External"/><Relationship Id="rId9810" Type="http://schemas.openxmlformats.org/officeDocument/2006/relationships/hyperlink" Target="https://www.daloopa.com/src/8778264" TargetMode="External"/><Relationship Id="rId24" Type="http://schemas.openxmlformats.org/officeDocument/2006/relationships/hyperlink" Target="https://www.daloopa.com/document/1163962" TargetMode="External"/><Relationship Id="rId4955" Type="http://schemas.openxmlformats.org/officeDocument/2006/relationships/hyperlink" Target="https://www.daloopa.com/src/41059634" TargetMode="External"/><Relationship Id="rId7014" Type="http://schemas.openxmlformats.org/officeDocument/2006/relationships/hyperlink" Target="https://www.daloopa.com/src/4425406" TargetMode="External"/><Relationship Id="rId8412" Type="http://schemas.openxmlformats.org/officeDocument/2006/relationships/hyperlink" Target="https://www.daloopa.com/src/76386626" TargetMode="External"/><Relationship Id="rId3557" Type="http://schemas.openxmlformats.org/officeDocument/2006/relationships/hyperlink" Target="https://www.daloopa.com/src/33992258" TargetMode="External"/><Relationship Id="rId3971" Type="http://schemas.openxmlformats.org/officeDocument/2006/relationships/hyperlink" Target="https://www.daloopa.com/src/4421418" TargetMode="External"/><Relationship Id="rId4608" Type="http://schemas.openxmlformats.org/officeDocument/2006/relationships/hyperlink" Target="https://www.daloopa.com/src/4421518" TargetMode="External"/><Relationship Id="rId478" Type="http://schemas.openxmlformats.org/officeDocument/2006/relationships/hyperlink" Target="https://www.daloopa.com/src/4431663" TargetMode="External"/><Relationship Id="rId892" Type="http://schemas.openxmlformats.org/officeDocument/2006/relationships/hyperlink" Target="https://marketplace.daloopa.com/text-fundamental?row_number=145&amp;period_tag=QQQQ&amp;unit_tag=Percent&amp;id=4425411&amp;value=0.1&amp;" TargetMode="External"/><Relationship Id="rId2159" Type="http://schemas.openxmlformats.org/officeDocument/2006/relationships/hyperlink" Target="https://www.daloopa.com/src/50593251" TargetMode="External"/><Relationship Id="rId2573" Type="http://schemas.openxmlformats.org/officeDocument/2006/relationships/hyperlink" Target="https://www.daloopa.com/src/4423496" TargetMode="External"/><Relationship Id="rId3624" Type="http://schemas.openxmlformats.org/officeDocument/2006/relationships/hyperlink" Target="https://www.daloopa.com/src/76525708" TargetMode="External"/><Relationship Id="rId6030" Type="http://schemas.openxmlformats.org/officeDocument/2006/relationships/hyperlink" Target="https://www.daloopa.com/src/4422842" TargetMode="External"/><Relationship Id="rId9186" Type="http://schemas.openxmlformats.org/officeDocument/2006/relationships/hyperlink" Target="https://www.daloopa.com/src/8795254" TargetMode="External"/><Relationship Id="rId545" Type="http://schemas.openxmlformats.org/officeDocument/2006/relationships/hyperlink" Target="https://www.daloopa.com/document/23595567" TargetMode="External"/><Relationship Id="rId1175" Type="http://schemas.openxmlformats.org/officeDocument/2006/relationships/hyperlink" Target="https://marketplace.daloopa.com/text-fundamental?row_number=214&amp;period_tag=QQQQ&amp;unit_tag=Million&amp;id=50967216&amp;value=11.9&amp;id=50966722&amp;value=5.8&amp;id=50966806&amp;value=0.9&amp;id=50966849&amp;value=0.3&amp;" TargetMode="External"/><Relationship Id="rId2226" Type="http://schemas.openxmlformats.org/officeDocument/2006/relationships/hyperlink" Target="https://www.daloopa.com/src/45801615" TargetMode="External"/><Relationship Id="rId2640" Type="http://schemas.openxmlformats.org/officeDocument/2006/relationships/hyperlink" Target="https://www.daloopa.com/src/4423574" TargetMode="External"/><Relationship Id="rId5796" Type="http://schemas.openxmlformats.org/officeDocument/2006/relationships/hyperlink" Target="https://www.daloopa.com/src/45801912" TargetMode="External"/><Relationship Id="rId6847" Type="http://schemas.openxmlformats.org/officeDocument/2006/relationships/hyperlink" Target="https://www.daloopa.com/document/1166056" TargetMode="External"/><Relationship Id="rId9253" Type="http://schemas.openxmlformats.org/officeDocument/2006/relationships/hyperlink" Target="https://www.daloopa.com/src/70318338" TargetMode="External"/><Relationship Id="rId612" Type="http://schemas.openxmlformats.org/officeDocument/2006/relationships/hyperlink" Target="https://www.daloopa.com/document/23979428" TargetMode="External"/><Relationship Id="rId1242" Type="http://schemas.openxmlformats.org/officeDocument/2006/relationships/hyperlink" Target="https://www.daloopa.com/src/45801575" TargetMode="External"/><Relationship Id="rId4398" Type="http://schemas.openxmlformats.org/officeDocument/2006/relationships/hyperlink" Target="https://www.daloopa.com/src/4422026" TargetMode="External"/><Relationship Id="rId5449" Type="http://schemas.openxmlformats.org/officeDocument/2006/relationships/hyperlink" Target="https://www.daloopa.com/src/4423041" TargetMode="External"/><Relationship Id="rId9320" Type="http://schemas.openxmlformats.org/officeDocument/2006/relationships/hyperlink" Target="https://www.daloopa.com/src/8795288" TargetMode="External"/><Relationship Id="rId4465" Type="http://schemas.openxmlformats.org/officeDocument/2006/relationships/hyperlink" Target="https://www.daloopa.com/src/4421624" TargetMode="External"/><Relationship Id="rId5863" Type="http://schemas.openxmlformats.org/officeDocument/2006/relationships/hyperlink" Target="https://www.daloopa.com/src/64849619" TargetMode="External"/><Relationship Id="rId6914" Type="http://schemas.openxmlformats.org/officeDocument/2006/relationships/hyperlink" Target="https://www.daloopa.com/src/64849636" TargetMode="External"/><Relationship Id="rId3067" Type="http://schemas.openxmlformats.org/officeDocument/2006/relationships/hyperlink" Target="https://www.daloopa.com/src/4422188" TargetMode="External"/><Relationship Id="rId4118" Type="http://schemas.openxmlformats.org/officeDocument/2006/relationships/hyperlink" Target="https://www.daloopa.com/src/18731578" TargetMode="External"/><Relationship Id="rId5516" Type="http://schemas.openxmlformats.org/officeDocument/2006/relationships/hyperlink" Target="https://www.daloopa.com/src/4422514" TargetMode="External"/><Relationship Id="rId5930" Type="http://schemas.openxmlformats.org/officeDocument/2006/relationships/hyperlink" Target="https://www.daloopa.com/src/4422958" TargetMode="External"/><Relationship Id="rId3481" Type="http://schemas.openxmlformats.org/officeDocument/2006/relationships/hyperlink" Target="https://www.daloopa.com/src/4421466" TargetMode="External"/><Relationship Id="rId4532" Type="http://schemas.openxmlformats.org/officeDocument/2006/relationships/hyperlink" Target="https://www.daloopa.com/src/50447775" TargetMode="External"/><Relationship Id="rId7688" Type="http://schemas.openxmlformats.org/officeDocument/2006/relationships/hyperlink" Target="https://www.daloopa.com/src/50611375" TargetMode="External"/><Relationship Id="rId8739" Type="http://schemas.openxmlformats.org/officeDocument/2006/relationships/hyperlink" Target="https://www.daloopa.com/src/76383631" TargetMode="External"/><Relationship Id="rId2083" Type="http://schemas.openxmlformats.org/officeDocument/2006/relationships/hyperlink" Target="https://www.daloopa.com/src/51077148" TargetMode="External"/><Relationship Id="rId3134" Type="http://schemas.openxmlformats.org/officeDocument/2006/relationships/hyperlink" Target="https://www.daloopa.com/src/4422360" TargetMode="External"/><Relationship Id="rId7755" Type="http://schemas.openxmlformats.org/officeDocument/2006/relationships/hyperlink" Target="https://www.daloopa.com/src/50611752" TargetMode="External"/><Relationship Id="rId8806" Type="http://schemas.openxmlformats.org/officeDocument/2006/relationships/hyperlink" Target="https://www.daloopa.com/src/8781144" TargetMode="External"/><Relationship Id="rId2150" Type="http://schemas.openxmlformats.org/officeDocument/2006/relationships/hyperlink" Target="https://www.daloopa.com/src/50585513" TargetMode="External"/><Relationship Id="rId3201" Type="http://schemas.openxmlformats.org/officeDocument/2006/relationships/hyperlink" Target="https://www.daloopa.com/src/33992290" TargetMode="External"/><Relationship Id="rId6357" Type="http://schemas.openxmlformats.org/officeDocument/2006/relationships/hyperlink" Target="https://www.daloopa.com/src/45801983" TargetMode="External"/><Relationship Id="rId6771" Type="http://schemas.openxmlformats.org/officeDocument/2006/relationships/hyperlink" Target="https://www.daloopa.com/src/4425300" TargetMode="External"/><Relationship Id="rId7408" Type="http://schemas.openxmlformats.org/officeDocument/2006/relationships/hyperlink" Target="https://www.daloopa.com/src/8780810" TargetMode="External"/><Relationship Id="rId7822" Type="http://schemas.openxmlformats.org/officeDocument/2006/relationships/hyperlink" Target="https://www.daloopa.com/src/8776026" TargetMode="External"/><Relationship Id="rId122" Type="http://schemas.openxmlformats.org/officeDocument/2006/relationships/hyperlink" Target="https://www.daloopa.com/src/4431971" TargetMode="External"/><Relationship Id="rId5373" Type="http://schemas.openxmlformats.org/officeDocument/2006/relationships/hyperlink" Target="https://www.daloopa.com/src/45801844" TargetMode="External"/><Relationship Id="rId6424" Type="http://schemas.openxmlformats.org/officeDocument/2006/relationships/hyperlink" Target="https://app.internal.daloopa.com/short_text_fundamental?id=1cd15814ab22099633c8f290ecd74e8c" TargetMode="External"/><Relationship Id="rId1569" Type="http://schemas.openxmlformats.org/officeDocument/2006/relationships/hyperlink" Target="https://www.daloopa.com/src/4423905" TargetMode="External"/><Relationship Id="rId2967" Type="http://schemas.openxmlformats.org/officeDocument/2006/relationships/hyperlink" Target="https://www.daloopa.com/src/4422412" TargetMode="External"/><Relationship Id="rId5026" Type="http://schemas.openxmlformats.org/officeDocument/2006/relationships/hyperlink" Target="https://www.daloopa.com/src/4423061" TargetMode="External"/><Relationship Id="rId5440" Type="http://schemas.openxmlformats.org/officeDocument/2006/relationships/hyperlink" Target="https://www.daloopa.com/src/4422772" TargetMode="External"/><Relationship Id="rId8596" Type="http://schemas.openxmlformats.org/officeDocument/2006/relationships/hyperlink" Target="https://www.daloopa.com/document/23607425" TargetMode="External"/><Relationship Id="rId939" Type="http://schemas.openxmlformats.org/officeDocument/2006/relationships/hyperlink" Target="https://marketplace.daloopa.com/text-fundamental?row_number=176&amp;period_tag=QQQQ&amp;unit_tag=Dollar&amp;id=4443520&amp;value=6.6&amp;id=4443595&amp;value=6.65&amp;" TargetMode="External"/><Relationship Id="rId1983" Type="http://schemas.openxmlformats.org/officeDocument/2006/relationships/hyperlink" Target="https://www.daloopa.com/src/50453043" TargetMode="External"/><Relationship Id="rId4042" Type="http://schemas.openxmlformats.org/officeDocument/2006/relationships/hyperlink" Target="https://www.daloopa.com/src/4422019" TargetMode="External"/><Relationship Id="rId7198" Type="http://schemas.openxmlformats.org/officeDocument/2006/relationships/hyperlink" Target="https://www.daloopa.com/src/8780413" TargetMode="External"/><Relationship Id="rId8249" Type="http://schemas.openxmlformats.org/officeDocument/2006/relationships/hyperlink" Target="https://www.daloopa.com/document/23979424" TargetMode="External"/><Relationship Id="rId9647" Type="http://schemas.openxmlformats.org/officeDocument/2006/relationships/hyperlink" Target="https://www.daloopa.com/src/51073077" TargetMode="External"/><Relationship Id="rId1636" Type="http://schemas.openxmlformats.org/officeDocument/2006/relationships/hyperlink" Target="https://www.daloopa.com/src/50452387" TargetMode="External"/><Relationship Id="rId8663" Type="http://schemas.openxmlformats.org/officeDocument/2006/relationships/hyperlink" Target="https://www.daloopa.com/src/76383638" TargetMode="External"/><Relationship Id="rId9714" Type="http://schemas.openxmlformats.org/officeDocument/2006/relationships/hyperlink" Target="https://www.daloopa.com/src/8774218" TargetMode="External"/><Relationship Id="rId1703" Type="http://schemas.openxmlformats.org/officeDocument/2006/relationships/hyperlink" Target="https://www.daloopa.com/src/8772956" TargetMode="External"/><Relationship Id="rId4859" Type="http://schemas.openxmlformats.org/officeDocument/2006/relationships/hyperlink" Target="https://www.daloopa.com/src/45801767" TargetMode="External"/><Relationship Id="rId7265" Type="http://schemas.openxmlformats.org/officeDocument/2006/relationships/hyperlink" Target="https://www.daloopa.com/src/8780033" TargetMode="External"/><Relationship Id="rId8316" Type="http://schemas.openxmlformats.org/officeDocument/2006/relationships/hyperlink" Target="https://www.daloopa.com/src/76388037" TargetMode="External"/><Relationship Id="rId8730" Type="http://schemas.openxmlformats.org/officeDocument/2006/relationships/hyperlink" Target="https://www.daloopa.com/document/23607425" TargetMode="External"/><Relationship Id="rId3875" Type="http://schemas.openxmlformats.org/officeDocument/2006/relationships/hyperlink" Target="https://www.daloopa.com/src/4421873" TargetMode="External"/><Relationship Id="rId4926" Type="http://schemas.openxmlformats.org/officeDocument/2006/relationships/hyperlink" Target="https://www.daloopa.com/src/4422823" TargetMode="External"/><Relationship Id="rId6281" Type="http://schemas.openxmlformats.org/officeDocument/2006/relationships/hyperlink" Target="https://www.daloopa.com/src/45801973" TargetMode="External"/><Relationship Id="rId7332" Type="http://schemas.openxmlformats.org/officeDocument/2006/relationships/hyperlink" Target="https://www.daloopa.com/src/8780240" TargetMode="External"/><Relationship Id="rId796" Type="http://schemas.openxmlformats.org/officeDocument/2006/relationships/hyperlink" Target="https://www.daloopa.com/src/4432583" TargetMode="External"/><Relationship Id="rId2477" Type="http://schemas.openxmlformats.org/officeDocument/2006/relationships/hyperlink" Target="https://www.daloopa.com/src/4423591" TargetMode="External"/><Relationship Id="rId3528" Type="http://schemas.openxmlformats.org/officeDocument/2006/relationships/hyperlink" Target="https://app.internal.daloopa.com/short_text_fundamental?id=1d5f8aa848c87af7235b27704467e21c" TargetMode="External"/><Relationship Id="rId449" Type="http://schemas.openxmlformats.org/officeDocument/2006/relationships/hyperlink" Target="https://www.daloopa.com/src/50451421" TargetMode="External"/><Relationship Id="rId863" Type="http://schemas.openxmlformats.org/officeDocument/2006/relationships/hyperlink" Target="https://marketplace.daloopa.com/text-fundamental?row_number=133&amp;period_tag=QQQQ&amp;unit_tag=Actual&amp;id=4432655&amp;value=20&amp;" TargetMode="External"/><Relationship Id="rId1079" Type="http://schemas.openxmlformats.org/officeDocument/2006/relationships/hyperlink" Target="https://www.daloopa.com/src/4428204" TargetMode="External"/><Relationship Id="rId1493" Type="http://schemas.openxmlformats.org/officeDocument/2006/relationships/hyperlink" Target="https://www.daloopa.com/src/4423890" TargetMode="External"/><Relationship Id="rId2544" Type="http://schemas.openxmlformats.org/officeDocument/2006/relationships/hyperlink" Target="https://www.daloopa.com/src/4423515" TargetMode="External"/><Relationship Id="rId2891" Type="http://schemas.openxmlformats.org/officeDocument/2006/relationships/hyperlink" Target="https://www.daloopa.com/src/4422119" TargetMode="External"/><Relationship Id="rId3942" Type="http://schemas.openxmlformats.org/officeDocument/2006/relationships/hyperlink" Target="https://www.daloopa.com/src/4421251" TargetMode="External"/><Relationship Id="rId6001" Type="http://schemas.openxmlformats.org/officeDocument/2006/relationships/hyperlink" Target="https://www.daloopa.com/src/8847758" TargetMode="External"/><Relationship Id="rId9157" Type="http://schemas.openxmlformats.org/officeDocument/2006/relationships/hyperlink" Target="https://www.daloopa.com/src/70318336" TargetMode="External"/><Relationship Id="rId9571" Type="http://schemas.openxmlformats.org/officeDocument/2006/relationships/hyperlink" Target="https://www.daloopa.com/src/8795374" TargetMode="External"/><Relationship Id="rId516" Type="http://schemas.openxmlformats.org/officeDocument/2006/relationships/hyperlink" Target="https://www.daloopa.com/src/23051918" TargetMode="External"/><Relationship Id="rId1146" Type="http://schemas.openxmlformats.org/officeDocument/2006/relationships/hyperlink" Target="https://www.daloopa.com/src/50451674" TargetMode="External"/><Relationship Id="rId8173" Type="http://schemas.openxmlformats.org/officeDocument/2006/relationships/hyperlink" Target="https://www.daloopa.com/src/8776160" TargetMode="External"/><Relationship Id="rId9224" Type="http://schemas.openxmlformats.org/officeDocument/2006/relationships/hyperlink" Target="https://www.daloopa.com/src/8795211" TargetMode="External"/><Relationship Id="rId930" Type="http://schemas.openxmlformats.org/officeDocument/2006/relationships/hyperlink" Target="https://www.daloopa.com/src/4443586" TargetMode="External"/><Relationship Id="rId1560" Type="http://schemas.openxmlformats.org/officeDocument/2006/relationships/hyperlink" Target="https://www.daloopa.com/src/4423809" TargetMode="External"/><Relationship Id="rId2611" Type="http://schemas.openxmlformats.org/officeDocument/2006/relationships/hyperlink" Target="https://www.daloopa.com/src/64848727" TargetMode="External"/><Relationship Id="rId5767" Type="http://schemas.openxmlformats.org/officeDocument/2006/relationships/hyperlink" Target="https://www.daloopa.com/src/45801908" TargetMode="External"/><Relationship Id="rId6818" Type="http://schemas.openxmlformats.org/officeDocument/2006/relationships/hyperlink" Target="https://www.daloopa.com/src/45802019" TargetMode="External"/><Relationship Id="rId1213" Type="http://schemas.openxmlformats.org/officeDocument/2006/relationships/hyperlink" Target="https://www.daloopa.com/src/4428641" TargetMode="External"/><Relationship Id="rId4369" Type="http://schemas.openxmlformats.org/officeDocument/2006/relationships/hyperlink" Target="https://www.daloopa.com/src/18729711" TargetMode="External"/><Relationship Id="rId4783" Type="http://schemas.openxmlformats.org/officeDocument/2006/relationships/hyperlink" Target="https://www.daloopa.com/src/4421630" TargetMode="External"/><Relationship Id="rId5834" Type="http://schemas.openxmlformats.org/officeDocument/2006/relationships/hyperlink" Target="https://www.daloopa.com/src/4422989" TargetMode="External"/><Relationship Id="rId8240" Type="http://schemas.openxmlformats.org/officeDocument/2006/relationships/hyperlink" Target="https://www.daloopa.com/src/76385766" TargetMode="External"/><Relationship Id="rId3385" Type="http://schemas.openxmlformats.org/officeDocument/2006/relationships/hyperlink" Target="https://www.daloopa.com/src/4427944" TargetMode="External"/><Relationship Id="rId4436" Type="http://schemas.openxmlformats.org/officeDocument/2006/relationships/hyperlink" Target="https://www.daloopa.com/src/76525855" TargetMode="External"/><Relationship Id="rId4850" Type="http://schemas.openxmlformats.org/officeDocument/2006/relationships/hyperlink" Target="https://www.daloopa.com/src/50450775" TargetMode="External"/><Relationship Id="rId5901" Type="http://schemas.openxmlformats.org/officeDocument/2006/relationships/hyperlink" Target="https://www.daloopa.com/src/4423400" TargetMode="External"/><Relationship Id="rId3038" Type="http://schemas.openxmlformats.org/officeDocument/2006/relationships/hyperlink" Target="https://www.daloopa.com/src/8847530" TargetMode="External"/><Relationship Id="rId3452" Type="http://schemas.openxmlformats.org/officeDocument/2006/relationships/hyperlink" Target="https://www.daloopa.com/src/8847426" TargetMode="External"/><Relationship Id="rId4503" Type="http://schemas.openxmlformats.org/officeDocument/2006/relationships/hyperlink" Target="https://www.daloopa.com/src/4421529" TargetMode="External"/><Relationship Id="rId7659" Type="http://schemas.openxmlformats.org/officeDocument/2006/relationships/hyperlink" Target="https://www.daloopa.com/document/23607425" TargetMode="External"/><Relationship Id="rId373" Type="http://schemas.openxmlformats.org/officeDocument/2006/relationships/hyperlink" Target="https://www.daloopa.com/src/23051907" TargetMode="External"/><Relationship Id="rId2054" Type="http://schemas.openxmlformats.org/officeDocument/2006/relationships/hyperlink" Target="https://www.daloopa.com/src/50589149" TargetMode="External"/><Relationship Id="rId3105" Type="http://schemas.openxmlformats.org/officeDocument/2006/relationships/hyperlink" Target="https://www.daloopa.com/src/50624728" TargetMode="External"/><Relationship Id="rId6675" Type="http://schemas.openxmlformats.org/officeDocument/2006/relationships/hyperlink" Target="https://app.internal.daloopa.com/short_text_fundamental?id=e461cc9d82f4f6d0c7390f97e20033b0" TargetMode="External"/><Relationship Id="rId9081" Type="http://schemas.openxmlformats.org/officeDocument/2006/relationships/hyperlink" Target="https://www.daloopa.com/src/8781277" TargetMode="External"/><Relationship Id="rId440" Type="http://schemas.openxmlformats.org/officeDocument/2006/relationships/hyperlink" Target="https://www.daloopa.com/src/4429247" TargetMode="External"/><Relationship Id="rId1070" Type="http://schemas.openxmlformats.org/officeDocument/2006/relationships/hyperlink" Target="https://www.daloopa.com/src/4428105" TargetMode="External"/><Relationship Id="rId2121" Type="http://schemas.openxmlformats.org/officeDocument/2006/relationships/hyperlink" Target="https://www.daloopa.com/src/8774285" TargetMode="External"/><Relationship Id="rId5277" Type="http://schemas.openxmlformats.org/officeDocument/2006/relationships/hyperlink" Target="https://www.daloopa.com/document/23979428" TargetMode="External"/><Relationship Id="rId6328" Type="http://schemas.openxmlformats.org/officeDocument/2006/relationships/hyperlink" Target="https://www.daloopa.com/src/45801975" TargetMode="External"/><Relationship Id="rId7726" Type="http://schemas.openxmlformats.org/officeDocument/2006/relationships/hyperlink" Target="https://www.daloopa.com/src/50611372" TargetMode="External"/><Relationship Id="rId5691" Type="http://schemas.openxmlformats.org/officeDocument/2006/relationships/hyperlink" Target="https://www.daloopa.com/src/4422986" TargetMode="External"/><Relationship Id="rId6742" Type="http://schemas.openxmlformats.org/officeDocument/2006/relationships/hyperlink" Target="https://www.daloopa.com/document/1167024" TargetMode="External"/><Relationship Id="rId9898" Type="http://schemas.openxmlformats.org/officeDocument/2006/relationships/hyperlink" Target="https://www.daloopa.com/src/8778273" TargetMode="External"/><Relationship Id="rId1887" Type="http://schemas.openxmlformats.org/officeDocument/2006/relationships/hyperlink" Target="https://www.daloopa.com/document/23607425" TargetMode="External"/><Relationship Id="rId2938" Type="http://schemas.openxmlformats.org/officeDocument/2006/relationships/hyperlink" Target="https://www.daloopa.com/src/50623193" TargetMode="External"/><Relationship Id="rId4293" Type="http://schemas.openxmlformats.org/officeDocument/2006/relationships/hyperlink" Target="https://www.daloopa.com/src/18729698" TargetMode="External"/><Relationship Id="rId5344" Type="http://schemas.openxmlformats.org/officeDocument/2006/relationships/hyperlink" Target="https://www.daloopa.com/src/4423067" TargetMode="External"/><Relationship Id="rId1954" Type="http://schemas.openxmlformats.org/officeDocument/2006/relationships/hyperlink" Target="https://www.daloopa.com/src/8769280" TargetMode="External"/><Relationship Id="rId4360" Type="http://schemas.openxmlformats.org/officeDocument/2006/relationships/hyperlink" Target="https://www.daloopa.com/src/4421597" TargetMode="External"/><Relationship Id="rId5411" Type="http://schemas.openxmlformats.org/officeDocument/2006/relationships/hyperlink" Target="https://www.daloopa.com/src/4423458" TargetMode="External"/><Relationship Id="rId8567" Type="http://schemas.openxmlformats.org/officeDocument/2006/relationships/hyperlink" Target="https://www.daloopa.com/src/76383389" TargetMode="External"/><Relationship Id="rId8981" Type="http://schemas.openxmlformats.org/officeDocument/2006/relationships/hyperlink" Target="https://www.daloopa.com/src/8783475" TargetMode="External"/><Relationship Id="rId9618" Type="http://schemas.openxmlformats.org/officeDocument/2006/relationships/hyperlink" Target="https://www.daloopa.com/document/23607425" TargetMode="External"/><Relationship Id="rId1607" Type="http://schemas.openxmlformats.org/officeDocument/2006/relationships/hyperlink" Target="https://www.daloopa.com/src/50452383" TargetMode="External"/><Relationship Id="rId4013" Type="http://schemas.openxmlformats.org/officeDocument/2006/relationships/hyperlink" Target="https://www.daloopa.com/src/4421281" TargetMode="External"/><Relationship Id="rId7169" Type="http://schemas.openxmlformats.org/officeDocument/2006/relationships/hyperlink" Target="https://www.daloopa.com/src/4424333" TargetMode="External"/><Relationship Id="rId7583" Type="http://schemas.openxmlformats.org/officeDocument/2006/relationships/hyperlink" Target="https://www.daloopa.com/src/50608416" TargetMode="External"/><Relationship Id="rId8634" Type="http://schemas.openxmlformats.org/officeDocument/2006/relationships/hyperlink" Target="https://www.daloopa.com/src/76383244" TargetMode="External"/><Relationship Id="rId3779" Type="http://schemas.openxmlformats.org/officeDocument/2006/relationships/hyperlink" Target="https://www.daloopa.com/src/4421587" TargetMode="External"/><Relationship Id="rId6185" Type="http://schemas.openxmlformats.org/officeDocument/2006/relationships/hyperlink" Target="https://www.daloopa.com/src/60194353" TargetMode="External"/><Relationship Id="rId7236" Type="http://schemas.openxmlformats.org/officeDocument/2006/relationships/hyperlink" Target="https://www.daloopa.com/src/8780014" TargetMode="External"/><Relationship Id="rId7650" Type="http://schemas.openxmlformats.org/officeDocument/2006/relationships/hyperlink" Target="https://www.daloopa.com/src/50608510" TargetMode="External"/><Relationship Id="rId6252" Type="http://schemas.openxmlformats.org/officeDocument/2006/relationships/hyperlink" Target="https://www.daloopa.com/src/4423231" TargetMode="External"/><Relationship Id="rId7303" Type="http://schemas.openxmlformats.org/officeDocument/2006/relationships/hyperlink" Target="https://www.daloopa.com/src/8779998" TargetMode="External"/><Relationship Id="rId8701" Type="http://schemas.openxmlformats.org/officeDocument/2006/relationships/hyperlink" Target="https://www.daloopa.com/src/70323321" TargetMode="External"/><Relationship Id="rId1397" Type="http://schemas.openxmlformats.org/officeDocument/2006/relationships/hyperlink" Target="https://www.daloopa.com/src/45801588" TargetMode="External"/><Relationship Id="rId2795" Type="http://schemas.openxmlformats.org/officeDocument/2006/relationships/hyperlink" Target="https://www.daloopa.com/src/4422235" TargetMode="External"/><Relationship Id="rId3846" Type="http://schemas.openxmlformats.org/officeDocument/2006/relationships/hyperlink" Target="https://www.daloopa.com/src/55731631" TargetMode="External"/><Relationship Id="rId767" Type="http://schemas.openxmlformats.org/officeDocument/2006/relationships/hyperlink" Target="https://www.daloopa.com/src/4427659" TargetMode="External"/><Relationship Id="rId2448" Type="http://schemas.openxmlformats.org/officeDocument/2006/relationships/hyperlink" Target="https://www.daloopa.com/src/41059690" TargetMode="External"/><Relationship Id="rId2862" Type="http://schemas.openxmlformats.org/officeDocument/2006/relationships/hyperlink" Target="https://www.daloopa.com/src/4422426" TargetMode="External"/><Relationship Id="rId3913" Type="http://schemas.openxmlformats.org/officeDocument/2006/relationships/hyperlink" Target="https://www.daloopa.com/src/76525763" TargetMode="External"/><Relationship Id="rId8077" Type="http://schemas.openxmlformats.org/officeDocument/2006/relationships/hyperlink" Target="https://www.daloopa.com/src/18768074" TargetMode="External"/><Relationship Id="rId9475" Type="http://schemas.openxmlformats.org/officeDocument/2006/relationships/hyperlink" Target="https://www.daloopa.com/src/8795412" TargetMode="External"/><Relationship Id="rId834" Type="http://schemas.openxmlformats.org/officeDocument/2006/relationships/hyperlink" Target="https://www.daloopa.com/src/69163372" TargetMode="External"/><Relationship Id="rId1464" Type="http://schemas.openxmlformats.org/officeDocument/2006/relationships/hyperlink" Target="https://www.daloopa.com/src/4423998" TargetMode="External"/><Relationship Id="rId2515" Type="http://schemas.openxmlformats.org/officeDocument/2006/relationships/hyperlink" Target="https://www.daloopa.com/src/18748552" TargetMode="External"/><Relationship Id="rId8491" Type="http://schemas.openxmlformats.org/officeDocument/2006/relationships/hyperlink" Target="https://www.daloopa.com/src/76390998" TargetMode="External"/><Relationship Id="rId9128" Type="http://schemas.openxmlformats.org/officeDocument/2006/relationships/hyperlink" Target="https://www.daloopa.com/src/8795203" TargetMode="External"/><Relationship Id="rId9542" Type="http://schemas.openxmlformats.org/officeDocument/2006/relationships/hyperlink" Target="https://www.daloopa.com/src/8795482" TargetMode="External"/><Relationship Id="rId901" Type="http://schemas.openxmlformats.org/officeDocument/2006/relationships/hyperlink" Target="https://www.daloopa.com/src/4443510" TargetMode="External"/><Relationship Id="rId1117" Type="http://schemas.openxmlformats.org/officeDocument/2006/relationships/hyperlink" Target="https://www.daloopa.com/src/4428176" TargetMode="External"/><Relationship Id="rId1531" Type="http://schemas.openxmlformats.org/officeDocument/2006/relationships/hyperlink" Target="https://www.daloopa.com/src/4423951" TargetMode="External"/><Relationship Id="rId4687" Type="http://schemas.openxmlformats.org/officeDocument/2006/relationships/hyperlink" Target="https://www.daloopa.com/src/18729712" TargetMode="External"/><Relationship Id="rId5738" Type="http://schemas.openxmlformats.org/officeDocument/2006/relationships/hyperlink" Target="https://www.daloopa.com/src/4423162" TargetMode="External"/><Relationship Id="rId7093" Type="http://schemas.openxmlformats.org/officeDocument/2006/relationships/hyperlink" Target="https://www.daloopa.com/src/4424267" TargetMode="External"/><Relationship Id="rId8144" Type="http://schemas.openxmlformats.org/officeDocument/2006/relationships/hyperlink" Target="https://app.internal.daloopa.com/short_text_fundamental?id=9097ed11970628fcc271f801393c5283" TargetMode="External"/><Relationship Id="rId3289" Type="http://schemas.openxmlformats.org/officeDocument/2006/relationships/hyperlink" Target="https://www.daloopa.com/src/4422310" TargetMode="External"/><Relationship Id="rId4754" Type="http://schemas.openxmlformats.org/officeDocument/2006/relationships/hyperlink" Target="https://www.daloopa.com/src/76525915" TargetMode="External"/><Relationship Id="rId7160" Type="http://schemas.openxmlformats.org/officeDocument/2006/relationships/hyperlink" Target="https://www.daloopa.com/src/4424238" TargetMode="External"/><Relationship Id="rId8211" Type="http://schemas.openxmlformats.org/officeDocument/2006/relationships/hyperlink" Target="https://www.daloopa.com/src/76390395" TargetMode="External"/><Relationship Id="rId3356" Type="http://schemas.openxmlformats.org/officeDocument/2006/relationships/hyperlink" Target="https://www.daloopa.com/src/8847536" TargetMode="External"/><Relationship Id="rId4407" Type="http://schemas.openxmlformats.org/officeDocument/2006/relationships/hyperlink" Target="https://www.daloopa.com/src/4421763" TargetMode="External"/><Relationship Id="rId5805" Type="http://schemas.openxmlformats.org/officeDocument/2006/relationships/hyperlink" Target="https://www.daloopa.com/src/4422839" TargetMode="External"/><Relationship Id="rId277" Type="http://schemas.openxmlformats.org/officeDocument/2006/relationships/hyperlink" Target="https://www.daloopa.com/src/4427092" TargetMode="External"/><Relationship Id="rId3009" Type="http://schemas.openxmlformats.org/officeDocument/2006/relationships/hyperlink" Target="https://www.daloopa.com/src/4422122" TargetMode="External"/><Relationship Id="rId3770" Type="http://schemas.openxmlformats.org/officeDocument/2006/relationships/hyperlink" Target="https://www.daloopa.com/src/4421843" TargetMode="External"/><Relationship Id="rId4821" Type="http://schemas.openxmlformats.org/officeDocument/2006/relationships/hyperlink" Target="https://www.daloopa.com/src/4422850" TargetMode="External"/><Relationship Id="rId7977" Type="http://schemas.openxmlformats.org/officeDocument/2006/relationships/hyperlink" Target="https://www.daloopa.com/src/8774578" TargetMode="External"/><Relationship Id="rId344" Type="http://schemas.openxmlformats.org/officeDocument/2006/relationships/hyperlink" Target="https://www.daloopa.com/document/1168795" TargetMode="External"/><Relationship Id="rId691" Type="http://schemas.openxmlformats.org/officeDocument/2006/relationships/hyperlink" Target="https://www.daloopa.com/src/70356783" TargetMode="External"/><Relationship Id="rId2025" Type="http://schemas.openxmlformats.org/officeDocument/2006/relationships/hyperlink" Target="https://www.daloopa.com/document/23979424" TargetMode="External"/><Relationship Id="rId2372" Type="http://schemas.openxmlformats.org/officeDocument/2006/relationships/hyperlink" Target="https://www.daloopa.com/src/23052771" TargetMode="External"/><Relationship Id="rId3423" Type="http://schemas.openxmlformats.org/officeDocument/2006/relationships/hyperlink" Target="https://www.daloopa.com/document/23979428" TargetMode="External"/><Relationship Id="rId6579" Type="http://schemas.openxmlformats.org/officeDocument/2006/relationships/hyperlink" Target="https://www.daloopa.com/src/51432578" TargetMode="External"/><Relationship Id="rId6993" Type="http://schemas.openxmlformats.org/officeDocument/2006/relationships/hyperlink" Target="https://www.daloopa.com/src/4442566" TargetMode="External"/><Relationship Id="rId9052" Type="http://schemas.openxmlformats.org/officeDocument/2006/relationships/hyperlink" Target="https://www.daloopa.com/src/55743997" TargetMode="External"/><Relationship Id="rId5595" Type="http://schemas.openxmlformats.org/officeDocument/2006/relationships/hyperlink" Target="https://www.daloopa.com/document/23979428" TargetMode="External"/><Relationship Id="rId6646" Type="http://schemas.openxmlformats.org/officeDocument/2006/relationships/hyperlink" Target="https://www.daloopa.com/src/45801999" TargetMode="External"/><Relationship Id="rId411" Type="http://schemas.openxmlformats.org/officeDocument/2006/relationships/hyperlink" Target="https://www.daloopa.com/document/21884893" TargetMode="External"/><Relationship Id="rId1041" Type="http://schemas.openxmlformats.org/officeDocument/2006/relationships/hyperlink" Target="https://www.daloopa.com/src/4424023" TargetMode="External"/><Relationship Id="rId4197" Type="http://schemas.openxmlformats.org/officeDocument/2006/relationships/hyperlink" Target="https://www.daloopa.com/src/4421443" TargetMode="External"/><Relationship Id="rId5248" Type="http://schemas.openxmlformats.org/officeDocument/2006/relationships/hyperlink" Target="https://www.daloopa.com/src/4423361" TargetMode="External"/><Relationship Id="rId5662" Type="http://schemas.openxmlformats.org/officeDocument/2006/relationships/hyperlink" Target="https://www.daloopa.com/src/4423309" TargetMode="External"/><Relationship Id="rId6713" Type="http://schemas.openxmlformats.org/officeDocument/2006/relationships/hyperlink" Target="https://www.daloopa.com/src/51085322" TargetMode="External"/><Relationship Id="rId9869" Type="http://schemas.openxmlformats.org/officeDocument/2006/relationships/hyperlink" Target="https://www.daloopa.com/src/8778096" TargetMode="External"/><Relationship Id="rId1858" Type="http://schemas.openxmlformats.org/officeDocument/2006/relationships/hyperlink" Target="https://www.daloopa.com/src/60194963" TargetMode="External"/><Relationship Id="rId4264" Type="http://schemas.openxmlformats.org/officeDocument/2006/relationships/hyperlink" Target="https://www.daloopa.com/src/4421424" TargetMode="External"/><Relationship Id="rId5315" Type="http://schemas.openxmlformats.org/officeDocument/2006/relationships/hyperlink" Target="https://www.daloopa.com/src/60194354" TargetMode="External"/><Relationship Id="rId8885" Type="http://schemas.openxmlformats.org/officeDocument/2006/relationships/hyperlink" Target="https://www.daloopa.com/src/8781109" TargetMode="External"/><Relationship Id="rId2909" Type="http://schemas.openxmlformats.org/officeDocument/2006/relationships/hyperlink" Target="https://www.daloopa.com/src/4422343" TargetMode="External"/><Relationship Id="rId3280" Type="http://schemas.openxmlformats.org/officeDocument/2006/relationships/hyperlink" Target="https://www.daloopa.com/src/4422205" TargetMode="External"/><Relationship Id="rId4331" Type="http://schemas.openxmlformats.org/officeDocument/2006/relationships/hyperlink" Target="https://www.daloopa.com/src/75006739" TargetMode="External"/><Relationship Id="rId7487" Type="http://schemas.openxmlformats.org/officeDocument/2006/relationships/hyperlink" Target="https://www.daloopa.com/src/50600477" TargetMode="External"/><Relationship Id="rId8538" Type="http://schemas.openxmlformats.org/officeDocument/2006/relationships/hyperlink" Target="https://www.daloopa.com/src/76383347" TargetMode="External"/><Relationship Id="rId1925" Type="http://schemas.openxmlformats.org/officeDocument/2006/relationships/hyperlink" Target="https://www.daloopa.com/document/19368065" TargetMode="External"/><Relationship Id="rId6089" Type="http://schemas.openxmlformats.org/officeDocument/2006/relationships/hyperlink" Target="https://www.daloopa.com/src/45801957" TargetMode="External"/><Relationship Id="rId8952" Type="http://schemas.openxmlformats.org/officeDocument/2006/relationships/hyperlink" Target="https://www.daloopa.com/src/8783418" TargetMode="External"/><Relationship Id="rId6156" Type="http://schemas.openxmlformats.org/officeDocument/2006/relationships/hyperlink" Target="https://www.daloopa.com/src/4422933" TargetMode="External"/><Relationship Id="rId7554" Type="http://schemas.openxmlformats.org/officeDocument/2006/relationships/hyperlink" Target="https://www.daloopa.com/src/50603378" TargetMode="External"/><Relationship Id="rId8605" Type="http://schemas.openxmlformats.org/officeDocument/2006/relationships/hyperlink" Target="https://www.daloopa.com/src/76383201" TargetMode="External"/><Relationship Id="rId2699" Type="http://schemas.openxmlformats.org/officeDocument/2006/relationships/hyperlink" Target="https://www.daloopa.com/src/4422365" TargetMode="External"/><Relationship Id="rId3000" Type="http://schemas.openxmlformats.org/officeDocument/2006/relationships/hyperlink" Target="https://www.daloopa.com/src/50622657" TargetMode="External"/><Relationship Id="rId6570" Type="http://schemas.openxmlformats.org/officeDocument/2006/relationships/hyperlink" Target="https://www.daloopa.com/src/51078169" TargetMode="External"/><Relationship Id="rId7207" Type="http://schemas.openxmlformats.org/officeDocument/2006/relationships/hyperlink" Target="https://www.daloopa.com/src/41059764" TargetMode="External"/><Relationship Id="rId7621" Type="http://schemas.openxmlformats.org/officeDocument/2006/relationships/hyperlink" Target="https://www.daloopa.com/src/50608108" TargetMode="External"/><Relationship Id="rId2766" Type="http://schemas.openxmlformats.org/officeDocument/2006/relationships/hyperlink" Target="https://www.daloopa.com/src/41059612" TargetMode="External"/><Relationship Id="rId3817" Type="http://schemas.openxmlformats.org/officeDocument/2006/relationships/hyperlink" Target="https://www.daloopa.com/src/4422015" TargetMode="External"/><Relationship Id="rId5172" Type="http://schemas.openxmlformats.org/officeDocument/2006/relationships/hyperlink" Target="https://www.daloopa.com/src/4422668" TargetMode="External"/><Relationship Id="rId6223" Type="http://schemas.openxmlformats.org/officeDocument/2006/relationships/hyperlink" Target="https://www.daloopa.com/src/23051509" TargetMode="External"/><Relationship Id="rId9379" Type="http://schemas.openxmlformats.org/officeDocument/2006/relationships/hyperlink" Target="https://www.daloopa.com/src/8795471" TargetMode="External"/><Relationship Id="rId9793" Type="http://schemas.openxmlformats.org/officeDocument/2006/relationships/hyperlink" Target="https://www.daloopa.com/src/55744170" TargetMode="External"/><Relationship Id="rId738" Type="http://schemas.openxmlformats.org/officeDocument/2006/relationships/hyperlink" Target="https://app.internal.daloopa.com/short_text_fundamental?id=a89860357f83891d7e9a75fc03bd3d07" TargetMode="External"/><Relationship Id="rId1368" Type="http://schemas.openxmlformats.org/officeDocument/2006/relationships/hyperlink" Target="https://www.daloopa.com/src/4423804" TargetMode="External"/><Relationship Id="rId1782" Type="http://schemas.openxmlformats.org/officeDocument/2006/relationships/hyperlink" Target="https://www.daloopa.com/src/50983710" TargetMode="External"/><Relationship Id="rId2419" Type="http://schemas.openxmlformats.org/officeDocument/2006/relationships/hyperlink" Target="https://www.daloopa.com/src/4423605" TargetMode="External"/><Relationship Id="rId2833" Type="http://schemas.openxmlformats.org/officeDocument/2006/relationships/hyperlink" Target="https://www.daloopa.com/src/18744754" TargetMode="External"/><Relationship Id="rId5989" Type="http://schemas.openxmlformats.org/officeDocument/2006/relationships/hyperlink" Target="https://www.daloopa.com/src/4423196" TargetMode="External"/><Relationship Id="rId8395" Type="http://schemas.openxmlformats.org/officeDocument/2006/relationships/hyperlink" Target="https://www.daloopa.com/src/76388331" TargetMode="External"/><Relationship Id="rId9446" Type="http://schemas.openxmlformats.org/officeDocument/2006/relationships/hyperlink" Target="https://www.daloopa.com/src/23060733" TargetMode="External"/><Relationship Id="rId9860" Type="http://schemas.openxmlformats.org/officeDocument/2006/relationships/hyperlink" Target="https://www.daloopa.com/document/1167606" TargetMode="External"/><Relationship Id="rId74" Type="http://schemas.openxmlformats.org/officeDocument/2006/relationships/hyperlink" Target="https://www.daloopa.com/document/20518953" TargetMode="External"/><Relationship Id="rId805" Type="http://schemas.openxmlformats.org/officeDocument/2006/relationships/hyperlink" Target="https://www.daloopa.com/src/4427681" TargetMode="External"/><Relationship Id="rId1435" Type="http://schemas.openxmlformats.org/officeDocument/2006/relationships/hyperlink" Target="https://www.daloopa.com/src/8847792" TargetMode="External"/><Relationship Id="rId8048" Type="http://schemas.openxmlformats.org/officeDocument/2006/relationships/hyperlink" Target="https://www.daloopa.com/src/8774716" TargetMode="External"/><Relationship Id="rId8462" Type="http://schemas.openxmlformats.org/officeDocument/2006/relationships/hyperlink" Target="https://www.daloopa.com/src/76391775" TargetMode="External"/><Relationship Id="rId9513" Type="http://schemas.openxmlformats.org/officeDocument/2006/relationships/hyperlink" Target="https://www.daloopa.com/src/23060744" TargetMode="External"/><Relationship Id="rId2900" Type="http://schemas.openxmlformats.org/officeDocument/2006/relationships/hyperlink" Target="https://www.daloopa.com/src/4422224" TargetMode="External"/><Relationship Id="rId7064" Type="http://schemas.openxmlformats.org/officeDocument/2006/relationships/hyperlink" Target="https://www.daloopa.com/src/51085254" TargetMode="External"/><Relationship Id="rId8115" Type="http://schemas.openxmlformats.org/officeDocument/2006/relationships/hyperlink" Target="https://www.daloopa.com/src/64849007" TargetMode="External"/><Relationship Id="rId1502" Type="http://schemas.openxmlformats.org/officeDocument/2006/relationships/hyperlink" Target="https://www.daloopa.com/src/4424006" TargetMode="External"/><Relationship Id="rId4658" Type="http://schemas.openxmlformats.org/officeDocument/2006/relationships/hyperlink" Target="https://www.daloopa.com/src/4421405" TargetMode="External"/><Relationship Id="rId5709" Type="http://schemas.openxmlformats.org/officeDocument/2006/relationships/hyperlink" Target="https://www.daloopa.com/src/8847719" TargetMode="External"/><Relationship Id="rId6080" Type="http://schemas.openxmlformats.org/officeDocument/2006/relationships/hyperlink" Target="https://www.daloopa.com/src/64848848" TargetMode="External"/><Relationship Id="rId7131" Type="http://schemas.openxmlformats.org/officeDocument/2006/relationships/hyperlink" Target="https://www.daloopa.com/src/4424236" TargetMode="External"/><Relationship Id="rId3674" Type="http://schemas.openxmlformats.org/officeDocument/2006/relationships/hyperlink" Target="https://www.daloopa.com/src/76525715" TargetMode="External"/><Relationship Id="rId4725" Type="http://schemas.openxmlformats.org/officeDocument/2006/relationships/hyperlink" Target="https://www.daloopa.com/src/4421769" TargetMode="External"/><Relationship Id="rId595" Type="http://schemas.openxmlformats.org/officeDocument/2006/relationships/hyperlink" Target="https://www.daloopa.com/src/4427133" TargetMode="External"/><Relationship Id="rId2276" Type="http://schemas.openxmlformats.org/officeDocument/2006/relationships/hyperlink" Target="https://www.daloopa.com/src/45801646" TargetMode="External"/><Relationship Id="rId2690" Type="http://schemas.openxmlformats.org/officeDocument/2006/relationships/hyperlink" Target="https://www.daloopa.com/src/4422247" TargetMode="External"/><Relationship Id="rId3327" Type="http://schemas.openxmlformats.org/officeDocument/2006/relationships/hyperlink" Target="https://www.daloopa.com/src/4422128" TargetMode="External"/><Relationship Id="rId3741" Type="http://schemas.openxmlformats.org/officeDocument/2006/relationships/hyperlink" Target="https://www.daloopa.com/src/18729695" TargetMode="External"/><Relationship Id="rId6897" Type="http://schemas.openxmlformats.org/officeDocument/2006/relationships/hyperlink" Target="https://www.daloopa.com/document/1167024" TargetMode="External"/><Relationship Id="rId7948" Type="http://schemas.openxmlformats.org/officeDocument/2006/relationships/hyperlink" Target="https://www.daloopa.com/src/8774638" TargetMode="External"/><Relationship Id="rId248" Type="http://schemas.openxmlformats.org/officeDocument/2006/relationships/hyperlink" Target="https://www.daloopa.com/src/18749662" TargetMode="External"/><Relationship Id="rId662" Type="http://schemas.openxmlformats.org/officeDocument/2006/relationships/hyperlink" Target="https://www.daloopa.com/src/4427182" TargetMode="External"/><Relationship Id="rId1292" Type="http://schemas.openxmlformats.org/officeDocument/2006/relationships/hyperlink" Target="https://www.daloopa.com/src/60194945" TargetMode="External"/><Relationship Id="rId2343" Type="http://schemas.openxmlformats.org/officeDocument/2006/relationships/hyperlink" Target="https://www.daloopa.com/src/8771883" TargetMode="External"/><Relationship Id="rId5499" Type="http://schemas.openxmlformats.org/officeDocument/2006/relationships/hyperlink" Target="https://www.daloopa.com/src/4422951" TargetMode="External"/><Relationship Id="rId6964" Type="http://schemas.openxmlformats.org/officeDocument/2006/relationships/hyperlink" Target="https://www.daloopa.com/src/18747982" TargetMode="External"/><Relationship Id="rId9370" Type="http://schemas.openxmlformats.org/officeDocument/2006/relationships/hyperlink" Target="https://www.daloopa.com/src/8795403" TargetMode="External"/><Relationship Id="rId315" Type="http://schemas.openxmlformats.org/officeDocument/2006/relationships/hyperlink" Target="https://marketplace.daloopa.com/text-fundamental?row_number=46&amp;period_tag=QQQQ&amp;unit_tag=Million&amp;id=4431125&amp;value=15&amp;" TargetMode="External"/><Relationship Id="rId2410" Type="http://schemas.openxmlformats.org/officeDocument/2006/relationships/hyperlink" Target="https://www.daloopa.com/src/45801629" TargetMode="External"/><Relationship Id="rId5566" Type="http://schemas.openxmlformats.org/officeDocument/2006/relationships/hyperlink" Target="https://www.daloopa.com/src/4423367" TargetMode="External"/><Relationship Id="rId6617" Type="http://schemas.openxmlformats.org/officeDocument/2006/relationships/hyperlink" Target="https://www.daloopa.com/src/4425241" TargetMode="External"/><Relationship Id="rId9023" Type="http://schemas.openxmlformats.org/officeDocument/2006/relationships/hyperlink" Target="https://www.daloopa.com/src/8783477" TargetMode="External"/><Relationship Id="rId1012" Type="http://schemas.openxmlformats.org/officeDocument/2006/relationships/hyperlink" Target="https://www.daloopa.com/src/4424165" TargetMode="External"/><Relationship Id="rId4168" Type="http://schemas.openxmlformats.org/officeDocument/2006/relationships/hyperlink" Target="https://www.daloopa.com/src/4421187" TargetMode="External"/><Relationship Id="rId5219" Type="http://schemas.openxmlformats.org/officeDocument/2006/relationships/hyperlink" Target="https://www.daloopa.com/src/45801825" TargetMode="External"/><Relationship Id="rId5980" Type="http://schemas.openxmlformats.org/officeDocument/2006/relationships/hyperlink" Target="https://www.daloopa.com/src/4422929" TargetMode="External"/><Relationship Id="rId3184" Type="http://schemas.openxmlformats.org/officeDocument/2006/relationships/hyperlink" Target="https://www.daloopa.com/src/4422322" TargetMode="External"/><Relationship Id="rId4235" Type="http://schemas.openxmlformats.org/officeDocument/2006/relationships/hyperlink" Target="https://www.daloopa.com/src/4421257" TargetMode="External"/><Relationship Id="rId4582" Type="http://schemas.openxmlformats.org/officeDocument/2006/relationships/hyperlink" Target="https://www.daloopa.com/src/23051294" TargetMode="External"/><Relationship Id="rId5633" Type="http://schemas.openxmlformats.org/officeDocument/2006/relationships/hyperlink" Target="https://www.daloopa.com/src/60194336" TargetMode="External"/><Relationship Id="rId8789" Type="http://schemas.openxmlformats.org/officeDocument/2006/relationships/hyperlink" Target="https://www.daloopa.com/document/23607425" TargetMode="External"/><Relationship Id="rId1829" Type="http://schemas.openxmlformats.org/officeDocument/2006/relationships/hyperlink" Target="https://www.daloopa.com/src/8771061" TargetMode="External"/><Relationship Id="rId5700" Type="http://schemas.openxmlformats.org/officeDocument/2006/relationships/hyperlink" Target="https://www.daloopa.com/src/4423251" TargetMode="External"/><Relationship Id="rId8856" Type="http://schemas.openxmlformats.org/officeDocument/2006/relationships/hyperlink" Target="https://www.daloopa.com/document/23607425" TargetMode="External"/><Relationship Id="rId3251" Type="http://schemas.openxmlformats.org/officeDocument/2006/relationships/hyperlink" Target="https://www.daloopa.com/src/18751497" TargetMode="External"/><Relationship Id="rId4302" Type="http://schemas.openxmlformats.org/officeDocument/2006/relationships/hyperlink" Target="https://www.daloopa.com/src/75006738" TargetMode="External"/><Relationship Id="rId7458" Type="http://schemas.openxmlformats.org/officeDocument/2006/relationships/hyperlink" Target="https://www.daloopa.com/document/23607425" TargetMode="External"/><Relationship Id="rId7872" Type="http://schemas.openxmlformats.org/officeDocument/2006/relationships/hyperlink" Target="https://www.daloopa.com/src/70319008" TargetMode="External"/><Relationship Id="rId8509" Type="http://schemas.openxmlformats.org/officeDocument/2006/relationships/hyperlink" Target="https://www.daloopa.com/src/76383588" TargetMode="External"/><Relationship Id="rId8923" Type="http://schemas.openxmlformats.org/officeDocument/2006/relationships/hyperlink" Target="https://www.daloopa.com/src/45801657" TargetMode="External"/><Relationship Id="rId172" Type="http://schemas.openxmlformats.org/officeDocument/2006/relationships/hyperlink" Target="https://www.daloopa.com/src/64848917" TargetMode="External"/><Relationship Id="rId6474" Type="http://schemas.openxmlformats.org/officeDocument/2006/relationships/hyperlink" Target="https://www.daloopa.com/src/51078160" TargetMode="External"/><Relationship Id="rId7525" Type="http://schemas.openxmlformats.org/officeDocument/2006/relationships/hyperlink" Target="https://www.daloopa.com/document/1163962" TargetMode="External"/><Relationship Id="rId989" Type="http://schemas.openxmlformats.org/officeDocument/2006/relationships/hyperlink" Target="https://www.daloopa.com/src/51149876" TargetMode="External"/><Relationship Id="rId5076" Type="http://schemas.openxmlformats.org/officeDocument/2006/relationships/hyperlink" Target="https://www.daloopa.com/src/4422974" TargetMode="External"/><Relationship Id="rId5490" Type="http://schemas.openxmlformats.org/officeDocument/2006/relationships/hyperlink" Target="https://www.daloopa.com/src/4422674" TargetMode="External"/><Relationship Id="rId6127" Type="http://schemas.openxmlformats.org/officeDocument/2006/relationships/hyperlink" Target="https://www.daloopa.com/src/23051508" TargetMode="External"/><Relationship Id="rId6541" Type="http://schemas.openxmlformats.org/officeDocument/2006/relationships/hyperlink" Target="https://www.daloopa.com/document/22723849" TargetMode="External"/><Relationship Id="rId9697" Type="http://schemas.openxmlformats.org/officeDocument/2006/relationships/hyperlink" Target="https://www.daloopa.com/src/51072618" TargetMode="External"/><Relationship Id="rId1686" Type="http://schemas.openxmlformats.org/officeDocument/2006/relationships/hyperlink" Target="https://app.internal.daloopa.com/short_text_fundamental?id=7bd9c39877021301e67ed4612a86742e" TargetMode="External"/><Relationship Id="rId4092" Type="http://schemas.openxmlformats.org/officeDocument/2006/relationships/hyperlink" Target="https://www.daloopa.com/src/4421476" TargetMode="External"/><Relationship Id="rId5143" Type="http://schemas.openxmlformats.org/officeDocument/2006/relationships/hyperlink" Target="https://www.daloopa.com/src/4423388" TargetMode="External"/><Relationship Id="rId8299" Type="http://schemas.openxmlformats.org/officeDocument/2006/relationships/hyperlink" Target="https://www.daloopa.com/src/76389613" TargetMode="External"/><Relationship Id="rId1339" Type="http://schemas.openxmlformats.org/officeDocument/2006/relationships/hyperlink" Target="https://www.daloopa.com/src/4423828" TargetMode="External"/><Relationship Id="rId2737" Type="http://schemas.openxmlformats.org/officeDocument/2006/relationships/hyperlink" Target="https://www.daloopa.com/src/4422182" TargetMode="External"/><Relationship Id="rId5210" Type="http://schemas.openxmlformats.org/officeDocument/2006/relationships/hyperlink" Target="https://www.daloopa.com/src/64848857" TargetMode="External"/><Relationship Id="rId8366" Type="http://schemas.openxmlformats.org/officeDocument/2006/relationships/hyperlink" Target="https://www.daloopa.com/src/76390627" TargetMode="External"/><Relationship Id="rId9764" Type="http://schemas.openxmlformats.org/officeDocument/2006/relationships/hyperlink" Target="https://app.internal.daloopa.com/short_text_fundamental?id=9a66a8decc5dcac8822a6d6491bb6447" TargetMode="External"/><Relationship Id="rId709" Type="http://schemas.openxmlformats.org/officeDocument/2006/relationships/hyperlink" Target="https://www.daloopa.com/src/4427673" TargetMode="External"/><Relationship Id="rId1753" Type="http://schemas.openxmlformats.org/officeDocument/2006/relationships/hyperlink" Target="https://www.daloopa.com/src/8778478" TargetMode="External"/><Relationship Id="rId2804" Type="http://schemas.openxmlformats.org/officeDocument/2006/relationships/hyperlink" Target="https://www.daloopa.com/src/4422354" TargetMode="External"/><Relationship Id="rId8019" Type="http://schemas.openxmlformats.org/officeDocument/2006/relationships/hyperlink" Target="https://www.daloopa.com/src/8774590" TargetMode="External"/><Relationship Id="rId8780" Type="http://schemas.openxmlformats.org/officeDocument/2006/relationships/hyperlink" Target="https://www.daloopa.com/document/23607425" TargetMode="External"/><Relationship Id="rId9417" Type="http://schemas.openxmlformats.org/officeDocument/2006/relationships/hyperlink" Target="https://www.daloopa.com/src/8795430" TargetMode="External"/><Relationship Id="rId9831" Type="http://schemas.openxmlformats.org/officeDocument/2006/relationships/hyperlink" Target="https://www.daloopa.com/document/1166187" TargetMode="External"/><Relationship Id="rId45" Type="http://schemas.openxmlformats.org/officeDocument/2006/relationships/hyperlink" Target="https://www.daloopa.com/document/1168795" TargetMode="External"/><Relationship Id="rId1406" Type="http://schemas.openxmlformats.org/officeDocument/2006/relationships/hyperlink" Target="https://www.daloopa.com/src/4423798" TargetMode="External"/><Relationship Id="rId1820" Type="http://schemas.openxmlformats.org/officeDocument/2006/relationships/hyperlink" Target="https://www.daloopa.com/document/23979428" TargetMode="External"/><Relationship Id="rId4976" Type="http://schemas.openxmlformats.org/officeDocument/2006/relationships/hyperlink" Target="https://www.daloopa.com/src/4422729" TargetMode="External"/><Relationship Id="rId7382" Type="http://schemas.openxmlformats.org/officeDocument/2006/relationships/hyperlink" Target="https://www.daloopa.com/src/8780803" TargetMode="External"/><Relationship Id="rId8433" Type="http://schemas.openxmlformats.org/officeDocument/2006/relationships/hyperlink" Target="https://www.daloopa.com/src/76391203" TargetMode="External"/><Relationship Id="rId3578" Type="http://schemas.openxmlformats.org/officeDocument/2006/relationships/hyperlink" Target="https://www.daloopa.com/src/4421432" TargetMode="External"/><Relationship Id="rId3992" Type="http://schemas.openxmlformats.org/officeDocument/2006/relationships/hyperlink" Target="https://www.daloopa.com/src/4421566" TargetMode="External"/><Relationship Id="rId4629" Type="http://schemas.openxmlformats.org/officeDocument/2006/relationships/hyperlink" Target="https://www.daloopa.com/src/4421265" TargetMode="External"/><Relationship Id="rId7035" Type="http://schemas.openxmlformats.org/officeDocument/2006/relationships/hyperlink" Target="https://www.daloopa.com/src/4425407" TargetMode="External"/><Relationship Id="rId8500" Type="http://schemas.openxmlformats.org/officeDocument/2006/relationships/hyperlink" Target="https://www.daloopa.com/src/76391954" TargetMode="External"/><Relationship Id="rId499" Type="http://schemas.openxmlformats.org/officeDocument/2006/relationships/hyperlink" Target="https://www.daloopa.com/src/64848915" TargetMode="External"/><Relationship Id="rId2594" Type="http://schemas.openxmlformats.org/officeDocument/2006/relationships/hyperlink" Target="https://www.daloopa.com/src/4423531" TargetMode="External"/><Relationship Id="rId3645" Type="http://schemas.openxmlformats.org/officeDocument/2006/relationships/hyperlink" Target="https://www.daloopa.com/src/4421723" TargetMode="External"/><Relationship Id="rId6051" Type="http://schemas.openxmlformats.org/officeDocument/2006/relationships/hyperlink" Target="https://www.daloopa.com/src/4422961" TargetMode="External"/><Relationship Id="rId7102" Type="http://schemas.openxmlformats.org/officeDocument/2006/relationships/hyperlink" Target="https://www.daloopa.com/src/4424298" TargetMode="External"/><Relationship Id="rId566" Type="http://schemas.openxmlformats.org/officeDocument/2006/relationships/hyperlink" Target="https://www.daloopa.com/src/41059681" TargetMode="External"/><Relationship Id="rId1196" Type="http://schemas.openxmlformats.org/officeDocument/2006/relationships/hyperlink" Target="https://www.daloopa.com/src/4428541" TargetMode="External"/><Relationship Id="rId2247" Type="http://schemas.openxmlformats.org/officeDocument/2006/relationships/hyperlink" Target="https://www.daloopa.com/src/8771611" TargetMode="External"/><Relationship Id="rId9274" Type="http://schemas.openxmlformats.org/officeDocument/2006/relationships/hyperlink" Target="https://www.daloopa.com/src/8795169" TargetMode="External"/><Relationship Id="rId219" Type="http://schemas.openxmlformats.org/officeDocument/2006/relationships/hyperlink" Target="https://www.daloopa.com/src/4430997" TargetMode="External"/><Relationship Id="rId633" Type="http://schemas.openxmlformats.org/officeDocument/2006/relationships/hyperlink" Target="https://www.daloopa.com/src/4427143" TargetMode="External"/><Relationship Id="rId980" Type="http://schemas.openxmlformats.org/officeDocument/2006/relationships/hyperlink" Target="https://www.daloopa.com/src/18769060" TargetMode="External"/><Relationship Id="rId1263" Type="http://schemas.openxmlformats.org/officeDocument/2006/relationships/hyperlink" Target="https://www.daloopa.com/src/4428902" TargetMode="External"/><Relationship Id="rId2314" Type="http://schemas.openxmlformats.org/officeDocument/2006/relationships/hyperlink" Target="https://www.daloopa.com/src/8771410" TargetMode="External"/><Relationship Id="rId2661" Type="http://schemas.openxmlformats.org/officeDocument/2006/relationships/hyperlink" Target="https://www.daloopa.com/src/50451995" TargetMode="External"/><Relationship Id="rId3712" Type="http://schemas.openxmlformats.org/officeDocument/2006/relationships/hyperlink" Target="https://www.daloopa.com/src/18729694" TargetMode="External"/><Relationship Id="rId6868" Type="http://schemas.openxmlformats.org/officeDocument/2006/relationships/hyperlink" Target="https://www.daloopa.com/src/64849629" TargetMode="External"/><Relationship Id="rId7919" Type="http://schemas.openxmlformats.org/officeDocument/2006/relationships/hyperlink" Target="https://www.daloopa.com/src/55743941" TargetMode="External"/><Relationship Id="rId8290" Type="http://schemas.openxmlformats.org/officeDocument/2006/relationships/hyperlink" Target="https://www.daloopa.com/src/76390074" TargetMode="External"/><Relationship Id="rId9341" Type="http://schemas.openxmlformats.org/officeDocument/2006/relationships/hyperlink" Target="https://app.internal.daloopa.com/short_text_fundamental?id=c9148363226d06004081f995a912d375" TargetMode="External"/><Relationship Id="rId5884" Type="http://schemas.openxmlformats.org/officeDocument/2006/relationships/hyperlink" Target="https://www.daloopa.com/src/4422898" TargetMode="External"/><Relationship Id="rId6935" Type="http://schemas.openxmlformats.org/officeDocument/2006/relationships/hyperlink" Target="https://www.daloopa.com/src/45802044" TargetMode="External"/><Relationship Id="rId700" Type="http://schemas.openxmlformats.org/officeDocument/2006/relationships/hyperlink" Target="https://www.daloopa.com/src/4432569" TargetMode="External"/><Relationship Id="rId1330" Type="http://schemas.openxmlformats.org/officeDocument/2006/relationships/hyperlink" Target="https://www.daloopa.com/document/1190695" TargetMode="External"/><Relationship Id="rId3088" Type="http://schemas.openxmlformats.org/officeDocument/2006/relationships/hyperlink" Target="https://www.daloopa.com/src/4422456" TargetMode="External"/><Relationship Id="rId4486" Type="http://schemas.openxmlformats.org/officeDocument/2006/relationships/hyperlink" Target="https://www.daloopa.com/src/76525862" TargetMode="External"/><Relationship Id="rId5537" Type="http://schemas.openxmlformats.org/officeDocument/2006/relationships/hyperlink" Target="https://www.daloopa.com/src/45801873" TargetMode="External"/><Relationship Id="rId5951" Type="http://schemas.openxmlformats.org/officeDocument/2006/relationships/hyperlink" Target="https://www.daloopa.com/src/18753588" TargetMode="External"/><Relationship Id="rId4139" Type="http://schemas.openxmlformats.org/officeDocument/2006/relationships/hyperlink" Target="https://app.internal.daloopa.com/short_text_fundamental?id=f092937f3aad3832db4759736869b2bc" TargetMode="External"/><Relationship Id="rId4553" Type="http://schemas.openxmlformats.org/officeDocument/2006/relationships/hyperlink" Target="https://www.daloopa.com/src/4421450" TargetMode="External"/><Relationship Id="rId5604" Type="http://schemas.openxmlformats.org/officeDocument/2006/relationships/hyperlink" Target="https://www.daloopa.com/src/4422923" TargetMode="External"/><Relationship Id="rId8010" Type="http://schemas.openxmlformats.org/officeDocument/2006/relationships/hyperlink" Target="https://www.daloopa.com/src/8774936" TargetMode="External"/><Relationship Id="rId3155" Type="http://schemas.openxmlformats.org/officeDocument/2006/relationships/hyperlink" Target="https://www.daloopa.com/src/75006038" TargetMode="External"/><Relationship Id="rId4206" Type="http://schemas.openxmlformats.org/officeDocument/2006/relationships/hyperlink" Target="https://www.daloopa.com/src/76525816" TargetMode="External"/><Relationship Id="rId4620" Type="http://schemas.openxmlformats.org/officeDocument/2006/relationships/hyperlink" Target="https://www.daloopa.com/src/4421740" TargetMode="External"/><Relationship Id="rId7776" Type="http://schemas.openxmlformats.org/officeDocument/2006/relationships/hyperlink" Target="https://www.daloopa.com/src/51116318" TargetMode="External"/><Relationship Id="rId8827" Type="http://schemas.openxmlformats.org/officeDocument/2006/relationships/hyperlink" Target="https://www.daloopa.com/src/8781068" TargetMode="External"/><Relationship Id="rId490" Type="http://schemas.openxmlformats.org/officeDocument/2006/relationships/hyperlink" Target="https://www.daloopa.com/src/4427100" TargetMode="External"/><Relationship Id="rId2171" Type="http://schemas.openxmlformats.org/officeDocument/2006/relationships/hyperlink" Target="https://www.daloopa.com/src/50589016" TargetMode="External"/><Relationship Id="rId3222" Type="http://schemas.openxmlformats.org/officeDocument/2006/relationships/hyperlink" Target="https://www.daloopa.com/src/4422139" TargetMode="External"/><Relationship Id="rId6378" Type="http://schemas.openxmlformats.org/officeDocument/2006/relationships/hyperlink" Target="https://www.daloopa.com/src/4423143" TargetMode="External"/><Relationship Id="rId7429" Type="http://schemas.openxmlformats.org/officeDocument/2006/relationships/hyperlink" Target="https://www.daloopa.com/src/8780257" TargetMode="External"/><Relationship Id="rId143" Type="http://schemas.openxmlformats.org/officeDocument/2006/relationships/hyperlink" Target="https://www.daloopa.com/src/4431656" TargetMode="External"/><Relationship Id="rId5394" Type="http://schemas.openxmlformats.org/officeDocument/2006/relationships/hyperlink" Target="https://www.daloopa.com/src/4422980" TargetMode="External"/><Relationship Id="rId6445" Type="http://schemas.openxmlformats.org/officeDocument/2006/relationships/hyperlink" Target="https://www.daloopa.com/document/22723849" TargetMode="External"/><Relationship Id="rId6792" Type="http://schemas.openxmlformats.org/officeDocument/2006/relationships/hyperlink" Target="https://www.daloopa.com/src/45802018" TargetMode="External"/><Relationship Id="rId7843" Type="http://schemas.openxmlformats.org/officeDocument/2006/relationships/hyperlink" Target="https://www.daloopa.com/src/8847889" TargetMode="External"/><Relationship Id="rId9" Type="http://schemas.openxmlformats.org/officeDocument/2006/relationships/hyperlink" Target="https://www.daloopa.com/document/1191495" TargetMode="External"/><Relationship Id="rId210" Type="http://schemas.openxmlformats.org/officeDocument/2006/relationships/hyperlink" Target="https://www.daloopa.com/src/60194602" TargetMode="External"/><Relationship Id="rId2988" Type="http://schemas.openxmlformats.org/officeDocument/2006/relationships/hyperlink" Target="https://www.daloopa.com/src/50624646" TargetMode="External"/><Relationship Id="rId5047" Type="http://schemas.openxmlformats.org/officeDocument/2006/relationships/hyperlink" Target="https://www.daloopa.com/src/41059633" TargetMode="External"/><Relationship Id="rId7910" Type="http://schemas.openxmlformats.org/officeDocument/2006/relationships/hyperlink" Target="https://www.daloopa.com/src/8774514" TargetMode="External"/><Relationship Id="rId5461" Type="http://schemas.openxmlformats.org/officeDocument/2006/relationships/hyperlink" Target="https://www.daloopa.com/src/4423394" TargetMode="External"/><Relationship Id="rId6512" Type="http://schemas.openxmlformats.org/officeDocument/2006/relationships/hyperlink" Target="https://www.daloopa.com/src/51078093" TargetMode="External"/><Relationship Id="rId9668" Type="http://schemas.openxmlformats.org/officeDocument/2006/relationships/hyperlink" Target="https://www.daloopa.com/src/8774281" TargetMode="External"/><Relationship Id="rId1657" Type="http://schemas.openxmlformats.org/officeDocument/2006/relationships/hyperlink" Target="https://www.daloopa.com/src/75006212" TargetMode="External"/><Relationship Id="rId2708" Type="http://schemas.openxmlformats.org/officeDocument/2006/relationships/hyperlink" Target="https://www.daloopa.com/src/8847524" TargetMode="External"/><Relationship Id="rId4063" Type="http://schemas.openxmlformats.org/officeDocument/2006/relationships/hyperlink" Target="https://www.daloopa.com/src/8847439" TargetMode="External"/><Relationship Id="rId5114" Type="http://schemas.openxmlformats.org/officeDocument/2006/relationships/hyperlink" Target="https://www.daloopa.com/src/45801810" TargetMode="External"/><Relationship Id="rId8684" Type="http://schemas.openxmlformats.org/officeDocument/2006/relationships/hyperlink" Target="https://app.internal.daloopa.com/short_text_fundamental?id=d43f5c299435c2c52e89f4aff62023d8" TargetMode="External"/><Relationship Id="rId9735" Type="http://schemas.openxmlformats.org/officeDocument/2006/relationships/hyperlink" Target="https://www.daloopa.com/src/51073037" TargetMode="External"/><Relationship Id="rId1724" Type="http://schemas.openxmlformats.org/officeDocument/2006/relationships/hyperlink" Target="https://www.daloopa.com/src/8772979" TargetMode="External"/><Relationship Id="rId4130" Type="http://schemas.openxmlformats.org/officeDocument/2006/relationships/hyperlink" Target="https://www.daloopa.com/src/76525796" TargetMode="External"/><Relationship Id="rId7286" Type="http://schemas.openxmlformats.org/officeDocument/2006/relationships/hyperlink" Target="https://www.daloopa.com/src/8780104" TargetMode="External"/><Relationship Id="rId8337" Type="http://schemas.openxmlformats.org/officeDocument/2006/relationships/hyperlink" Target="https://www.daloopa.com/src/76389649" TargetMode="External"/><Relationship Id="rId8751" Type="http://schemas.openxmlformats.org/officeDocument/2006/relationships/hyperlink" Target="https://www.daloopa.com/src/76383627" TargetMode="External"/><Relationship Id="rId9802" Type="http://schemas.openxmlformats.org/officeDocument/2006/relationships/hyperlink" Target="https://www.daloopa.com/src/8774176" TargetMode="External"/><Relationship Id="rId16" Type="http://schemas.openxmlformats.org/officeDocument/2006/relationships/hyperlink" Target="https://www.daloopa.com/document/1192375" TargetMode="External"/><Relationship Id="rId3896" Type="http://schemas.openxmlformats.org/officeDocument/2006/relationships/hyperlink" Target="https://www.daloopa.com/src/33992260" TargetMode="External"/><Relationship Id="rId7353" Type="http://schemas.openxmlformats.org/officeDocument/2006/relationships/hyperlink" Target="https://www.daloopa.com/src/8780776" TargetMode="External"/><Relationship Id="rId8404" Type="http://schemas.openxmlformats.org/officeDocument/2006/relationships/hyperlink" Target="https://www.daloopa.com/src/76387843" TargetMode="External"/><Relationship Id="rId2498" Type="http://schemas.openxmlformats.org/officeDocument/2006/relationships/hyperlink" Target="https://www.daloopa.com/src/18748110" TargetMode="External"/><Relationship Id="rId3549" Type="http://schemas.openxmlformats.org/officeDocument/2006/relationships/hyperlink" Target="https://www.daloopa.com/src/4421271" TargetMode="External"/><Relationship Id="rId4947" Type="http://schemas.openxmlformats.org/officeDocument/2006/relationships/hyperlink" Target="https://www.daloopa.com/src/4422504" TargetMode="External"/><Relationship Id="rId7006" Type="http://schemas.openxmlformats.org/officeDocument/2006/relationships/hyperlink" Target="https://www.daloopa.com/src/45802057" TargetMode="External"/><Relationship Id="rId7420" Type="http://schemas.openxmlformats.org/officeDocument/2006/relationships/hyperlink" Target="https://www.daloopa.com/src/8780672" TargetMode="External"/><Relationship Id="rId3963" Type="http://schemas.openxmlformats.org/officeDocument/2006/relationships/hyperlink" Target="https://www.daloopa.com/src/76525770" TargetMode="External"/><Relationship Id="rId6022" Type="http://schemas.openxmlformats.org/officeDocument/2006/relationships/hyperlink" Target="https://www.daloopa.com/src/69165739" TargetMode="External"/><Relationship Id="rId9178" Type="http://schemas.openxmlformats.org/officeDocument/2006/relationships/hyperlink" Target="https://www.daloopa.com/src/8795161" TargetMode="External"/><Relationship Id="rId884" Type="http://schemas.openxmlformats.org/officeDocument/2006/relationships/hyperlink" Target="https://www.daloopa.com/src/4432653" TargetMode="External"/><Relationship Id="rId2565" Type="http://schemas.openxmlformats.org/officeDocument/2006/relationships/hyperlink" Target="https://www.daloopa.com/src/50721427" TargetMode="External"/><Relationship Id="rId3616" Type="http://schemas.openxmlformats.org/officeDocument/2006/relationships/hyperlink" Target="https://www.daloopa.com/src/76525700" TargetMode="External"/><Relationship Id="rId8194" Type="http://schemas.openxmlformats.org/officeDocument/2006/relationships/hyperlink" Target="https://www.daloopa.com/src/18768072" TargetMode="External"/><Relationship Id="rId9592" Type="http://schemas.openxmlformats.org/officeDocument/2006/relationships/hyperlink" Target="https://www.daloopa.com/src/8795444" TargetMode="External"/><Relationship Id="rId537" Type="http://schemas.openxmlformats.org/officeDocument/2006/relationships/hyperlink" Target="https://www.daloopa.com/src/4431138" TargetMode="External"/><Relationship Id="rId951" Type="http://schemas.openxmlformats.org/officeDocument/2006/relationships/hyperlink" Target="https://www.daloopa.com/src/4443589" TargetMode="External"/><Relationship Id="rId1167" Type="http://schemas.openxmlformats.org/officeDocument/2006/relationships/hyperlink" Target="https://www.daloopa.com/src/50606286" TargetMode="External"/><Relationship Id="rId1581" Type="http://schemas.openxmlformats.org/officeDocument/2006/relationships/hyperlink" Target="https://www.daloopa.com/src/4423980" TargetMode="External"/><Relationship Id="rId2218" Type="http://schemas.openxmlformats.org/officeDocument/2006/relationships/hyperlink" Target="https://www.daloopa.com/src/55735351" TargetMode="External"/><Relationship Id="rId2632" Type="http://schemas.openxmlformats.org/officeDocument/2006/relationships/hyperlink" Target="https://www.daloopa.com/src/4423614" TargetMode="External"/><Relationship Id="rId5788" Type="http://schemas.openxmlformats.org/officeDocument/2006/relationships/hyperlink" Target="https://www.daloopa.com/src/8847721" TargetMode="External"/><Relationship Id="rId6839" Type="http://schemas.openxmlformats.org/officeDocument/2006/relationships/hyperlink" Target="https://www.daloopa.com/src/4425304" TargetMode="External"/><Relationship Id="rId9245" Type="http://schemas.openxmlformats.org/officeDocument/2006/relationships/hyperlink" Target="https://www.daloopa.com/src/8795282" TargetMode="External"/><Relationship Id="rId604" Type="http://schemas.openxmlformats.org/officeDocument/2006/relationships/hyperlink" Target="https://www.daloopa.com/src/33992896" TargetMode="External"/><Relationship Id="rId1234" Type="http://schemas.openxmlformats.org/officeDocument/2006/relationships/hyperlink" Target="https://www.daloopa.com/src/69165758" TargetMode="External"/><Relationship Id="rId5855" Type="http://schemas.openxmlformats.org/officeDocument/2006/relationships/hyperlink" Target="https://www.daloopa.com/src/64849617" TargetMode="External"/><Relationship Id="rId6906" Type="http://schemas.openxmlformats.org/officeDocument/2006/relationships/hyperlink" Target="https://www.daloopa.com/src/45802038" TargetMode="External"/><Relationship Id="rId8261" Type="http://schemas.openxmlformats.org/officeDocument/2006/relationships/hyperlink" Target="https://www.daloopa.com/src/76390313" TargetMode="External"/><Relationship Id="rId9312" Type="http://schemas.openxmlformats.org/officeDocument/2006/relationships/hyperlink" Target="https://www.daloopa.com/src/8795196" TargetMode="External"/><Relationship Id="rId1301" Type="http://schemas.openxmlformats.org/officeDocument/2006/relationships/hyperlink" Target="https://app.internal.daloopa.com/short_text_fundamental?id=d75a475e932878114943b626ed450a63" TargetMode="External"/><Relationship Id="rId4457" Type="http://schemas.openxmlformats.org/officeDocument/2006/relationships/hyperlink" Target="https://www.daloopa.com/src/4421855" TargetMode="External"/><Relationship Id="rId5508" Type="http://schemas.openxmlformats.org/officeDocument/2006/relationships/hyperlink" Target="https://www.daloopa.com/src/4423217" TargetMode="External"/><Relationship Id="rId3059" Type="http://schemas.openxmlformats.org/officeDocument/2006/relationships/hyperlink" Target="https://www.daloopa.com/src/69162306" TargetMode="External"/><Relationship Id="rId3473" Type="http://schemas.openxmlformats.org/officeDocument/2006/relationships/hyperlink" Target="https://www.daloopa.com/src/76525680" TargetMode="External"/><Relationship Id="rId4524" Type="http://schemas.openxmlformats.org/officeDocument/2006/relationships/hyperlink" Target="https://www.daloopa.com/src/4421194" TargetMode="External"/><Relationship Id="rId4871" Type="http://schemas.openxmlformats.org/officeDocument/2006/relationships/hyperlink" Target="https://www.daloopa.com/src/4422760" TargetMode="External"/><Relationship Id="rId5922" Type="http://schemas.openxmlformats.org/officeDocument/2006/relationships/hyperlink" Target="https://www.daloopa.com/src/45801931" TargetMode="External"/><Relationship Id="rId394" Type="http://schemas.openxmlformats.org/officeDocument/2006/relationships/hyperlink" Target="https://www.daloopa.com/src/4427097" TargetMode="External"/><Relationship Id="rId2075" Type="http://schemas.openxmlformats.org/officeDocument/2006/relationships/hyperlink" Target="https://www.daloopa.com/src/8901965" TargetMode="External"/><Relationship Id="rId3126" Type="http://schemas.openxmlformats.org/officeDocument/2006/relationships/hyperlink" Target="https://www.daloopa.com/src/4422255" TargetMode="External"/><Relationship Id="rId1091" Type="http://schemas.openxmlformats.org/officeDocument/2006/relationships/hyperlink" Target="https://www.daloopa.com/src/4428226" TargetMode="External"/><Relationship Id="rId3540" Type="http://schemas.openxmlformats.org/officeDocument/2006/relationships/hyperlink" Target="https://www.daloopa.com/src/4421748" TargetMode="External"/><Relationship Id="rId5298" Type="http://schemas.openxmlformats.org/officeDocument/2006/relationships/hyperlink" Target="https://www.daloopa.com/src/4423272" TargetMode="External"/><Relationship Id="rId6696" Type="http://schemas.openxmlformats.org/officeDocument/2006/relationships/hyperlink" Target="https://www.daloopa.com/src/51519624" TargetMode="External"/><Relationship Id="rId7747" Type="http://schemas.openxmlformats.org/officeDocument/2006/relationships/hyperlink" Target="https://www.daloopa.com/src/50611370" TargetMode="External"/><Relationship Id="rId114" Type="http://schemas.openxmlformats.org/officeDocument/2006/relationships/hyperlink" Target="https://www.daloopa.com/document/23979428" TargetMode="External"/><Relationship Id="rId461" Type="http://schemas.openxmlformats.org/officeDocument/2006/relationships/hyperlink" Target="https://www.daloopa.com/document/8001122" TargetMode="External"/><Relationship Id="rId2142" Type="http://schemas.openxmlformats.org/officeDocument/2006/relationships/hyperlink" Target="https://www.daloopa.com/src/50588453" TargetMode="External"/><Relationship Id="rId6349" Type="http://schemas.openxmlformats.org/officeDocument/2006/relationships/hyperlink" Target="https://www.daloopa.com/src/33992471" TargetMode="External"/><Relationship Id="rId6763" Type="http://schemas.openxmlformats.org/officeDocument/2006/relationships/hyperlink" Target="https://www.daloopa.com/src/4442457" TargetMode="External"/><Relationship Id="rId7814" Type="http://schemas.openxmlformats.org/officeDocument/2006/relationships/hyperlink" Target="https://www.daloopa.com/src/8774815" TargetMode="External"/><Relationship Id="rId2959" Type="http://schemas.openxmlformats.org/officeDocument/2006/relationships/hyperlink" Target="https://www.daloopa.com/src/4422304" TargetMode="External"/><Relationship Id="rId5365" Type="http://schemas.openxmlformats.org/officeDocument/2006/relationships/hyperlink" Target="https://www.daloopa.com/src/41059639" TargetMode="External"/><Relationship Id="rId6416" Type="http://schemas.openxmlformats.org/officeDocument/2006/relationships/hyperlink" Target="https://www.daloopa.com/src/51078097" TargetMode="External"/><Relationship Id="rId6830" Type="http://schemas.openxmlformats.org/officeDocument/2006/relationships/hyperlink" Target="https://www.daloopa.com/src/4440888" TargetMode="External"/><Relationship Id="rId4381" Type="http://schemas.openxmlformats.org/officeDocument/2006/relationships/hyperlink" Target="https://www.daloopa.com/src/76525843" TargetMode="External"/><Relationship Id="rId5018" Type="http://schemas.openxmlformats.org/officeDocument/2006/relationships/hyperlink" Target="https://www.daloopa.com/src/4422825" TargetMode="External"/><Relationship Id="rId5432" Type="http://schemas.openxmlformats.org/officeDocument/2006/relationships/hyperlink" Target="https://www.daloopa.com/src/45801858" TargetMode="External"/><Relationship Id="rId8588" Type="http://schemas.openxmlformats.org/officeDocument/2006/relationships/hyperlink" Target="https://www.daloopa.com/src/76383495" TargetMode="External"/><Relationship Id="rId9639" Type="http://schemas.openxmlformats.org/officeDocument/2006/relationships/hyperlink" Target="https://www.daloopa.com/src/51073598" TargetMode="External"/><Relationship Id="rId1628" Type="http://schemas.openxmlformats.org/officeDocument/2006/relationships/hyperlink" Target="https://www.daloopa.com/src/69165711" TargetMode="External"/><Relationship Id="rId1975" Type="http://schemas.openxmlformats.org/officeDocument/2006/relationships/hyperlink" Target="https://www.daloopa.com/src/8768792" TargetMode="External"/><Relationship Id="rId4034" Type="http://schemas.openxmlformats.org/officeDocument/2006/relationships/hyperlink" Target="https://www.daloopa.com/document/23979428" TargetMode="External"/><Relationship Id="rId8655" Type="http://schemas.openxmlformats.org/officeDocument/2006/relationships/hyperlink" Target="https://www.daloopa.com/src/76383451" TargetMode="External"/><Relationship Id="rId3050" Type="http://schemas.openxmlformats.org/officeDocument/2006/relationships/hyperlink" Target="https://www.daloopa.com/src/50625351" TargetMode="External"/><Relationship Id="rId4101" Type="http://schemas.openxmlformats.org/officeDocument/2006/relationships/hyperlink" Target="https://www.daloopa.com/src/4421849" TargetMode="External"/><Relationship Id="rId7257" Type="http://schemas.openxmlformats.org/officeDocument/2006/relationships/hyperlink" Target="https://www.daloopa.com/src/8780090" TargetMode="External"/><Relationship Id="rId8308" Type="http://schemas.openxmlformats.org/officeDocument/2006/relationships/hyperlink" Target="https://www.daloopa.com/src/76388367" TargetMode="External"/><Relationship Id="rId9706" Type="http://schemas.openxmlformats.org/officeDocument/2006/relationships/hyperlink" Target="https://www.daloopa.com/src/51071962" TargetMode="External"/><Relationship Id="rId7671" Type="http://schemas.openxmlformats.org/officeDocument/2006/relationships/hyperlink" Target="https://www.daloopa.com/document/23607425" TargetMode="External"/><Relationship Id="rId8722" Type="http://schemas.openxmlformats.org/officeDocument/2006/relationships/hyperlink" Target="https://www.daloopa.com/src/76383365" TargetMode="External"/><Relationship Id="rId3867" Type="http://schemas.openxmlformats.org/officeDocument/2006/relationships/hyperlink" Target="https://www.daloopa.com/src/4421472" TargetMode="External"/><Relationship Id="rId4918" Type="http://schemas.openxmlformats.org/officeDocument/2006/relationships/hyperlink" Target="https://www.daloopa.com/src/69165719" TargetMode="External"/><Relationship Id="rId6273" Type="http://schemas.openxmlformats.org/officeDocument/2006/relationships/hyperlink" Target="https://www.daloopa.com/src/69162668" TargetMode="External"/><Relationship Id="rId7324" Type="http://schemas.openxmlformats.org/officeDocument/2006/relationships/hyperlink" Target="https://app.internal.daloopa.com/short_text_fundamental?id=8dd6ab9f440731c081b2384456c6b31d" TargetMode="External"/><Relationship Id="rId788" Type="http://schemas.openxmlformats.org/officeDocument/2006/relationships/hyperlink" Target="https://www.daloopa.com/src/69163370" TargetMode="External"/><Relationship Id="rId2469" Type="http://schemas.openxmlformats.org/officeDocument/2006/relationships/hyperlink" Target="https://www.daloopa.com/src/4423504" TargetMode="External"/><Relationship Id="rId2883" Type="http://schemas.openxmlformats.org/officeDocument/2006/relationships/hyperlink" Target="https://www.daloopa.com/src/50624182" TargetMode="External"/><Relationship Id="rId3934" Type="http://schemas.openxmlformats.org/officeDocument/2006/relationships/hyperlink" Target="https://www.daloopa.com/src/4421701" TargetMode="External"/><Relationship Id="rId6340" Type="http://schemas.openxmlformats.org/officeDocument/2006/relationships/hyperlink" Target="https://www.daloopa.com/src/4423409" TargetMode="External"/><Relationship Id="rId9496" Type="http://schemas.openxmlformats.org/officeDocument/2006/relationships/hyperlink" Target="https://www.daloopa.com/src/8795458" TargetMode="External"/><Relationship Id="rId855" Type="http://schemas.openxmlformats.org/officeDocument/2006/relationships/hyperlink" Target="https://www.daloopa.com/document/23346503" TargetMode="External"/><Relationship Id="rId1485" Type="http://schemas.openxmlformats.org/officeDocument/2006/relationships/hyperlink" Target="https://www.daloopa.com/src/4423807" TargetMode="External"/><Relationship Id="rId2536" Type="http://schemas.openxmlformats.org/officeDocument/2006/relationships/hyperlink" Target="https://www.daloopa.com/src/4423559" TargetMode="External"/><Relationship Id="rId8098" Type="http://schemas.openxmlformats.org/officeDocument/2006/relationships/hyperlink" Target="https://www.daloopa.com/src/8774718" TargetMode="External"/><Relationship Id="rId9149" Type="http://schemas.openxmlformats.org/officeDocument/2006/relationships/hyperlink" Target="https://www.daloopa.com/src/8795274" TargetMode="External"/><Relationship Id="rId9563" Type="http://schemas.openxmlformats.org/officeDocument/2006/relationships/hyperlink" Target="https://www.daloopa.com/src/70320458" TargetMode="External"/><Relationship Id="rId508" Type="http://schemas.openxmlformats.org/officeDocument/2006/relationships/hyperlink" Target="https://www.daloopa.com/src/4427164" TargetMode="External"/><Relationship Id="rId922" Type="http://schemas.openxmlformats.org/officeDocument/2006/relationships/hyperlink" Target="https://www.daloopa.com/src/4443584" TargetMode="External"/><Relationship Id="rId1138" Type="http://schemas.openxmlformats.org/officeDocument/2006/relationships/hyperlink" Target="https://www.daloopa.com/src/4428075" TargetMode="External"/><Relationship Id="rId1552" Type="http://schemas.openxmlformats.org/officeDocument/2006/relationships/hyperlink" Target="https://www.daloopa.com/src/55732325" TargetMode="External"/><Relationship Id="rId2603" Type="http://schemas.openxmlformats.org/officeDocument/2006/relationships/hyperlink" Target="https://www.daloopa.com/src/18756159" TargetMode="External"/><Relationship Id="rId2950" Type="http://schemas.openxmlformats.org/officeDocument/2006/relationships/hyperlink" Target="https://www.daloopa.com/src/4422199" TargetMode="External"/><Relationship Id="rId5759" Type="http://schemas.openxmlformats.org/officeDocument/2006/relationships/hyperlink" Target="https://www.daloopa.com/src/60194350" TargetMode="External"/><Relationship Id="rId8165" Type="http://schemas.openxmlformats.org/officeDocument/2006/relationships/hyperlink" Target="https://www.daloopa.com/src/8774522" TargetMode="External"/><Relationship Id="rId9216" Type="http://schemas.openxmlformats.org/officeDocument/2006/relationships/hyperlink" Target="https://www.daloopa.com/src/50570716" TargetMode="External"/><Relationship Id="rId9630" Type="http://schemas.openxmlformats.org/officeDocument/2006/relationships/hyperlink" Target="https://www.daloopa.com/document/23607425" TargetMode="External"/><Relationship Id="rId1205" Type="http://schemas.openxmlformats.org/officeDocument/2006/relationships/hyperlink" Target="https://www.daloopa.com/src/4428839" TargetMode="External"/><Relationship Id="rId7181" Type="http://schemas.openxmlformats.org/officeDocument/2006/relationships/hyperlink" Target="https://www.daloopa.com/src/4424334" TargetMode="External"/><Relationship Id="rId8232" Type="http://schemas.openxmlformats.org/officeDocument/2006/relationships/hyperlink" Target="https://www.daloopa.com/src/76390160" TargetMode="External"/><Relationship Id="rId3377" Type="http://schemas.openxmlformats.org/officeDocument/2006/relationships/hyperlink" Target="https://www.daloopa.com/src/69162295" TargetMode="External"/><Relationship Id="rId4775" Type="http://schemas.openxmlformats.org/officeDocument/2006/relationships/hyperlink" Target="https://www.daloopa.com/src/4421861" TargetMode="External"/><Relationship Id="rId5826" Type="http://schemas.openxmlformats.org/officeDocument/2006/relationships/hyperlink" Target="https://app.internal.daloopa.com/short_text_fundamental?id=7037a0aad1c5becc2f63d73a81387829" TargetMode="External"/><Relationship Id="rId298" Type="http://schemas.openxmlformats.org/officeDocument/2006/relationships/hyperlink" Target="https://www.daloopa.com/document/1190542" TargetMode="External"/><Relationship Id="rId3791" Type="http://schemas.openxmlformats.org/officeDocument/2006/relationships/hyperlink" Target="https://www.daloopa.com/src/41059578" TargetMode="External"/><Relationship Id="rId4428" Type="http://schemas.openxmlformats.org/officeDocument/2006/relationships/hyperlink" Target="https://www.daloopa.com/src/60194222" TargetMode="External"/><Relationship Id="rId4842" Type="http://schemas.openxmlformats.org/officeDocument/2006/relationships/hyperlink" Target="https://www.daloopa.com/src/4423448" TargetMode="External"/><Relationship Id="rId7998" Type="http://schemas.openxmlformats.org/officeDocument/2006/relationships/hyperlink" Target="https://www.daloopa.com/src/23060522" TargetMode="External"/><Relationship Id="rId2393" Type="http://schemas.openxmlformats.org/officeDocument/2006/relationships/hyperlink" Target="https://www.daloopa.com/src/8772076" TargetMode="External"/><Relationship Id="rId3444" Type="http://schemas.openxmlformats.org/officeDocument/2006/relationships/hyperlink" Target="https://www.daloopa.com/src/4421634" TargetMode="External"/><Relationship Id="rId365" Type="http://schemas.openxmlformats.org/officeDocument/2006/relationships/hyperlink" Target="https://www.daloopa.com/src/4427170" TargetMode="External"/><Relationship Id="rId2046" Type="http://schemas.openxmlformats.org/officeDocument/2006/relationships/hyperlink" Target="https://app.internal.daloopa.com/short_text_fundamental?id=9ef4d4d256c5579c0704f70fc8e3f2e6" TargetMode="External"/><Relationship Id="rId2460" Type="http://schemas.openxmlformats.org/officeDocument/2006/relationships/hyperlink" Target="https://www.daloopa.com/src/50721373" TargetMode="External"/><Relationship Id="rId3511" Type="http://schemas.openxmlformats.org/officeDocument/2006/relationships/hyperlink" Target="https://www.daloopa.com/src/41059573" TargetMode="External"/><Relationship Id="rId6667" Type="http://schemas.openxmlformats.org/officeDocument/2006/relationships/hyperlink" Target="https://www.daloopa.com/src/4425292" TargetMode="External"/><Relationship Id="rId7718" Type="http://schemas.openxmlformats.org/officeDocument/2006/relationships/hyperlink" Target="https://marketplace.daloopa.com/text-fundamental?row_number=673&amp;period_tag=QQQQ&amp;unit_tag=Thousand&amp;id=50611175&amp;value=-9915&amp;id=50611421&amp;value=-2227&amp;id=50611482&amp;value=-3682&amp;id=50611605&amp;value=-6177&amp;" TargetMode="External"/><Relationship Id="rId9073" Type="http://schemas.openxmlformats.org/officeDocument/2006/relationships/hyperlink" Target="https://www.daloopa.com/src/8783443" TargetMode="External"/><Relationship Id="rId432" Type="http://schemas.openxmlformats.org/officeDocument/2006/relationships/hyperlink" Target="https://www.daloopa.com/document/1192360" TargetMode="External"/><Relationship Id="rId1062" Type="http://schemas.openxmlformats.org/officeDocument/2006/relationships/hyperlink" Target="https://www.daloopa.com/src/60200801" TargetMode="External"/><Relationship Id="rId2113" Type="http://schemas.openxmlformats.org/officeDocument/2006/relationships/hyperlink" Target="https://www.daloopa.com/src/8774238" TargetMode="External"/><Relationship Id="rId5269" Type="http://schemas.openxmlformats.org/officeDocument/2006/relationships/hyperlink" Target="https://www.daloopa.com/src/45801830" TargetMode="External"/><Relationship Id="rId5683" Type="http://schemas.openxmlformats.org/officeDocument/2006/relationships/hyperlink" Target="https://www.daloopa.com/src/4422744" TargetMode="External"/><Relationship Id="rId6734" Type="http://schemas.openxmlformats.org/officeDocument/2006/relationships/hyperlink" Target="https://marketplace.daloopa.com/text-fundamental?row_number=534&amp;period_tag=QYYY&amp;unit_tag=Million&amp;id=4425247&amp;value=0.5&amp;id=4440884&amp;value=0.0&amp;id=4441111&amp;value=0.0&amp;id=4425299&amp;value=0.0&amp;id=45802011&amp;value=0.5&amp;" TargetMode="External"/><Relationship Id="rId9140" Type="http://schemas.openxmlformats.org/officeDocument/2006/relationships/hyperlink" Target="https://www.daloopa.com/src/8795204" TargetMode="External"/><Relationship Id="rId4285" Type="http://schemas.openxmlformats.org/officeDocument/2006/relationships/hyperlink" Target="https://www.daloopa.com/src/4421571" TargetMode="External"/><Relationship Id="rId5336" Type="http://schemas.openxmlformats.org/officeDocument/2006/relationships/hyperlink" Target="https://www.daloopa.com/src/4422831" TargetMode="External"/><Relationship Id="rId1879" Type="http://schemas.openxmlformats.org/officeDocument/2006/relationships/hyperlink" Target="https://marketplace.daloopa.com/text-fundamental?row_number=273&amp;period_tag=QQQQ&amp;unit_tag=Actual&amp;id=50571028&amp;value=10&amp;id=70320584&amp;value=10&amp;" TargetMode="External"/><Relationship Id="rId5750" Type="http://schemas.openxmlformats.org/officeDocument/2006/relationships/hyperlink" Target="https://www.daloopa.com/src/8847720" TargetMode="External"/><Relationship Id="rId6801" Type="http://schemas.openxmlformats.org/officeDocument/2006/relationships/hyperlink" Target="https://www.daloopa.com/src/4441691" TargetMode="External"/><Relationship Id="rId1946" Type="http://schemas.openxmlformats.org/officeDocument/2006/relationships/hyperlink" Target="https://app.internal.daloopa.com/short_text_fundamental?id=3f07e046c593dad38ee928278e6cd07b" TargetMode="External"/><Relationship Id="rId4005" Type="http://schemas.openxmlformats.org/officeDocument/2006/relationships/hyperlink" Target="https://www.daloopa.com/src/76525779" TargetMode="External"/><Relationship Id="rId4352" Type="http://schemas.openxmlformats.org/officeDocument/2006/relationships/hyperlink" Target="https://www.daloopa.com/src/4421815" TargetMode="External"/><Relationship Id="rId5403" Type="http://schemas.openxmlformats.org/officeDocument/2006/relationships/hyperlink" Target="https://www.daloopa.com/src/4423245" TargetMode="External"/><Relationship Id="rId8559" Type="http://schemas.openxmlformats.org/officeDocument/2006/relationships/hyperlink" Target="https://www.daloopa.com/src/70323312" TargetMode="External"/><Relationship Id="rId8973" Type="http://schemas.openxmlformats.org/officeDocument/2006/relationships/hyperlink" Target="https://www.daloopa.com/document/23607425" TargetMode="External"/><Relationship Id="rId7575" Type="http://schemas.openxmlformats.org/officeDocument/2006/relationships/hyperlink" Target="https://www.daloopa.com/src/50607724" TargetMode="External"/><Relationship Id="rId8626" Type="http://schemas.openxmlformats.org/officeDocument/2006/relationships/hyperlink" Target="https://www.daloopa.com/src/70323327" TargetMode="External"/><Relationship Id="rId3021" Type="http://schemas.openxmlformats.org/officeDocument/2006/relationships/hyperlink" Target="https://www.daloopa.com/src/4422266" TargetMode="External"/><Relationship Id="rId6177" Type="http://schemas.openxmlformats.org/officeDocument/2006/relationships/hyperlink" Target="https://www.daloopa.com/src/8847761" TargetMode="External"/><Relationship Id="rId6591" Type="http://schemas.openxmlformats.org/officeDocument/2006/relationships/hyperlink" Target="https://www.daloopa.com/document/19351318" TargetMode="External"/><Relationship Id="rId7228" Type="http://schemas.openxmlformats.org/officeDocument/2006/relationships/hyperlink" Target="https://www.daloopa.com/src/8780085" TargetMode="External"/><Relationship Id="rId7642" Type="http://schemas.openxmlformats.org/officeDocument/2006/relationships/hyperlink" Target="https://www.daloopa.com/src/50608011" TargetMode="External"/><Relationship Id="rId2787" Type="http://schemas.openxmlformats.org/officeDocument/2006/relationships/hyperlink" Target="https://www.daloopa.com/src/4422144" TargetMode="External"/><Relationship Id="rId3838" Type="http://schemas.openxmlformats.org/officeDocument/2006/relationships/hyperlink" Target="https://www.daloopa.com/src/8847434" TargetMode="External"/><Relationship Id="rId5193" Type="http://schemas.openxmlformats.org/officeDocument/2006/relationships/hyperlink" Target="https://www.daloopa.com/src/4423300" TargetMode="External"/><Relationship Id="rId6244" Type="http://schemas.openxmlformats.org/officeDocument/2006/relationships/hyperlink" Target="https://www.daloopa.com/src/4422998" TargetMode="External"/><Relationship Id="rId759" Type="http://schemas.openxmlformats.org/officeDocument/2006/relationships/hyperlink" Target="https://www.daloopa.com/src/60194727" TargetMode="External"/><Relationship Id="rId1389" Type="http://schemas.openxmlformats.org/officeDocument/2006/relationships/hyperlink" Target="https://www.daloopa.com/src/4423975" TargetMode="External"/><Relationship Id="rId5260" Type="http://schemas.openxmlformats.org/officeDocument/2006/relationships/hyperlink" Target="https://www.daloopa.com/src/50450789" TargetMode="External"/><Relationship Id="rId6311" Type="http://schemas.openxmlformats.org/officeDocument/2006/relationships/hyperlink" Target="https://www.daloopa.com/src/4423408" TargetMode="External"/><Relationship Id="rId9467" Type="http://schemas.openxmlformats.org/officeDocument/2006/relationships/hyperlink" Target="https://www.daloopa.com/src/23060729" TargetMode="External"/><Relationship Id="rId2854" Type="http://schemas.openxmlformats.org/officeDocument/2006/relationships/hyperlink" Target="https://www.daloopa.com/src/4422315" TargetMode="External"/><Relationship Id="rId3905" Type="http://schemas.openxmlformats.org/officeDocument/2006/relationships/hyperlink" Target="https://www.daloopa.com/src/76525755" TargetMode="External"/><Relationship Id="rId8069" Type="http://schemas.openxmlformats.org/officeDocument/2006/relationships/hyperlink" Target="https://www.daloopa.com/src/8774591" TargetMode="External"/><Relationship Id="rId8483" Type="http://schemas.openxmlformats.org/officeDocument/2006/relationships/hyperlink" Target="https://www.daloopa.com/src/76391112" TargetMode="External"/><Relationship Id="rId9881" Type="http://schemas.openxmlformats.org/officeDocument/2006/relationships/hyperlink" Target="https://marketplace.daloopa.com/text-fundamental?row_number=866&amp;period_tag=QQQQ&amp;unit_tag=Billion&amp;id=8777949&amp;value=2.3&amp;id=8778099&amp;value=2.3&amp;" TargetMode="External"/><Relationship Id="rId95" Type="http://schemas.openxmlformats.org/officeDocument/2006/relationships/hyperlink" Target="https://marketplace.daloopa.com/text-fundamental?row_number=13&amp;period_tag=QQQQ&amp;unit_tag=Percent&amp;id=4431143&amp;value=0.03&amp;id=50454714&amp;value=-0.01&amp;id=64848907&amp;value=0.07&amp;id=75007474&amp;value=0.02&amp;" TargetMode="External"/><Relationship Id="rId826" Type="http://schemas.openxmlformats.org/officeDocument/2006/relationships/hyperlink" Target="https://www.daloopa.com/src/18754665" TargetMode="External"/><Relationship Id="rId1109" Type="http://schemas.openxmlformats.org/officeDocument/2006/relationships/hyperlink" Target="https://app.internal.daloopa.com/short_text_fundamental?id=4d5fc68dfa13eeca2219066200612595" TargetMode="External"/><Relationship Id="rId1456" Type="http://schemas.openxmlformats.org/officeDocument/2006/relationships/hyperlink" Target="https://www.daloopa.com/src/4423921" TargetMode="External"/><Relationship Id="rId1870" Type="http://schemas.openxmlformats.org/officeDocument/2006/relationships/hyperlink" Target="https://www.daloopa.com/src/50525782" TargetMode="External"/><Relationship Id="rId2507" Type="http://schemas.openxmlformats.org/officeDocument/2006/relationships/hyperlink" Target="https://www.daloopa.com/src/75006851" TargetMode="External"/><Relationship Id="rId2921" Type="http://schemas.openxmlformats.org/officeDocument/2006/relationships/hyperlink" Target="https://www.daloopa.com/src/18751490" TargetMode="External"/><Relationship Id="rId7085" Type="http://schemas.openxmlformats.org/officeDocument/2006/relationships/hyperlink" Target="https://www.daloopa.com/src/50569440" TargetMode="External"/><Relationship Id="rId8136" Type="http://schemas.openxmlformats.org/officeDocument/2006/relationships/hyperlink" Target="https://www.daloopa.com/src/8774593" TargetMode="External"/><Relationship Id="rId9534" Type="http://schemas.openxmlformats.org/officeDocument/2006/relationships/hyperlink" Target="https://www.daloopa.com/src/8795394" TargetMode="External"/><Relationship Id="rId1523" Type="http://schemas.openxmlformats.org/officeDocument/2006/relationships/hyperlink" Target="https://www.daloopa.com/src/4423865" TargetMode="External"/><Relationship Id="rId4679" Type="http://schemas.openxmlformats.org/officeDocument/2006/relationships/hyperlink" Target="https://www.daloopa.com/src/4421578" TargetMode="External"/><Relationship Id="rId8550" Type="http://schemas.openxmlformats.org/officeDocument/2006/relationships/hyperlink" Target="https://www.daloopa.com/src/76383626" TargetMode="External"/><Relationship Id="rId9601" Type="http://schemas.openxmlformats.org/officeDocument/2006/relationships/hyperlink" Target="https://www.daloopa.com/document/23607425" TargetMode="External"/><Relationship Id="rId3695" Type="http://schemas.openxmlformats.org/officeDocument/2006/relationships/hyperlink" Target="https://www.daloopa.com/src/4421804" TargetMode="External"/><Relationship Id="rId4746" Type="http://schemas.openxmlformats.org/officeDocument/2006/relationships/hyperlink" Target="https://www.daloopa.com/src/60194210" TargetMode="External"/><Relationship Id="rId7152" Type="http://schemas.openxmlformats.org/officeDocument/2006/relationships/hyperlink" Target="https://app.internal.daloopa.com/short_text_fundamental?id=f68c4de45175ac313266a2ce43d92964" TargetMode="External"/><Relationship Id="rId8203" Type="http://schemas.openxmlformats.org/officeDocument/2006/relationships/hyperlink" Target="https://www.daloopa.com/src/70319017" TargetMode="External"/><Relationship Id="rId2297" Type="http://schemas.openxmlformats.org/officeDocument/2006/relationships/hyperlink" Target="https://www.daloopa.com/src/8771705" TargetMode="External"/><Relationship Id="rId3348" Type="http://schemas.openxmlformats.org/officeDocument/2006/relationships/hyperlink" Target="https://www.daloopa.com/src/50622654" TargetMode="External"/><Relationship Id="rId3762" Type="http://schemas.openxmlformats.org/officeDocument/2006/relationships/hyperlink" Target="https://www.daloopa.com/src/4421502" TargetMode="External"/><Relationship Id="rId4813" Type="http://schemas.openxmlformats.org/officeDocument/2006/relationships/hyperlink" Target="https://app.internal.daloopa.com/short_text_fundamental?id=788f550fe5899e78b3b4dd66b6ddaf42" TargetMode="External"/><Relationship Id="rId7969" Type="http://schemas.openxmlformats.org/officeDocument/2006/relationships/hyperlink" Target="https://www.daloopa.com/src/8774855" TargetMode="External"/><Relationship Id="rId269" Type="http://schemas.openxmlformats.org/officeDocument/2006/relationships/hyperlink" Target="https://app.internal.daloopa.com/short_text_fundamental?id=9b69eecd15ef34a6f331a89976fbce64" TargetMode="External"/><Relationship Id="rId683" Type="http://schemas.openxmlformats.org/officeDocument/2006/relationships/hyperlink" Target="https://marketplace.daloopa.com/text-fundamental?row_number=95&amp;period_tag=QQQQ&amp;unit_tag=Percent&amp;id=4429250&amp;value=0.11&amp;" TargetMode="External"/><Relationship Id="rId2364" Type="http://schemas.openxmlformats.org/officeDocument/2006/relationships/hyperlink" Target="https://www.daloopa.com/src/8771422" TargetMode="External"/><Relationship Id="rId3415" Type="http://schemas.openxmlformats.org/officeDocument/2006/relationships/hyperlink" Target="https://www.daloopa.com/src/51415484" TargetMode="External"/><Relationship Id="rId9391" Type="http://schemas.openxmlformats.org/officeDocument/2006/relationships/hyperlink" Target="https://www.daloopa.com/src/8795472" TargetMode="External"/><Relationship Id="rId336" Type="http://schemas.openxmlformats.org/officeDocument/2006/relationships/hyperlink" Target="https://marketplace.daloopa.com/text-fundamental?row_number=53&amp;period_tag=QQQQ&amp;unit_tag=Dollar&amp;id=4431127&amp;value=0.03&amp;" TargetMode="External"/><Relationship Id="rId1380" Type="http://schemas.openxmlformats.org/officeDocument/2006/relationships/hyperlink" Target="https://www.daloopa.com/src/4423933" TargetMode="External"/><Relationship Id="rId2017" Type="http://schemas.openxmlformats.org/officeDocument/2006/relationships/hyperlink" Target="https://www.daloopa.com/src/8768815" TargetMode="External"/><Relationship Id="rId5587" Type="http://schemas.openxmlformats.org/officeDocument/2006/relationships/hyperlink" Target="https://www.daloopa.com/src/45801878" TargetMode="External"/><Relationship Id="rId6985" Type="http://schemas.openxmlformats.org/officeDocument/2006/relationships/hyperlink" Target="https://www.daloopa.com/src/4425357" TargetMode="External"/><Relationship Id="rId9044" Type="http://schemas.openxmlformats.org/officeDocument/2006/relationships/hyperlink" Target="https://www.daloopa.com/src/8781234" TargetMode="External"/><Relationship Id="rId403" Type="http://schemas.openxmlformats.org/officeDocument/2006/relationships/hyperlink" Target="https://www.daloopa.com/src/4427500" TargetMode="External"/><Relationship Id="rId750" Type="http://schemas.openxmlformats.org/officeDocument/2006/relationships/hyperlink" Target="https://www.daloopa.com/src/8847825" TargetMode="External"/><Relationship Id="rId1033" Type="http://schemas.openxmlformats.org/officeDocument/2006/relationships/hyperlink" Target="https://www.daloopa.com/src/4424053" TargetMode="External"/><Relationship Id="rId2431" Type="http://schemas.openxmlformats.org/officeDocument/2006/relationships/hyperlink" Target="https://www.daloopa.com/src/4423552" TargetMode="External"/><Relationship Id="rId4189" Type="http://schemas.openxmlformats.org/officeDocument/2006/relationships/hyperlink" Target="https://www.daloopa.com/src/76525812" TargetMode="External"/><Relationship Id="rId6638" Type="http://schemas.openxmlformats.org/officeDocument/2006/relationships/hyperlink" Target="https://www.daloopa.com/src/45801997" TargetMode="External"/><Relationship Id="rId8060" Type="http://schemas.openxmlformats.org/officeDocument/2006/relationships/hyperlink" Target="https://www.daloopa.com/src/8774938" TargetMode="External"/><Relationship Id="rId9111" Type="http://schemas.openxmlformats.org/officeDocument/2006/relationships/hyperlink" Target="https://www.daloopa.com/document/23607425" TargetMode="External"/><Relationship Id="rId5654" Type="http://schemas.openxmlformats.org/officeDocument/2006/relationships/hyperlink" Target="https://www.daloopa.com/src/64849608" TargetMode="External"/><Relationship Id="rId6705" Type="http://schemas.openxmlformats.org/officeDocument/2006/relationships/hyperlink" Target="https://www.daloopa.com/src/4425296" TargetMode="External"/><Relationship Id="rId1100" Type="http://schemas.openxmlformats.org/officeDocument/2006/relationships/hyperlink" Target="https://www.daloopa.com/src/23052027" TargetMode="External"/><Relationship Id="rId4256" Type="http://schemas.openxmlformats.org/officeDocument/2006/relationships/hyperlink" Target="https://www.daloopa.com/src/76525823" TargetMode="External"/><Relationship Id="rId4670" Type="http://schemas.openxmlformats.org/officeDocument/2006/relationships/hyperlink" Target="https://www.daloopa.com/src/4421821" TargetMode="External"/><Relationship Id="rId5307" Type="http://schemas.openxmlformats.org/officeDocument/2006/relationships/hyperlink" Target="https://www.daloopa.com/src/8847743" TargetMode="External"/><Relationship Id="rId5721" Type="http://schemas.openxmlformats.org/officeDocument/2006/relationships/hyperlink" Target="https://www.daloopa.com/src/75006810" TargetMode="External"/><Relationship Id="rId8877" Type="http://schemas.openxmlformats.org/officeDocument/2006/relationships/hyperlink" Target="https://www.daloopa.com/src/33999750" TargetMode="External"/><Relationship Id="rId1917" Type="http://schemas.openxmlformats.org/officeDocument/2006/relationships/hyperlink" Target="https://www.daloopa.com/src/50521091" TargetMode="External"/><Relationship Id="rId3272" Type="http://schemas.openxmlformats.org/officeDocument/2006/relationships/hyperlink" Target="https://app.internal.daloopa.com/short_text_fundamental?id=bbfe5411b633ab30d2d29424a16fc705" TargetMode="External"/><Relationship Id="rId4323" Type="http://schemas.openxmlformats.org/officeDocument/2006/relationships/hyperlink" Target="https://www.daloopa.com/src/23051288" TargetMode="External"/><Relationship Id="rId7479" Type="http://schemas.openxmlformats.org/officeDocument/2006/relationships/hyperlink" Target="https://www.daloopa.com/src/50600309" TargetMode="External"/><Relationship Id="rId7893" Type="http://schemas.openxmlformats.org/officeDocument/2006/relationships/hyperlink" Target="https://www.daloopa.com/src/8776183" TargetMode="External"/><Relationship Id="rId8944" Type="http://schemas.openxmlformats.org/officeDocument/2006/relationships/hyperlink" Target="https://www.daloopa.com/src/8783452" TargetMode="External"/><Relationship Id="rId193" Type="http://schemas.openxmlformats.org/officeDocument/2006/relationships/hyperlink" Target="https://www.daloopa.com/src/4431973" TargetMode="External"/><Relationship Id="rId6495" Type="http://schemas.openxmlformats.org/officeDocument/2006/relationships/hyperlink" Target="https://www.daloopa.com/document/22723849" TargetMode="External"/><Relationship Id="rId7546" Type="http://schemas.openxmlformats.org/officeDocument/2006/relationships/hyperlink" Target="https://www.daloopa.com/src/50603805" TargetMode="External"/><Relationship Id="rId260" Type="http://schemas.openxmlformats.org/officeDocument/2006/relationships/hyperlink" Target="https://www.daloopa.com/src/4431659" TargetMode="External"/><Relationship Id="rId5097" Type="http://schemas.openxmlformats.org/officeDocument/2006/relationships/hyperlink" Target="https://www.daloopa.com/src/18745217" TargetMode="External"/><Relationship Id="rId6148" Type="http://schemas.openxmlformats.org/officeDocument/2006/relationships/hyperlink" Target="https://www.daloopa.com/src/4422688" TargetMode="External"/><Relationship Id="rId7960" Type="http://schemas.openxmlformats.org/officeDocument/2006/relationships/hyperlink" Target="https://www.daloopa.com/src/50569989" TargetMode="External"/><Relationship Id="rId5164" Type="http://schemas.openxmlformats.org/officeDocument/2006/relationships/hyperlink" Target="https://www.daloopa.com/src/45801815" TargetMode="External"/><Relationship Id="rId6215" Type="http://schemas.openxmlformats.org/officeDocument/2006/relationships/hyperlink" Target="https://www.daloopa.com/src/4423406" TargetMode="External"/><Relationship Id="rId6562" Type="http://schemas.openxmlformats.org/officeDocument/2006/relationships/hyperlink" Target="https://www.daloopa.com/src/51078168" TargetMode="External"/><Relationship Id="rId7613" Type="http://schemas.openxmlformats.org/officeDocument/2006/relationships/hyperlink" Target="https://www.daloopa.com/src/70319324" TargetMode="External"/><Relationship Id="rId2758" Type="http://schemas.openxmlformats.org/officeDocument/2006/relationships/hyperlink" Target="https://www.daloopa.com/src/4422450" TargetMode="External"/><Relationship Id="rId3809" Type="http://schemas.openxmlformats.org/officeDocument/2006/relationships/hyperlink" Target="https://www.daloopa.com/document/23979428" TargetMode="External"/><Relationship Id="rId9785" Type="http://schemas.openxmlformats.org/officeDocument/2006/relationships/hyperlink" Target="https://www.daloopa.com/src/51072506" TargetMode="External"/><Relationship Id="rId1774" Type="http://schemas.openxmlformats.org/officeDocument/2006/relationships/hyperlink" Target="https://www.daloopa.com/src/64849017" TargetMode="External"/><Relationship Id="rId2825" Type="http://schemas.openxmlformats.org/officeDocument/2006/relationships/hyperlink" Target="https://www.daloopa.com/src/75006037" TargetMode="External"/><Relationship Id="rId4180" Type="http://schemas.openxmlformats.org/officeDocument/2006/relationships/hyperlink" Target="https://www.daloopa.com/src/69162586" TargetMode="External"/><Relationship Id="rId5231" Type="http://schemas.openxmlformats.org/officeDocument/2006/relationships/hyperlink" Target="https://www.daloopa.com/src/4422858" TargetMode="External"/><Relationship Id="rId8387" Type="http://schemas.openxmlformats.org/officeDocument/2006/relationships/hyperlink" Target="https://www.daloopa.com/src/76388476" TargetMode="External"/><Relationship Id="rId9438" Type="http://schemas.openxmlformats.org/officeDocument/2006/relationships/hyperlink" Target="https://www.daloopa.com/document/23607425" TargetMode="External"/><Relationship Id="rId9852" Type="http://schemas.openxmlformats.org/officeDocument/2006/relationships/hyperlink" Target="https://marketplace.daloopa.com/text-fundamental?row_number=861&amp;period_tag=QQQQ&amp;unit_tag=Million&amp;id=8778336&amp;value=25&amp;id=8778267&amp;value=25&amp;id=8778220&amp;value=25&amp;id=8778163&amp;value=25&amp;id=8778155&amp;value=25&amp;" TargetMode="External"/><Relationship Id="rId66" Type="http://schemas.openxmlformats.org/officeDocument/2006/relationships/hyperlink" Target="https://www.daloopa.com/document/5661405" TargetMode="External"/><Relationship Id="rId1427" Type="http://schemas.openxmlformats.org/officeDocument/2006/relationships/hyperlink" Target="https://www.daloopa.com/src/4423983" TargetMode="External"/><Relationship Id="rId1841" Type="http://schemas.openxmlformats.org/officeDocument/2006/relationships/hyperlink" Target="https://www.daloopa.com/src/8770891" TargetMode="External"/><Relationship Id="rId4997" Type="http://schemas.openxmlformats.org/officeDocument/2006/relationships/hyperlink" Target="https://www.daloopa.com/src/4422972" TargetMode="External"/><Relationship Id="rId8454" Type="http://schemas.openxmlformats.org/officeDocument/2006/relationships/hyperlink" Target="https://www.daloopa.com/src/76392137" TargetMode="External"/><Relationship Id="rId9505" Type="http://schemas.openxmlformats.org/officeDocument/2006/relationships/hyperlink" Target="https://app.internal.daloopa.com/short_text_fundamental?id=45d117b30867708d99f61574c10170ad" TargetMode="External"/><Relationship Id="rId3599" Type="http://schemas.openxmlformats.org/officeDocument/2006/relationships/hyperlink" Target="https://www.daloopa.com/src/4421317" TargetMode="External"/><Relationship Id="rId7056" Type="http://schemas.openxmlformats.org/officeDocument/2006/relationships/hyperlink" Target="https://www.daloopa.com/src/4425322" TargetMode="External"/><Relationship Id="rId7470" Type="http://schemas.openxmlformats.org/officeDocument/2006/relationships/hyperlink" Target="https://www.daloopa.com/document/23607425" TargetMode="External"/><Relationship Id="rId8107" Type="http://schemas.openxmlformats.org/officeDocument/2006/relationships/hyperlink" Target="https://www.daloopa.com/src/18768068" TargetMode="External"/><Relationship Id="rId8521" Type="http://schemas.openxmlformats.org/officeDocument/2006/relationships/hyperlink" Target="https://www.daloopa.com/src/76383586" TargetMode="External"/><Relationship Id="rId3666" Type="http://schemas.openxmlformats.org/officeDocument/2006/relationships/hyperlink" Target="https://www.daloopa.com/src/64848764" TargetMode="External"/><Relationship Id="rId6072" Type="http://schemas.openxmlformats.org/officeDocument/2006/relationships/hyperlink" Target="https://www.daloopa.com/src/18753590" TargetMode="External"/><Relationship Id="rId7123" Type="http://schemas.openxmlformats.org/officeDocument/2006/relationships/hyperlink" Target="https://app.internal.daloopa.com/short_text_fundamental?id=8dc96e415f9131947643ac838aef4518" TargetMode="External"/><Relationship Id="rId587" Type="http://schemas.openxmlformats.org/officeDocument/2006/relationships/hyperlink" Target="https://www.daloopa.com/src/4427431" TargetMode="External"/><Relationship Id="rId2268" Type="http://schemas.openxmlformats.org/officeDocument/2006/relationships/hyperlink" Target="https://www.daloopa.com/src/33998824" TargetMode="External"/><Relationship Id="rId3319" Type="http://schemas.openxmlformats.org/officeDocument/2006/relationships/hyperlink" Target="https://www.daloopa.com/src/50624175" TargetMode="External"/><Relationship Id="rId4717" Type="http://schemas.openxmlformats.org/officeDocument/2006/relationships/hyperlink" Target="https://www.daloopa.com/src/4422004" TargetMode="External"/><Relationship Id="rId9295" Type="http://schemas.openxmlformats.org/officeDocument/2006/relationships/hyperlink" Target="https://www.daloopa.com/src/8795308" TargetMode="External"/><Relationship Id="rId2682" Type="http://schemas.openxmlformats.org/officeDocument/2006/relationships/hyperlink" Target="https://www.daloopa.com/src/4422155" TargetMode="External"/><Relationship Id="rId3733" Type="http://schemas.openxmlformats.org/officeDocument/2006/relationships/hyperlink" Target="https://www.daloopa.com/document/23979428" TargetMode="External"/><Relationship Id="rId6889" Type="http://schemas.openxmlformats.org/officeDocument/2006/relationships/hyperlink" Target="https://www.daloopa.com/src/4441693" TargetMode="External"/><Relationship Id="rId654" Type="http://schemas.openxmlformats.org/officeDocument/2006/relationships/hyperlink" Target="https://marketplace.daloopa.com/text-fundamental?row_number=87&amp;period_tag=QQQQ&amp;unit_tag=Percent&amp;id=4429249&amp;value=0.02&amp;" TargetMode="External"/><Relationship Id="rId1284" Type="http://schemas.openxmlformats.org/officeDocument/2006/relationships/hyperlink" Target="https://www.daloopa.com/src/8847867" TargetMode="External"/><Relationship Id="rId2335" Type="http://schemas.openxmlformats.org/officeDocument/2006/relationships/hyperlink" Target="https://www.daloopa.com/src/45801645" TargetMode="External"/><Relationship Id="rId3800" Type="http://schemas.openxmlformats.org/officeDocument/2006/relationships/hyperlink" Target="https://www.daloopa.com/src/76525736" TargetMode="External"/><Relationship Id="rId6956" Type="http://schemas.openxmlformats.org/officeDocument/2006/relationships/hyperlink" Target="https://www.daloopa.com/src/51085255" TargetMode="External"/><Relationship Id="rId9362" Type="http://schemas.openxmlformats.org/officeDocument/2006/relationships/hyperlink" Target="https://www.daloopa.com/src/23060702" TargetMode="External"/><Relationship Id="rId307" Type="http://schemas.openxmlformats.org/officeDocument/2006/relationships/hyperlink" Target="https://www.daloopa.com/document/1168795" TargetMode="External"/><Relationship Id="rId721" Type="http://schemas.openxmlformats.org/officeDocument/2006/relationships/hyperlink" Target="https://www.daloopa.com/src/8847854" TargetMode="External"/><Relationship Id="rId1351" Type="http://schemas.openxmlformats.org/officeDocument/2006/relationships/hyperlink" Target="https://www.daloopa.com/src/4424016" TargetMode="External"/><Relationship Id="rId2402" Type="http://schemas.openxmlformats.org/officeDocument/2006/relationships/hyperlink" Target="https://www.daloopa.com/src/8771704" TargetMode="External"/><Relationship Id="rId5558" Type="http://schemas.openxmlformats.org/officeDocument/2006/relationships/hyperlink" Target="https://www.daloopa.com/src/4423128" TargetMode="External"/><Relationship Id="rId5972" Type="http://schemas.openxmlformats.org/officeDocument/2006/relationships/hyperlink" Target="https://www.daloopa.com/src/4422684" TargetMode="External"/><Relationship Id="rId6609" Type="http://schemas.openxmlformats.org/officeDocument/2006/relationships/hyperlink" Target="https://www.daloopa.com/src/45801993" TargetMode="External"/><Relationship Id="rId9015" Type="http://schemas.openxmlformats.org/officeDocument/2006/relationships/hyperlink" Target="https://www.daloopa.com/document/23607425" TargetMode="External"/><Relationship Id="rId1004" Type="http://schemas.openxmlformats.org/officeDocument/2006/relationships/hyperlink" Target="https://app.internal.daloopa.com/short_text_fundamental?id=0674fb7508fb0bd5bf47253b36e1a985" TargetMode="External"/><Relationship Id="rId4574" Type="http://schemas.openxmlformats.org/officeDocument/2006/relationships/hyperlink" Target="https://www.daloopa.com/src/4421337" TargetMode="External"/><Relationship Id="rId5625" Type="http://schemas.openxmlformats.org/officeDocument/2006/relationships/hyperlink" Target="https://www.daloopa.com/src/8847749" TargetMode="External"/><Relationship Id="rId8031" Type="http://schemas.openxmlformats.org/officeDocument/2006/relationships/hyperlink" Target="https://www.daloopa.com/document/23979424" TargetMode="External"/><Relationship Id="rId3176" Type="http://schemas.openxmlformats.org/officeDocument/2006/relationships/hyperlink" Target="https://www.daloopa.com/src/4422216" TargetMode="External"/><Relationship Id="rId3590" Type="http://schemas.openxmlformats.org/officeDocument/2006/relationships/hyperlink" Target="https://www.daloopa.com/src/4421774" TargetMode="External"/><Relationship Id="rId4227" Type="http://schemas.openxmlformats.org/officeDocument/2006/relationships/hyperlink" Target="https://www.daloopa.com/src/4421706" TargetMode="External"/><Relationship Id="rId7797" Type="http://schemas.openxmlformats.org/officeDocument/2006/relationships/hyperlink" Target="https://www.daloopa.com/src/51117279" TargetMode="External"/><Relationship Id="rId2192" Type="http://schemas.openxmlformats.org/officeDocument/2006/relationships/hyperlink" Target="https://www.daloopa.com/src/8771656" TargetMode="External"/><Relationship Id="rId3243" Type="http://schemas.openxmlformats.org/officeDocument/2006/relationships/hyperlink" Target="https://www.daloopa.com/src/4422404" TargetMode="External"/><Relationship Id="rId4641" Type="http://schemas.openxmlformats.org/officeDocument/2006/relationships/hyperlink" Target="https://www.daloopa.com/src/64848751" TargetMode="External"/><Relationship Id="rId6399" Type="http://schemas.openxmlformats.org/officeDocument/2006/relationships/hyperlink" Target="https://www.daloopa.com/src/55731751" TargetMode="External"/><Relationship Id="rId8848" Type="http://schemas.openxmlformats.org/officeDocument/2006/relationships/hyperlink" Target="https://www.daloopa.com/src/33999749" TargetMode="External"/><Relationship Id="rId164" Type="http://schemas.openxmlformats.org/officeDocument/2006/relationships/hyperlink" Target="https://www.daloopa.com/src/4427150" TargetMode="External"/><Relationship Id="rId7864" Type="http://schemas.openxmlformats.org/officeDocument/2006/relationships/hyperlink" Target="https://www.daloopa.com/src/8774933" TargetMode="External"/><Relationship Id="rId8915" Type="http://schemas.openxmlformats.org/officeDocument/2006/relationships/hyperlink" Target="https://www.daloopa.com/src/41059783" TargetMode="External"/><Relationship Id="rId3310" Type="http://schemas.openxmlformats.org/officeDocument/2006/relationships/hyperlink" Target="https://www.daloopa.com/src/55731680" TargetMode="External"/><Relationship Id="rId5068" Type="http://schemas.openxmlformats.org/officeDocument/2006/relationships/hyperlink" Target="https://www.daloopa.com/src/4422732" TargetMode="External"/><Relationship Id="rId6466" Type="http://schemas.openxmlformats.org/officeDocument/2006/relationships/hyperlink" Target="https://www.daloopa.com/src/51078102" TargetMode="External"/><Relationship Id="rId6880" Type="http://schemas.openxmlformats.org/officeDocument/2006/relationships/hyperlink" Target="https://www.daloopa.com/src/45802032" TargetMode="External"/><Relationship Id="rId7517" Type="http://schemas.openxmlformats.org/officeDocument/2006/relationships/hyperlink" Target="https://www.daloopa.com/src/50603466" TargetMode="External"/><Relationship Id="rId7931" Type="http://schemas.openxmlformats.org/officeDocument/2006/relationships/hyperlink" Target="https://www.daloopa.com/src/55743939" TargetMode="External"/><Relationship Id="rId231" Type="http://schemas.openxmlformats.org/officeDocument/2006/relationships/hyperlink" Target="https://www.daloopa.com/src/55731955" TargetMode="External"/><Relationship Id="rId5482" Type="http://schemas.openxmlformats.org/officeDocument/2006/relationships/hyperlink" Target="https://www.daloopa.com/src/45801863" TargetMode="External"/><Relationship Id="rId6119" Type="http://schemas.openxmlformats.org/officeDocument/2006/relationships/hyperlink" Target="https://www.daloopa.com/src/4423404" TargetMode="External"/><Relationship Id="rId6533" Type="http://schemas.openxmlformats.org/officeDocument/2006/relationships/hyperlink" Target="https://www.daloopa.com/src/51078132" TargetMode="External"/><Relationship Id="rId9689" Type="http://schemas.openxmlformats.org/officeDocument/2006/relationships/hyperlink" Target="https://www.daloopa.com/src/51073143" TargetMode="External"/><Relationship Id="rId1678" Type="http://schemas.openxmlformats.org/officeDocument/2006/relationships/hyperlink" Target="https://www.daloopa.com/src/8772963" TargetMode="External"/><Relationship Id="rId2729" Type="http://schemas.openxmlformats.org/officeDocument/2006/relationships/hyperlink" Target="https://www.daloopa.com/src/69162300" TargetMode="External"/><Relationship Id="rId4084" Type="http://schemas.openxmlformats.org/officeDocument/2006/relationships/hyperlink" Target="https://www.daloopa.com/src/76525793" TargetMode="External"/><Relationship Id="rId5135" Type="http://schemas.openxmlformats.org/officeDocument/2006/relationships/hyperlink" Target="https://www.daloopa.com/src/4423150" TargetMode="External"/><Relationship Id="rId6600" Type="http://schemas.openxmlformats.org/officeDocument/2006/relationships/hyperlink" Target="https://www.daloopa.com/src/51085250" TargetMode="External"/><Relationship Id="rId9756" Type="http://schemas.openxmlformats.org/officeDocument/2006/relationships/hyperlink" Target="https://www.daloopa.com/src/8774241" TargetMode="External"/><Relationship Id="rId4151" Type="http://schemas.openxmlformats.org/officeDocument/2006/relationships/hyperlink" Target="https://www.daloopa.com/src/4421933" TargetMode="External"/><Relationship Id="rId5202" Type="http://schemas.openxmlformats.org/officeDocument/2006/relationships/hyperlink" Target="https://www.daloopa.com/src/18753596" TargetMode="External"/><Relationship Id="rId8358" Type="http://schemas.openxmlformats.org/officeDocument/2006/relationships/hyperlink" Target="https://www.daloopa.com/src/76388042" TargetMode="External"/><Relationship Id="rId9409" Type="http://schemas.openxmlformats.org/officeDocument/2006/relationships/hyperlink" Target="https://www.daloopa.com/src/8795337" TargetMode="External"/><Relationship Id="rId1745" Type="http://schemas.openxmlformats.org/officeDocument/2006/relationships/hyperlink" Target="https://www.daloopa.com/src/8778529" TargetMode="External"/><Relationship Id="rId7374" Type="http://schemas.openxmlformats.org/officeDocument/2006/relationships/hyperlink" Target="https://www.daloopa.com/src/50570527" TargetMode="External"/><Relationship Id="rId8425" Type="http://schemas.openxmlformats.org/officeDocument/2006/relationships/hyperlink" Target="https://www.daloopa.com/src/76391301" TargetMode="External"/><Relationship Id="rId8772" Type="http://schemas.openxmlformats.org/officeDocument/2006/relationships/hyperlink" Target="https://www.daloopa.com/src/70323319" TargetMode="External"/><Relationship Id="rId9823" Type="http://schemas.openxmlformats.org/officeDocument/2006/relationships/hyperlink" Target="https://www.daloopa.com/src/8778223" TargetMode="External"/><Relationship Id="rId37" Type="http://schemas.openxmlformats.org/officeDocument/2006/relationships/hyperlink" Target="https://www.daloopa.com/document/22915185" TargetMode="External"/><Relationship Id="rId1812" Type="http://schemas.openxmlformats.org/officeDocument/2006/relationships/hyperlink" Target="https://www.daloopa.com/src/41059763" TargetMode="External"/><Relationship Id="rId4968" Type="http://schemas.openxmlformats.org/officeDocument/2006/relationships/hyperlink" Target="https://www.daloopa.com/src/45801786" TargetMode="External"/><Relationship Id="rId7027" Type="http://schemas.openxmlformats.org/officeDocument/2006/relationships/hyperlink" Target="https://www.daloopa.com/src/4425379" TargetMode="External"/><Relationship Id="rId3984" Type="http://schemas.openxmlformats.org/officeDocument/2006/relationships/hyperlink" Target="https://www.daloopa.com/src/4421781" TargetMode="External"/><Relationship Id="rId6390" Type="http://schemas.openxmlformats.org/officeDocument/2006/relationships/hyperlink" Target="https://www.daloopa.com/src/4423476" TargetMode="External"/><Relationship Id="rId7441" Type="http://schemas.openxmlformats.org/officeDocument/2006/relationships/hyperlink" Target="https://www.daloopa.com/src/55743981" TargetMode="External"/><Relationship Id="rId9199" Type="http://schemas.openxmlformats.org/officeDocument/2006/relationships/hyperlink" Target="https://www.daloopa.com/src/8795232" TargetMode="External"/><Relationship Id="rId2586" Type="http://schemas.openxmlformats.org/officeDocument/2006/relationships/hyperlink" Target="https://www.daloopa.com/src/4423578" TargetMode="External"/><Relationship Id="rId3637" Type="http://schemas.openxmlformats.org/officeDocument/2006/relationships/hyperlink" Target="https://www.daloopa.com/src/4421950" TargetMode="External"/><Relationship Id="rId6043" Type="http://schemas.openxmlformats.org/officeDocument/2006/relationships/hyperlink" Target="https://www.daloopa.com/src/4422719" TargetMode="External"/><Relationship Id="rId558" Type="http://schemas.openxmlformats.org/officeDocument/2006/relationships/hyperlink" Target="https://www.daloopa.com/src/4427102" TargetMode="External"/><Relationship Id="rId972" Type="http://schemas.openxmlformats.org/officeDocument/2006/relationships/hyperlink" Target="https://www.daloopa.com/src/41059829" TargetMode="External"/><Relationship Id="rId1188" Type="http://schemas.openxmlformats.org/officeDocument/2006/relationships/hyperlink" Target="https://www.daloopa.com/src/50916045" TargetMode="External"/><Relationship Id="rId2239" Type="http://schemas.openxmlformats.org/officeDocument/2006/relationships/hyperlink" Target="https://www.daloopa.com/src/8771851" TargetMode="External"/><Relationship Id="rId2653" Type="http://schemas.openxmlformats.org/officeDocument/2006/relationships/hyperlink" Target="https://www.daloopa.com/src/4423481" TargetMode="External"/><Relationship Id="rId3704" Type="http://schemas.openxmlformats.org/officeDocument/2006/relationships/hyperlink" Target="https://www.daloopa.com/src/4421561" TargetMode="External"/><Relationship Id="rId6110" Type="http://schemas.openxmlformats.org/officeDocument/2006/relationships/hyperlink" Target="https://www.daloopa.com/src/4423138" TargetMode="External"/><Relationship Id="rId9266" Type="http://schemas.openxmlformats.org/officeDocument/2006/relationships/hyperlink" Target="https://app.internal.daloopa.com/short_text_fundamental?id=8eb7da18cdc63038da323d783247f96c" TargetMode="External"/><Relationship Id="rId9680" Type="http://schemas.openxmlformats.org/officeDocument/2006/relationships/hyperlink" Target="https://www.daloopa.com/src/51073885" TargetMode="External"/><Relationship Id="rId625" Type="http://schemas.openxmlformats.org/officeDocument/2006/relationships/hyperlink" Target="https://www.daloopa.com/src/4427496" TargetMode="External"/><Relationship Id="rId1255" Type="http://schemas.openxmlformats.org/officeDocument/2006/relationships/hyperlink" Target="https://www.daloopa.com/src/4428796" TargetMode="External"/><Relationship Id="rId2306" Type="http://schemas.openxmlformats.org/officeDocument/2006/relationships/hyperlink" Target="https://www.daloopa.com/src/8771464" TargetMode="External"/><Relationship Id="rId5876" Type="http://schemas.openxmlformats.org/officeDocument/2006/relationships/hyperlink" Target="https://www.daloopa.com/document/23595567" TargetMode="External"/><Relationship Id="rId8282" Type="http://schemas.openxmlformats.org/officeDocument/2006/relationships/hyperlink" Target="https://www.daloopa.com/src/76385786" TargetMode="External"/><Relationship Id="rId9333" Type="http://schemas.openxmlformats.org/officeDocument/2006/relationships/hyperlink" Target="https://www.daloopa.com/src/8795266" TargetMode="External"/><Relationship Id="rId1322" Type="http://schemas.openxmlformats.org/officeDocument/2006/relationships/hyperlink" Target="https://www.daloopa.com/src/69165760" TargetMode="External"/><Relationship Id="rId2720" Type="http://schemas.openxmlformats.org/officeDocument/2006/relationships/hyperlink" Target="https://www.daloopa.com/src/50625346" TargetMode="External"/><Relationship Id="rId4478" Type="http://schemas.openxmlformats.org/officeDocument/2006/relationships/hyperlink" Target="https://www.daloopa.com/src/41059570" TargetMode="External"/><Relationship Id="rId5529" Type="http://schemas.openxmlformats.org/officeDocument/2006/relationships/hyperlink" Target="https://www.daloopa.com/src/69162643" TargetMode="External"/><Relationship Id="rId6927" Type="http://schemas.openxmlformats.org/officeDocument/2006/relationships/hyperlink" Target="https://www.daloopa.com/src/4425144" TargetMode="External"/><Relationship Id="rId9400" Type="http://schemas.openxmlformats.org/officeDocument/2006/relationships/hyperlink" Target="https://www.daloopa.com/src/70320428" TargetMode="External"/><Relationship Id="rId4892" Type="http://schemas.openxmlformats.org/officeDocument/2006/relationships/hyperlink" Target="https://www.daloopa.com/src/4423384" TargetMode="External"/><Relationship Id="rId5943" Type="http://schemas.openxmlformats.org/officeDocument/2006/relationships/hyperlink" Target="https://www.daloopa.com/src/4423344" TargetMode="External"/><Relationship Id="rId8002" Type="http://schemas.openxmlformats.org/officeDocument/2006/relationships/hyperlink" Target="https://www.daloopa.com/src/50569996" TargetMode="External"/><Relationship Id="rId2096" Type="http://schemas.openxmlformats.org/officeDocument/2006/relationships/hyperlink" Target="https://www.daloopa.com/src/8774170" TargetMode="External"/><Relationship Id="rId3494" Type="http://schemas.openxmlformats.org/officeDocument/2006/relationships/hyperlink" Target="https://www.daloopa.com/src/4421720" TargetMode="External"/><Relationship Id="rId4545" Type="http://schemas.openxmlformats.org/officeDocument/2006/relationships/hyperlink" Target="https://www.daloopa.com/src/76525878" TargetMode="External"/><Relationship Id="rId3147" Type="http://schemas.openxmlformats.org/officeDocument/2006/relationships/hyperlink" Target="https://www.daloopa.com/src/23051419" TargetMode="External"/><Relationship Id="rId3561" Type="http://schemas.openxmlformats.org/officeDocument/2006/relationships/hyperlink" Target="https://www.daloopa.com/src/60194204" TargetMode="External"/><Relationship Id="rId4612" Type="http://schemas.openxmlformats.org/officeDocument/2006/relationships/hyperlink" Target="https://www.daloopa.com/src/4421968" TargetMode="External"/><Relationship Id="rId7768" Type="http://schemas.openxmlformats.org/officeDocument/2006/relationships/hyperlink" Target="https://www.daloopa.com/src/51115917" TargetMode="External"/><Relationship Id="rId8819" Type="http://schemas.openxmlformats.org/officeDocument/2006/relationships/hyperlink" Target="https://www.daloopa.com/src/8781108" TargetMode="External"/><Relationship Id="rId482" Type="http://schemas.openxmlformats.org/officeDocument/2006/relationships/hyperlink" Target="https://www.daloopa.com/src/4431504" TargetMode="External"/><Relationship Id="rId2163" Type="http://schemas.openxmlformats.org/officeDocument/2006/relationships/hyperlink" Target="https://www.daloopa.com/src/50596098" TargetMode="External"/><Relationship Id="rId3214" Type="http://schemas.openxmlformats.org/officeDocument/2006/relationships/hyperlink" Target="https://www.daloopa.com/src/50623610" TargetMode="External"/><Relationship Id="rId6784" Type="http://schemas.openxmlformats.org/officeDocument/2006/relationships/hyperlink" Target="https://www.daloopa.com/src/8847807" TargetMode="External"/><Relationship Id="rId7835" Type="http://schemas.openxmlformats.org/officeDocument/2006/relationships/hyperlink" Target="https://www.daloopa.com/src/8774714" TargetMode="External"/><Relationship Id="rId9190" Type="http://schemas.openxmlformats.org/officeDocument/2006/relationships/hyperlink" Target="https://www.daloopa.com/src/8795162" TargetMode="External"/><Relationship Id="rId135" Type="http://schemas.openxmlformats.org/officeDocument/2006/relationships/hyperlink" Target="https://www.daloopa.com/src/33992881" TargetMode="External"/><Relationship Id="rId2230" Type="http://schemas.openxmlformats.org/officeDocument/2006/relationships/hyperlink" Target="https://www.daloopa.com/src/45801619" TargetMode="External"/><Relationship Id="rId5386" Type="http://schemas.openxmlformats.org/officeDocument/2006/relationships/hyperlink" Target="https://www.daloopa.com/src/4422738" TargetMode="External"/><Relationship Id="rId6437" Type="http://schemas.openxmlformats.org/officeDocument/2006/relationships/hyperlink" Target="https://www.daloopa.com/src/51078123" TargetMode="External"/><Relationship Id="rId202" Type="http://schemas.openxmlformats.org/officeDocument/2006/relationships/hyperlink" Target="https://www.daloopa.com/src/4429732" TargetMode="External"/><Relationship Id="rId5039" Type="http://schemas.openxmlformats.org/officeDocument/2006/relationships/hyperlink" Target="https://www.daloopa.com/src/4422505" TargetMode="External"/><Relationship Id="rId5453" Type="http://schemas.openxmlformats.org/officeDocument/2006/relationships/hyperlink" Target="https://www.daloopa.com/src/4423156" TargetMode="External"/><Relationship Id="rId6504" Type="http://schemas.openxmlformats.org/officeDocument/2006/relationships/hyperlink" Target="https://marketplace.daloopa.com/text-fundamental?row_number=488&amp;period_tag=QQQQ&amp;unit_tag=Million&amp;id=51078129&amp;value=0.1&amp;id=51519652&amp;value=0.9&amp;id=51090751&amp;value=1&amp;id=51091044&amp;value=1&amp;" TargetMode="External"/><Relationship Id="rId6851" Type="http://schemas.openxmlformats.org/officeDocument/2006/relationships/hyperlink" Target="https://www.daloopa.com/src/4425305" TargetMode="External"/><Relationship Id="rId7902" Type="http://schemas.openxmlformats.org/officeDocument/2006/relationships/hyperlink" Target="https://www.daloopa.com/src/8774786" TargetMode="External"/><Relationship Id="rId1996" Type="http://schemas.openxmlformats.org/officeDocument/2006/relationships/hyperlink" Target="https://www.daloopa.com/src/18768822" TargetMode="External"/><Relationship Id="rId4055" Type="http://schemas.openxmlformats.org/officeDocument/2006/relationships/hyperlink" Target="https://www.daloopa.com/src/4421645" TargetMode="External"/><Relationship Id="rId5106" Type="http://schemas.openxmlformats.org/officeDocument/2006/relationships/hyperlink" Target="https://www.daloopa.com/src/75006788" TargetMode="External"/><Relationship Id="rId1649" Type="http://schemas.openxmlformats.org/officeDocument/2006/relationships/hyperlink" Target="https://www.daloopa.com/src/23052307" TargetMode="External"/><Relationship Id="rId3071" Type="http://schemas.openxmlformats.org/officeDocument/2006/relationships/hyperlink" Target="https://www.daloopa.com/src/4422227" TargetMode="External"/><Relationship Id="rId5520" Type="http://schemas.openxmlformats.org/officeDocument/2006/relationships/hyperlink" Target="https://www.daloopa.com/src/18753602" TargetMode="External"/><Relationship Id="rId7278" Type="http://schemas.openxmlformats.org/officeDocument/2006/relationships/hyperlink" Target="https://www.daloopa.com/src/8780512" TargetMode="External"/><Relationship Id="rId8676" Type="http://schemas.openxmlformats.org/officeDocument/2006/relationships/hyperlink" Target="https://www.daloopa.com/src/76383536" TargetMode="External"/><Relationship Id="rId9727" Type="http://schemas.openxmlformats.org/officeDocument/2006/relationships/hyperlink" Target="https://www.daloopa.com/src/51073280" TargetMode="External"/><Relationship Id="rId1716" Type="http://schemas.openxmlformats.org/officeDocument/2006/relationships/hyperlink" Target="https://www.daloopa.com/src/8772952" TargetMode="External"/><Relationship Id="rId4122" Type="http://schemas.openxmlformats.org/officeDocument/2006/relationships/hyperlink" Target="https://www.daloopa.com/src/41059586" TargetMode="External"/><Relationship Id="rId7692" Type="http://schemas.openxmlformats.org/officeDocument/2006/relationships/hyperlink" Target="https://www.daloopa.com/src/50611418" TargetMode="External"/><Relationship Id="rId8329" Type="http://schemas.openxmlformats.org/officeDocument/2006/relationships/hyperlink" Target="https://www.daloopa.com/src/76386466" TargetMode="External"/><Relationship Id="rId8743" Type="http://schemas.openxmlformats.org/officeDocument/2006/relationships/hyperlink" Target="https://www.daloopa.com/src/76383447" TargetMode="External"/><Relationship Id="rId3888" Type="http://schemas.openxmlformats.org/officeDocument/2006/relationships/hyperlink" Target="https://www.daloopa.com/src/4421278" TargetMode="External"/><Relationship Id="rId4939" Type="http://schemas.openxmlformats.org/officeDocument/2006/relationships/hyperlink" Target="https://www.daloopa.com/src/4423206" TargetMode="External"/><Relationship Id="rId6294" Type="http://schemas.openxmlformats.org/officeDocument/2006/relationships/hyperlink" Target="https://www.daloopa.com/src/4422906" TargetMode="External"/><Relationship Id="rId7345" Type="http://schemas.openxmlformats.org/officeDocument/2006/relationships/hyperlink" Target="https://www.daloopa.com/src/8780684" TargetMode="External"/><Relationship Id="rId8810" Type="http://schemas.openxmlformats.org/officeDocument/2006/relationships/hyperlink" Target="https://www.daloopa.com/src/18767631" TargetMode="External"/><Relationship Id="rId6361" Type="http://schemas.openxmlformats.org/officeDocument/2006/relationships/hyperlink" Target="https://app.internal.daloopa.com/short_text_fundamental?id=389ca6bed88865b382a483faa6d7203e" TargetMode="External"/><Relationship Id="rId7412" Type="http://schemas.openxmlformats.org/officeDocument/2006/relationships/hyperlink" Target="https://www.daloopa.com/src/8780804" TargetMode="External"/><Relationship Id="rId876" Type="http://schemas.openxmlformats.org/officeDocument/2006/relationships/hyperlink" Target="https://www.daloopa.com/src/4432651" TargetMode="External"/><Relationship Id="rId2557" Type="http://schemas.openxmlformats.org/officeDocument/2006/relationships/hyperlink" Target="https://www.daloopa.com/src/60194773" TargetMode="External"/><Relationship Id="rId3608" Type="http://schemas.openxmlformats.org/officeDocument/2006/relationships/hyperlink" Target="https://www.daloopa.com/src/33992261" TargetMode="External"/><Relationship Id="rId3955" Type="http://schemas.openxmlformats.org/officeDocument/2006/relationships/hyperlink" Target="https://www.daloopa.com/src/69162578" TargetMode="External"/><Relationship Id="rId6014" Type="http://schemas.openxmlformats.org/officeDocument/2006/relationships/hyperlink" Target="https://www.daloopa.com/src/45801941" TargetMode="External"/><Relationship Id="rId9584" Type="http://schemas.openxmlformats.org/officeDocument/2006/relationships/hyperlink" Target="https://www.daloopa.com/src/8795352" TargetMode="External"/><Relationship Id="rId529" Type="http://schemas.openxmlformats.org/officeDocument/2006/relationships/hyperlink" Target="https://marketplace.daloopa.com/text-fundamental?row_number=79&amp;period_tag=QQQQ&amp;unit_tag=Million&amp;id=4431503&amp;value=6&amp;" TargetMode="External"/><Relationship Id="rId1159" Type="http://schemas.openxmlformats.org/officeDocument/2006/relationships/hyperlink" Target="https://www.daloopa.com/src/50599321" TargetMode="External"/><Relationship Id="rId2971" Type="http://schemas.openxmlformats.org/officeDocument/2006/relationships/hyperlink" Target="https://www.daloopa.com/src/4422479" TargetMode="External"/><Relationship Id="rId5030" Type="http://schemas.openxmlformats.org/officeDocument/2006/relationships/hyperlink" Target="https://www.daloopa.com/src/4423178" TargetMode="External"/><Relationship Id="rId8186" Type="http://schemas.openxmlformats.org/officeDocument/2006/relationships/hyperlink" Target="https://www.daloopa.com/src/8774683" TargetMode="External"/><Relationship Id="rId9237" Type="http://schemas.openxmlformats.org/officeDocument/2006/relationships/hyperlink" Target="https://www.daloopa.com/src/8795190" TargetMode="External"/><Relationship Id="rId943" Type="http://schemas.openxmlformats.org/officeDocument/2006/relationships/hyperlink" Target="https://marketplace.daloopa.com/text-fundamental?row_number=182&amp;period_tag=QQQQ&amp;unit_tag=Percent&amp;id=4443587&amp;value=0.08&amp;" TargetMode="External"/><Relationship Id="rId1573" Type="http://schemas.openxmlformats.org/officeDocument/2006/relationships/hyperlink" Target="https://www.daloopa.com/src/4423945" TargetMode="External"/><Relationship Id="rId2624" Type="http://schemas.openxmlformats.org/officeDocument/2006/relationships/hyperlink" Target="https://app.internal.daloopa.com/short_text_fundamental?id=fbee167b37e5792faba28f10ebecaf8a" TargetMode="External"/><Relationship Id="rId9651" Type="http://schemas.openxmlformats.org/officeDocument/2006/relationships/hyperlink" Target="https://www.daloopa.com/src/51072881" TargetMode="External"/><Relationship Id="rId1226" Type="http://schemas.openxmlformats.org/officeDocument/2006/relationships/hyperlink" Target="https://www.daloopa.com/src/18749938" TargetMode="External"/><Relationship Id="rId1640" Type="http://schemas.openxmlformats.org/officeDocument/2006/relationships/hyperlink" Target="https://www.daloopa.com/src/69162424" TargetMode="External"/><Relationship Id="rId4796" Type="http://schemas.openxmlformats.org/officeDocument/2006/relationships/hyperlink" Target="https://www.daloopa.com/src/41059590" TargetMode="External"/><Relationship Id="rId5847" Type="http://schemas.openxmlformats.org/officeDocument/2006/relationships/hyperlink" Target="https://www.daloopa.com/src/4423163" TargetMode="External"/><Relationship Id="rId8253" Type="http://schemas.openxmlformats.org/officeDocument/2006/relationships/hyperlink" Target="https://www.daloopa.com/src/76390405" TargetMode="External"/><Relationship Id="rId9304" Type="http://schemas.openxmlformats.org/officeDocument/2006/relationships/hyperlink" Target="https://www.daloopa.com/src/70318344" TargetMode="External"/><Relationship Id="rId3398" Type="http://schemas.openxmlformats.org/officeDocument/2006/relationships/hyperlink" Target="https://www.daloopa.com/src/4427819" TargetMode="External"/><Relationship Id="rId4449" Type="http://schemas.openxmlformats.org/officeDocument/2006/relationships/hyperlink" Target="https://www.daloopa.com/src/4421515" TargetMode="External"/><Relationship Id="rId4863" Type="http://schemas.openxmlformats.org/officeDocument/2006/relationships/hyperlink" Target="https://www.daloopa.com/src/45801771" TargetMode="External"/><Relationship Id="rId5914" Type="http://schemas.openxmlformats.org/officeDocument/2006/relationships/hyperlink" Target="https://www.daloopa.com/src/60194338" TargetMode="External"/><Relationship Id="rId8320" Type="http://schemas.openxmlformats.org/officeDocument/2006/relationships/hyperlink" Target="https://www.daloopa.com/src/76387361" TargetMode="External"/><Relationship Id="rId3465" Type="http://schemas.openxmlformats.org/officeDocument/2006/relationships/hyperlink" Target="https://www.daloopa.com/src/76525672" TargetMode="External"/><Relationship Id="rId4516" Type="http://schemas.openxmlformats.org/officeDocument/2006/relationships/hyperlink" Target="https://www.daloopa.com/src/4421682" TargetMode="External"/><Relationship Id="rId386" Type="http://schemas.openxmlformats.org/officeDocument/2006/relationships/hyperlink" Target="https://www.daloopa.com/src/4427383" TargetMode="External"/><Relationship Id="rId2067" Type="http://schemas.openxmlformats.org/officeDocument/2006/relationships/hyperlink" Target="https://www.daloopa.com/src/8774192" TargetMode="External"/><Relationship Id="rId2481" Type="http://schemas.openxmlformats.org/officeDocument/2006/relationships/hyperlink" Target="https://www.daloopa.com/src/4423571" TargetMode="External"/><Relationship Id="rId3118" Type="http://schemas.openxmlformats.org/officeDocument/2006/relationships/hyperlink" Target="https://www.daloopa.com/src/4422163" TargetMode="External"/><Relationship Id="rId3532" Type="http://schemas.openxmlformats.org/officeDocument/2006/relationships/hyperlink" Target="https://www.daloopa.com/src/4421498" TargetMode="External"/><Relationship Id="rId4930" Type="http://schemas.openxmlformats.org/officeDocument/2006/relationships/hyperlink" Target="https://www.daloopa.com/src/4422940" TargetMode="External"/><Relationship Id="rId6688" Type="http://schemas.openxmlformats.org/officeDocument/2006/relationships/hyperlink" Target="https://www.daloopa.com/src/4442557" TargetMode="External"/><Relationship Id="rId7739" Type="http://schemas.openxmlformats.org/officeDocument/2006/relationships/hyperlink" Target="https://www.daloopa.com/src/50611424" TargetMode="External"/><Relationship Id="rId9094" Type="http://schemas.openxmlformats.org/officeDocument/2006/relationships/hyperlink" Target="https://www.daloopa.com/src/55743998" TargetMode="External"/><Relationship Id="rId453" Type="http://schemas.openxmlformats.org/officeDocument/2006/relationships/hyperlink" Target="https://www.daloopa.com/src/69163360" TargetMode="External"/><Relationship Id="rId1083" Type="http://schemas.openxmlformats.org/officeDocument/2006/relationships/hyperlink" Target="https://www.daloopa.com/src/4428314" TargetMode="External"/><Relationship Id="rId2134" Type="http://schemas.openxmlformats.org/officeDocument/2006/relationships/hyperlink" Target="https://www.daloopa.com/src/50589213" TargetMode="External"/><Relationship Id="rId9161" Type="http://schemas.openxmlformats.org/officeDocument/2006/relationships/hyperlink" Target="https://www.daloopa.com/src/8795275" TargetMode="External"/><Relationship Id="rId106" Type="http://schemas.openxmlformats.org/officeDocument/2006/relationships/hyperlink" Target="https://www.daloopa.com/src/64848911" TargetMode="External"/><Relationship Id="rId1150" Type="http://schemas.openxmlformats.org/officeDocument/2006/relationships/hyperlink" Target="https://www.daloopa.com/src/70361931" TargetMode="External"/><Relationship Id="rId5357" Type="http://schemas.openxmlformats.org/officeDocument/2006/relationships/hyperlink" Target="https://www.daloopa.com/src/4422511" TargetMode="External"/><Relationship Id="rId6755" Type="http://schemas.openxmlformats.org/officeDocument/2006/relationships/hyperlink" Target="https://marketplace.daloopa.com/text-fundamental?row_number=537&amp;period_tag=QYYY&amp;unit_tag=Million&amp;id=4442559&amp;value=31&amp;id=4425141&amp;value=0&amp;id=4425398&amp;value=0&amp;id=45802014&amp;value=31&amp;" TargetMode="External"/><Relationship Id="rId7806" Type="http://schemas.openxmlformats.org/officeDocument/2006/relationships/hyperlink" Target="https://www.daloopa.com/src/8776179" TargetMode="External"/><Relationship Id="rId520" Type="http://schemas.openxmlformats.org/officeDocument/2006/relationships/hyperlink" Target="https://www.daloopa.com/src/60194607" TargetMode="External"/><Relationship Id="rId2201" Type="http://schemas.openxmlformats.org/officeDocument/2006/relationships/hyperlink" Target="https://www.daloopa.com/src/8771461" TargetMode="External"/><Relationship Id="rId5771" Type="http://schemas.openxmlformats.org/officeDocument/2006/relationships/hyperlink" Target="https://www.daloopa.com/document/23979428" TargetMode="External"/><Relationship Id="rId6408" Type="http://schemas.openxmlformats.org/officeDocument/2006/relationships/hyperlink" Target="https://www.daloopa.com/src/45801989" TargetMode="External"/><Relationship Id="rId6822" Type="http://schemas.openxmlformats.org/officeDocument/2006/relationships/hyperlink" Target="https://www.daloopa.com/src/45802022" TargetMode="External"/><Relationship Id="rId1967" Type="http://schemas.openxmlformats.org/officeDocument/2006/relationships/hyperlink" Target="https://www.daloopa.com/src/8769743" TargetMode="External"/><Relationship Id="rId4373" Type="http://schemas.openxmlformats.org/officeDocument/2006/relationships/hyperlink" Target="https://www.daloopa.com/src/50447767" TargetMode="External"/><Relationship Id="rId5424" Type="http://schemas.openxmlformats.org/officeDocument/2006/relationships/hyperlink" Target="https://www.daloopa.com/src/75006803" TargetMode="External"/><Relationship Id="rId8994" Type="http://schemas.openxmlformats.org/officeDocument/2006/relationships/hyperlink" Target="https://www.daloopa.com/src/8783419" TargetMode="External"/><Relationship Id="rId4026" Type="http://schemas.openxmlformats.org/officeDocument/2006/relationships/hyperlink" Target="https://www.daloopa.com/src/64848771" TargetMode="External"/><Relationship Id="rId4440" Type="http://schemas.openxmlformats.org/officeDocument/2006/relationships/hyperlink" Target="https://www.daloopa.com/src/76525859" TargetMode="External"/><Relationship Id="rId7596" Type="http://schemas.openxmlformats.org/officeDocument/2006/relationships/hyperlink" Target="https://www.daloopa.com/src/50608266" TargetMode="External"/><Relationship Id="rId8647" Type="http://schemas.openxmlformats.org/officeDocument/2006/relationships/hyperlink" Target="https://www.daloopa.com/src/76383203" TargetMode="External"/><Relationship Id="rId3042" Type="http://schemas.openxmlformats.org/officeDocument/2006/relationships/hyperlink" Target="https://www.daloopa.com/src/33992292" TargetMode="External"/><Relationship Id="rId6198" Type="http://schemas.openxmlformats.org/officeDocument/2006/relationships/hyperlink" Target="https://www.daloopa.com/src/4422904" TargetMode="External"/><Relationship Id="rId7249" Type="http://schemas.openxmlformats.org/officeDocument/2006/relationships/hyperlink" Target="https://app.internal.daloopa.com/short_text_fundamental?id=60b168898c3da160857b8df005cfc23b" TargetMode="External"/><Relationship Id="rId7663" Type="http://schemas.openxmlformats.org/officeDocument/2006/relationships/hyperlink" Target="https://www.daloopa.com/src/50608414" TargetMode="External"/><Relationship Id="rId8714" Type="http://schemas.openxmlformats.org/officeDocument/2006/relationships/hyperlink" Target="https://app.internal.daloopa.com/short_text_fundamental?id=004397de49c9d9f11c02c81a72f44912" TargetMode="External"/><Relationship Id="rId6265" Type="http://schemas.openxmlformats.org/officeDocument/2006/relationships/hyperlink" Target="https://www.daloopa.com/src/18745254" TargetMode="External"/><Relationship Id="rId7316" Type="http://schemas.openxmlformats.org/officeDocument/2006/relationships/hyperlink" Target="https://www.daloopa.com/src/45801649" TargetMode="External"/><Relationship Id="rId3859" Type="http://schemas.openxmlformats.org/officeDocument/2006/relationships/hyperlink" Target="https://www.daloopa.com/src/76525752" TargetMode="External"/><Relationship Id="rId5281" Type="http://schemas.openxmlformats.org/officeDocument/2006/relationships/hyperlink" Target="https://www.daloopa.com/src/4422769" TargetMode="External"/><Relationship Id="rId7730" Type="http://schemas.openxmlformats.org/officeDocument/2006/relationships/hyperlink" Target="https://www.daloopa.com/src/50611422" TargetMode="External"/><Relationship Id="rId9488" Type="http://schemas.openxmlformats.org/officeDocument/2006/relationships/hyperlink" Target="https://www.daloopa.com/src/8795367" TargetMode="External"/><Relationship Id="rId2875" Type="http://schemas.openxmlformats.org/officeDocument/2006/relationships/hyperlink" Target="https://www.daloopa.com/src/60194297" TargetMode="External"/><Relationship Id="rId3926" Type="http://schemas.openxmlformats.org/officeDocument/2006/relationships/hyperlink" Target="https://www.daloopa.com/src/4421929" TargetMode="External"/><Relationship Id="rId6332" Type="http://schemas.openxmlformats.org/officeDocument/2006/relationships/hyperlink" Target="https://www.daloopa.com/src/45801979" TargetMode="External"/><Relationship Id="rId847" Type="http://schemas.openxmlformats.org/officeDocument/2006/relationships/hyperlink" Target="https://www.daloopa.com/src/64848924" TargetMode="External"/><Relationship Id="rId1477" Type="http://schemas.openxmlformats.org/officeDocument/2006/relationships/hyperlink" Target="https://www.daloopa.com/src/45801606" TargetMode="External"/><Relationship Id="rId1891" Type="http://schemas.openxmlformats.org/officeDocument/2006/relationships/hyperlink" Target="https://marketplace.daloopa.com/text-fundamental?row_number=276&amp;period_tag=QQQQ&amp;unit_tag=Million&amp;id=50996495&amp;value=1.1&amp;id=50995491&amp;value=1.1&amp;id=50995485&amp;value=2&amp;id=70320589&amp;value=4.8&amp;" TargetMode="External"/><Relationship Id="rId2528" Type="http://schemas.openxmlformats.org/officeDocument/2006/relationships/hyperlink" Target="https://www.daloopa.com/src/4423622" TargetMode="External"/><Relationship Id="rId2942" Type="http://schemas.openxmlformats.org/officeDocument/2006/relationships/hyperlink" Target="https://app.internal.daloopa.com/short_text_fundamental?id=ad4114b2507eb5d8294a3560b66592fe" TargetMode="External"/><Relationship Id="rId9555" Type="http://schemas.openxmlformats.org/officeDocument/2006/relationships/hyperlink" Target="https://www.daloopa.com/src/8795463" TargetMode="External"/><Relationship Id="rId914" Type="http://schemas.openxmlformats.org/officeDocument/2006/relationships/hyperlink" Target="https://www.daloopa.com/src/4443591" TargetMode="External"/><Relationship Id="rId1544" Type="http://schemas.openxmlformats.org/officeDocument/2006/relationships/hyperlink" Target="https://www.daloopa.com/src/8847786" TargetMode="External"/><Relationship Id="rId5001" Type="http://schemas.openxmlformats.org/officeDocument/2006/relationships/hyperlink" Target="https://www.daloopa.com/src/4423207" TargetMode="External"/><Relationship Id="rId8157" Type="http://schemas.openxmlformats.org/officeDocument/2006/relationships/hyperlink" Target="https://www.daloopa.com/src/8774794" TargetMode="External"/><Relationship Id="rId8571" Type="http://schemas.openxmlformats.org/officeDocument/2006/relationships/hyperlink" Target="https://www.daloopa.com/src/70323313" TargetMode="External"/><Relationship Id="rId9208" Type="http://schemas.openxmlformats.org/officeDocument/2006/relationships/hyperlink" Target="https://www.daloopa.com/src/8795302" TargetMode="External"/><Relationship Id="rId9622" Type="http://schemas.openxmlformats.org/officeDocument/2006/relationships/hyperlink" Target="https://www.daloopa.com/src/8795424" TargetMode="External"/><Relationship Id="rId1611" Type="http://schemas.openxmlformats.org/officeDocument/2006/relationships/hyperlink" Target="https://www.daloopa.com/src/69162426" TargetMode="External"/><Relationship Id="rId4767" Type="http://schemas.openxmlformats.org/officeDocument/2006/relationships/hyperlink" Target="https://www.daloopa.com/src/4421521" TargetMode="External"/><Relationship Id="rId5818" Type="http://schemas.openxmlformats.org/officeDocument/2006/relationships/hyperlink" Target="https://www.daloopa.com/src/18753606" TargetMode="External"/><Relationship Id="rId7173" Type="http://schemas.openxmlformats.org/officeDocument/2006/relationships/hyperlink" Target="https://www.daloopa.com/src/23060639" TargetMode="External"/><Relationship Id="rId8224" Type="http://schemas.openxmlformats.org/officeDocument/2006/relationships/hyperlink" Target="https://www.daloopa.com/src/76390241" TargetMode="External"/><Relationship Id="rId3369" Type="http://schemas.openxmlformats.org/officeDocument/2006/relationships/hyperlink" Target="https://www.daloopa.com/src/50413748" TargetMode="External"/><Relationship Id="rId7240" Type="http://schemas.openxmlformats.org/officeDocument/2006/relationships/hyperlink" Target="https://www.daloopa.com/src/23060584" TargetMode="External"/><Relationship Id="rId2385" Type="http://schemas.openxmlformats.org/officeDocument/2006/relationships/hyperlink" Target="https://www.daloopa.com/src/45801624" TargetMode="External"/><Relationship Id="rId3783" Type="http://schemas.openxmlformats.org/officeDocument/2006/relationships/hyperlink" Target="https://www.daloopa.com/src/4421248" TargetMode="External"/><Relationship Id="rId4834" Type="http://schemas.openxmlformats.org/officeDocument/2006/relationships/hyperlink" Target="https://www.daloopa.com/src/4423234" TargetMode="External"/><Relationship Id="rId357" Type="http://schemas.openxmlformats.org/officeDocument/2006/relationships/hyperlink" Target="https://www.daloopa.com/src/4430276" TargetMode="External"/><Relationship Id="rId2038" Type="http://schemas.openxmlformats.org/officeDocument/2006/relationships/hyperlink" Target="https://www.daloopa.com/src/8774276" TargetMode="External"/><Relationship Id="rId3436" Type="http://schemas.openxmlformats.org/officeDocument/2006/relationships/hyperlink" Target="https://www.daloopa.com/src/4421865" TargetMode="External"/><Relationship Id="rId3850" Type="http://schemas.openxmlformats.org/officeDocument/2006/relationships/hyperlink" Target="https://www.daloopa.com/src/75006727" TargetMode="External"/><Relationship Id="rId4901" Type="http://schemas.openxmlformats.org/officeDocument/2006/relationships/hyperlink" Target="https://www.daloopa.com/src/33992468" TargetMode="External"/><Relationship Id="rId9065" Type="http://schemas.openxmlformats.org/officeDocument/2006/relationships/hyperlink" Target="https://www.daloopa.com/src/8783478" TargetMode="External"/><Relationship Id="rId771" Type="http://schemas.openxmlformats.org/officeDocument/2006/relationships/hyperlink" Target="https://www.daloopa.com/src/4427633" TargetMode="External"/><Relationship Id="rId2452" Type="http://schemas.openxmlformats.org/officeDocument/2006/relationships/hyperlink" Target="https://www.daloopa.com/src/64848724" TargetMode="External"/><Relationship Id="rId3503" Type="http://schemas.openxmlformats.org/officeDocument/2006/relationships/hyperlink" Target="https://www.daloopa.com/src/4421242" TargetMode="External"/><Relationship Id="rId6659" Type="http://schemas.openxmlformats.org/officeDocument/2006/relationships/hyperlink" Target="https://www.daloopa.com/document/22723849" TargetMode="External"/><Relationship Id="rId424" Type="http://schemas.openxmlformats.org/officeDocument/2006/relationships/hyperlink" Target="https://www.daloopa.com/src/4427493" TargetMode="External"/><Relationship Id="rId1054" Type="http://schemas.openxmlformats.org/officeDocument/2006/relationships/hyperlink" Target="https://www.daloopa.com/src/8847800" TargetMode="External"/><Relationship Id="rId2105" Type="http://schemas.openxmlformats.org/officeDocument/2006/relationships/hyperlink" Target="https://www.daloopa.com/src/8774194" TargetMode="External"/><Relationship Id="rId5675" Type="http://schemas.openxmlformats.org/officeDocument/2006/relationships/hyperlink" Target="https://www.daloopa.com/src/45801893" TargetMode="External"/><Relationship Id="rId6726" Type="http://schemas.openxmlformats.org/officeDocument/2006/relationships/hyperlink" Target="https://www.daloopa.com/src/45802009" TargetMode="External"/><Relationship Id="rId8081" Type="http://schemas.openxmlformats.org/officeDocument/2006/relationships/hyperlink" Target="https://www.daloopa.com/src/41059748" TargetMode="External"/><Relationship Id="rId9132" Type="http://schemas.openxmlformats.org/officeDocument/2006/relationships/hyperlink" Target="https://www.daloopa.com/src/50570703" TargetMode="External"/><Relationship Id="rId1121" Type="http://schemas.openxmlformats.org/officeDocument/2006/relationships/hyperlink" Target="https://www.daloopa.com/src/4428203" TargetMode="External"/><Relationship Id="rId4277" Type="http://schemas.openxmlformats.org/officeDocument/2006/relationships/hyperlink" Target="https://www.daloopa.com/src/4421786" TargetMode="External"/><Relationship Id="rId4691" Type="http://schemas.openxmlformats.org/officeDocument/2006/relationships/hyperlink" Target="https://www.daloopa.com/src/50447769" TargetMode="External"/><Relationship Id="rId5328" Type="http://schemas.openxmlformats.org/officeDocument/2006/relationships/hyperlink" Target="https://www.daloopa.com/src/69165726" TargetMode="External"/><Relationship Id="rId5742" Type="http://schemas.openxmlformats.org/officeDocument/2006/relationships/hyperlink" Target="https://www.daloopa.com/src/4423281" TargetMode="External"/><Relationship Id="rId8898" Type="http://schemas.openxmlformats.org/officeDocument/2006/relationships/hyperlink" Target="https://www.daloopa.com/src/8781051" TargetMode="External"/><Relationship Id="rId3293" Type="http://schemas.openxmlformats.org/officeDocument/2006/relationships/hyperlink" Target="https://www.daloopa.com/src/4422363" TargetMode="External"/><Relationship Id="rId4344" Type="http://schemas.openxmlformats.org/officeDocument/2006/relationships/hyperlink" Target="https://www.daloopa.com/src/4421526" TargetMode="External"/><Relationship Id="rId1938" Type="http://schemas.openxmlformats.org/officeDocument/2006/relationships/hyperlink" Target="https://www.daloopa.com/src/8773299" TargetMode="External"/><Relationship Id="rId3360" Type="http://schemas.openxmlformats.org/officeDocument/2006/relationships/hyperlink" Target="https://www.daloopa.com/src/33992295" TargetMode="External"/><Relationship Id="rId7567" Type="http://schemas.openxmlformats.org/officeDocument/2006/relationships/hyperlink" Target="https://www.daloopa.com/document/23607425" TargetMode="External"/><Relationship Id="rId8965" Type="http://schemas.openxmlformats.org/officeDocument/2006/relationships/hyperlink" Target="https://www.daloopa.com/src/33999774" TargetMode="External"/><Relationship Id="rId281" Type="http://schemas.openxmlformats.org/officeDocument/2006/relationships/hyperlink" Target="https://www.daloopa.com/src/4430272" TargetMode="External"/><Relationship Id="rId3013" Type="http://schemas.openxmlformats.org/officeDocument/2006/relationships/hyperlink" Target="https://www.daloopa.com/src/4422174" TargetMode="External"/><Relationship Id="rId4411" Type="http://schemas.openxmlformats.org/officeDocument/2006/relationships/hyperlink" Target="https://www.daloopa.com/src/4421651" TargetMode="External"/><Relationship Id="rId6169" Type="http://schemas.openxmlformats.org/officeDocument/2006/relationships/hyperlink" Target="https://www.daloopa.com/src/4423318" TargetMode="External"/><Relationship Id="rId7981" Type="http://schemas.openxmlformats.org/officeDocument/2006/relationships/hyperlink" Target="https://www.daloopa.com/src/8847888" TargetMode="External"/><Relationship Id="rId8618" Type="http://schemas.openxmlformats.org/officeDocument/2006/relationships/hyperlink" Target="https://www.daloopa.com/src/76383598" TargetMode="External"/><Relationship Id="rId6583" Type="http://schemas.openxmlformats.org/officeDocument/2006/relationships/hyperlink" Target="https://www.daloopa.com/document/22723849" TargetMode="External"/><Relationship Id="rId7634" Type="http://schemas.openxmlformats.org/officeDocument/2006/relationships/hyperlink" Target="https://app.internal.daloopa.com/short_text_fundamental?id=9e849257694b5f49c1f1f957963504df" TargetMode="External"/><Relationship Id="rId2779" Type="http://schemas.openxmlformats.org/officeDocument/2006/relationships/hyperlink" Target="https://www.daloopa.com/src/50623188" TargetMode="External"/><Relationship Id="rId5185" Type="http://schemas.openxmlformats.org/officeDocument/2006/relationships/hyperlink" Target="https://www.daloopa.com/src/4423064" TargetMode="External"/><Relationship Id="rId6236" Type="http://schemas.openxmlformats.org/officeDocument/2006/relationships/hyperlink" Target="https://www.daloopa.com/src/4422756" TargetMode="External"/><Relationship Id="rId6650" Type="http://schemas.openxmlformats.org/officeDocument/2006/relationships/hyperlink" Target="https://www.daloopa.com/src/4440879" TargetMode="External"/><Relationship Id="rId7701" Type="http://schemas.openxmlformats.org/officeDocument/2006/relationships/hyperlink" Target="https://www.daloopa.com/src/50611305" TargetMode="External"/><Relationship Id="rId1795" Type="http://schemas.openxmlformats.org/officeDocument/2006/relationships/hyperlink" Target="https://www.daloopa.com/src/8779283" TargetMode="External"/><Relationship Id="rId2846" Type="http://schemas.openxmlformats.org/officeDocument/2006/relationships/hyperlink" Target="https://www.daloopa.com/src/4422210" TargetMode="External"/><Relationship Id="rId5252" Type="http://schemas.openxmlformats.org/officeDocument/2006/relationships/hyperlink" Target="https://www.daloopa.com/src/4423455" TargetMode="External"/><Relationship Id="rId6303" Type="http://schemas.openxmlformats.org/officeDocument/2006/relationships/hyperlink" Target="https://www.daloopa.com/src/4423172" TargetMode="External"/><Relationship Id="rId9459" Type="http://schemas.openxmlformats.org/officeDocument/2006/relationships/hyperlink" Target="https://www.daloopa.com/document/23607425" TargetMode="External"/><Relationship Id="rId9873" Type="http://schemas.openxmlformats.org/officeDocument/2006/relationships/hyperlink" Target="https://marketplace.daloopa.com/text-fundamental?row_number=865&amp;period_tag=QQQQ&amp;unit_tag=Million&amp;id=8778340&amp;value=23&amp;id=8778166&amp;value=16.6&amp;id=8778159&amp;value=11.5&amp;id=8777977&amp;value=15.9&amp;id=8777948&amp;value=35&amp;id=8778098&amp;value=33.6&amp;" TargetMode="External"/><Relationship Id="rId87" Type="http://schemas.openxmlformats.org/officeDocument/2006/relationships/hyperlink" Target="https://www.daloopa.com/document/1168795" TargetMode="External"/><Relationship Id="rId818" Type="http://schemas.openxmlformats.org/officeDocument/2006/relationships/hyperlink" Target="https://www.daloopa.com/src/4427630" TargetMode="External"/><Relationship Id="rId1448" Type="http://schemas.openxmlformats.org/officeDocument/2006/relationships/hyperlink" Target="https://www.daloopa.com/src/4423820" TargetMode="External"/><Relationship Id="rId8475" Type="http://schemas.openxmlformats.org/officeDocument/2006/relationships/hyperlink" Target="https://www.daloopa.com/src/76391211" TargetMode="External"/><Relationship Id="rId9526" Type="http://schemas.openxmlformats.org/officeDocument/2006/relationships/hyperlink" Target="https://www.daloopa.com/src/50570753" TargetMode="External"/><Relationship Id="rId1862" Type="http://schemas.openxmlformats.org/officeDocument/2006/relationships/hyperlink" Target="https://marketplace.daloopa.com/text-fundamental?row_number=270&amp;period_tag=QQQQ&amp;unit_tag=Actual&amp;id=50525781&amp;value=17&amp;id=50525522&amp;value=17&amp;id=50571025&amp;value=16&amp;id=70320583&amp;value=19&amp;" TargetMode="External"/><Relationship Id="rId2913" Type="http://schemas.openxmlformats.org/officeDocument/2006/relationships/hyperlink" Target="https://www.daloopa.com/src/4422398" TargetMode="External"/><Relationship Id="rId7077" Type="http://schemas.openxmlformats.org/officeDocument/2006/relationships/hyperlink" Target="https://www.daloopa.com/src/4424283" TargetMode="External"/><Relationship Id="rId7491" Type="http://schemas.openxmlformats.org/officeDocument/2006/relationships/hyperlink" Target="https://www.daloopa.com/src/50600307" TargetMode="External"/><Relationship Id="rId8128" Type="http://schemas.openxmlformats.org/officeDocument/2006/relationships/hyperlink" Target="https://www.daloopa.com/src/8774898" TargetMode="External"/><Relationship Id="rId1515" Type="http://schemas.openxmlformats.org/officeDocument/2006/relationships/hyperlink" Target="https://www.daloopa.com/document/23979428" TargetMode="External"/><Relationship Id="rId6093" Type="http://schemas.openxmlformats.org/officeDocument/2006/relationships/hyperlink" Target="https://app.internal.daloopa.com/short_text_fundamental?id=57041290fdb5a69288f3047608c4b693" TargetMode="External"/><Relationship Id="rId7144" Type="http://schemas.openxmlformats.org/officeDocument/2006/relationships/hyperlink" Target="https://www.daloopa.com/src/4424318" TargetMode="External"/><Relationship Id="rId8542" Type="http://schemas.openxmlformats.org/officeDocument/2006/relationships/hyperlink" Target="https://marketplace.daloopa.com/text-fundamental?row_number=735&amp;period_tag=QQQQ&amp;unit_tag=Thousand&amp;id=76383353&amp;value=2167780&amp;id=76383238&amp;value=2459976&amp;id=76383209&amp;value=2617954&amp;id=70323311&amp;value=2760588&amp;" TargetMode="External"/><Relationship Id="rId3687" Type="http://schemas.openxmlformats.org/officeDocument/2006/relationships/hyperlink" Target="https://www.daloopa.com/src/4421539" TargetMode="External"/><Relationship Id="rId4738" Type="http://schemas.openxmlformats.org/officeDocument/2006/relationships/hyperlink" Target="https://www.daloopa.com/src/8847479" TargetMode="External"/><Relationship Id="rId2289" Type="http://schemas.openxmlformats.org/officeDocument/2006/relationships/hyperlink" Target="https://www.daloopa.com/src/8772068" TargetMode="External"/><Relationship Id="rId3754" Type="http://schemas.openxmlformats.org/officeDocument/2006/relationships/hyperlink" Target="https://www.daloopa.com/src/76525733" TargetMode="External"/><Relationship Id="rId4805" Type="http://schemas.openxmlformats.org/officeDocument/2006/relationships/hyperlink" Target="https://www.daloopa.com/src/76525923" TargetMode="External"/><Relationship Id="rId6160" Type="http://schemas.openxmlformats.org/officeDocument/2006/relationships/hyperlink" Target="https://www.daloopa.com/src/4423053" TargetMode="External"/><Relationship Id="rId7211" Type="http://schemas.openxmlformats.org/officeDocument/2006/relationships/hyperlink" Target="https://app.internal.daloopa.com/short_text_fundamental?id=3cd394a06fc1397aa6a07665d5f371ac" TargetMode="External"/><Relationship Id="rId675" Type="http://schemas.openxmlformats.org/officeDocument/2006/relationships/hyperlink" Target="https://www.daloopa.com/document/1166214" TargetMode="External"/><Relationship Id="rId2356" Type="http://schemas.openxmlformats.org/officeDocument/2006/relationships/hyperlink" Target="https://www.daloopa.com/src/8771550" TargetMode="External"/><Relationship Id="rId2770" Type="http://schemas.openxmlformats.org/officeDocument/2006/relationships/hyperlink" Target="https://www.daloopa.com/src/64848799" TargetMode="External"/><Relationship Id="rId3407" Type="http://schemas.openxmlformats.org/officeDocument/2006/relationships/hyperlink" Target="https://www.daloopa.com/src/41059656" TargetMode="External"/><Relationship Id="rId3821" Type="http://schemas.openxmlformats.org/officeDocument/2006/relationships/hyperlink" Target="https://www.daloopa.com/src/4421902" TargetMode="External"/><Relationship Id="rId6977" Type="http://schemas.openxmlformats.org/officeDocument/2006/relationships/hyperlink" Target="https://www.daloopa.com/document/22271693" TargetMode="External"/><Relationship Id="rId9383" Type="http://schemas.openxmlformats.org/officeDocument/2006/relationships/hyperlink" Target="https://www.daloopa.com/src/8795381" TargetMode="External"/><Relationship Id="rId328" Type="http://schemas.openxmlformats.org/officeDocument/2006/relationships/hyperlink" Target="https://www.daloopa.com/document/1168795" TargetMode="External"/><Relationship Id="rId742" Type="http://schemas.openxmlformats.org/officeDocument/2006/relationships/hyperlink" Target="https://www.daloopa.com/src/4427638" TargetMode="External"/><Relationship Id="rId1372" Type="http://schemas.openxmlformats.org/officeDocument/2006/relationships/hyperlink" Target="https://www.daloopa.com/src/4423836" TargetMode="External"/><Relationship Id="rId2009" Type="http://schemas.openxmlformats.org/officeDocument/2006/relationships/hyperlink" Target="https://www.daloopa.com/src/8769122" TargetMode="External"/><Relationship Id="rId2423" Type="http://schemas.openxmlformats.org/officeDocument/2006/relationships/hyperlink" Target="https://www.daloopa.com/src/4423625" TargetMode="External"/><Relationship Id="rId5579" Type="http://schemas.openxmlformats.org/officeDocument/2006/relationships/hyperlink" Target="https://www.daloopa.com/src/55731735" TargetMode="External"/><Relationship Id="rId9036" Type="http://schemas.openxmlformats.org/officeDocument/2006/relationships/hyperlink" Target="https://www.daloopa.com/src/8783420" TargetMode="External"/><Relationship Id="rId9450" Type="http://schemas.openxmlformats.org/officeDocument/2006/relationships/hyperlink" Target="https://www.daloopa.com/document/23607425" TargetMode="External"/><Relationship Id="rId1025" Type="http://schemas.openxmlformats.org/officeDocument/2006/relationships/hyperlink" Target="https://www.daloopa.com/src/4424033" TargetMode="External"/><Relationship Id="rId4595" Type="http://schemas.openxmlformats.org/officeDocument/2006/relationships/hyperlink" Target="https://www.daloopa.com/src/76525885" TargetMode="External"/><Relationship Id="rId5646" Type="http://schemas.openxmlformats.org/officeDocument/2006/relationships/hyperlink" Target="https://www.daloopa.com/src/69165732" TargetMode="External"/><Relationship Id="rId5993" Type="http://schemas.openxmlformats.org/officeDocument/2006/relationships/hyperlink" Target="https://www.daloopa.com/src/4423315" TargetMode="External"/><Relationship Id="rId8052" Type="http://schemas.openxmlformats.org/officeDocument/2006/relationships/hyperlink" Target="https://www.daloopa.com/document/8001442" TargetMode="External"/><Relationship Id="rId9103" Type="http://schemas.openxmlformats.org/officeDocument/2006/relationships/hyperlink" Target="https://www.daloopa.com/src/8795224" TargetMode="External"/><Relationship Id="rId3197" Type="http://schemas.openxmlformats.org/officeDocument/2006/relationships/hyperlink" Target="https://www.daloopa.com/src/8847533" TargetMode="External"/><Relationship Id="rId4248" Type="http://schemas.openxmlformats.org/officeDocument/2006/relationships/hyperlink" Target="https://www.daloopa.com/src/69162590" TargetMode="External"/><Relationship Id="rId4662" Type="http://schemas.openxmlformats.org/officeDocument/2006/relationships/hyperlink" Target="https://www.daloopa.com/src/4421532" TargetMode="External"/><Relationship Id="rId5713" Type="http://schemas.openxmlformats.org/officeDocument/2006/relationships/hyperlink" Target="https://www.daloopa.com/src/23051510" TargetMode="External"/><Relationship Id="rId8869" Type="http://schemas.openxmlformats.org/officeDocument/2006/relationships/hyperlink" Target="https://www.daloopa.com/src/8781164" TargetMode="External"/><Relationship Id="rId185" Type="http://schemas.openxmlformats.org/officeDocument/2006/relationships/hyperlink" Target="https://marketplace.daloopa.com/text-fundamental?row_number=27&amp;period_tag=QQQQ&amp;unit_tag=Percent&amp;id=51152472&amp;value=0.06&amp;id=51152271&amp;value=0.06&amp;id=51151685&amp;value=0.06&amp;id=51150853&amp;value=0.06&amp;" TargetMode="External"/><Relationship Id="rId1909" Type="http://schemas.openxmlformats.org/officeDocument/2006/relationships/hyperlink" Target="https://marketplace.daloopa.com/text-fundamental?row_number=281&amp;period_tag=QQQQ&amp;unit_tag=Percent&amp;id=50518631&amp;value=0.08&amp;" TargetMode="External"/><Relationship Id="rId3264" Type="http://schemas.openxmlformats.org/officeDocument/2006/relationships/hyperlink" Target="https://www.daloopa.com/src/50624724" TargetMode="External"/><Relationship Id="rId4315" Type="http://schemas.openxmlformats.org/officeDocument/2006/relationships/hyperlink" Target="https://www.daloopa.com/src/4421332" TargetMode="External"/><Relationship Id="rId7885" Type="http://schemas.openxmlformats.org/officeDocument/2006/relationships/hyperlink" Target="https://www.daloopa.com/document/23979424" TargetMode="External"/><Relationship Id="rId8936" Type="http://schemas.openxmlformats.org/officeDocument/2006/relationships/hyperlink" Target="https://www.daloopa.com/src/8783490" TargetMode="External"/><Relationship Id="rId2280" Type="http://schemas.openxmlformats.org/officeDocument/2006/relationships/hyperlink" Target="https://www.daloopa.com/src/45801634" TargetMode="External"/><Relationship Id="rId3331" Type="http://schemas.openxmlformats.org/officeDocument/2006/relationships/hyperlink" Target="https://www.daloopa.com/src/4422180" TargetMode="External"/><Relationship Id="rId6487" Type="http://schemas.openxmlformats.org/officeDocument/2006/relationships/hyperlink" Target="https://www.daloopa.com/document/22707634" TargetMode="External"/><Relationship Id="rId7538" Type="http://schemas.openxmlformats.org/officeDocument/2006/relationships/hyperlink" Target="https://marketplace.daloopa.com/text-fundamental?row_number=637&amp;period_tag=QQQQ&amp;unit_tag=Thousand&amp;id=50603594&amp;value=24174&amp;" TargetMode="External"/><Relationship Id="rId7952" Type="http://schemas.openxmlformats.org/officeDocument/2006/relationships/hyperlink" Target="https://www.daloopa.com/src/8774515" TargetMode="External"/><Relationship Id="rId252" Type="http://schemas.openxmlformats.org/officeDocument/2006/relationships/hyperlink" Target="https://marketplace.daloopa.com/text-fundamental?row_number=32&amp;period_tag=QQQQ&amp;unit_tag=Percent&amp;id=18749663&amp;value=0.12&amp;id=23051840&amp;value=0.13&amp;id=33992888&amp;value=0.14&amp;id=41059662&amp;value=0.14&amp;" TargetMode="External"/><Relationship Id="rId5089" Type="http://schemas.openxmlformats.org/officeDocument/2006/relationships/hyperlink" Target="https://www.daloopa.com/src/4423358" TargetMode="External"/><Relationship Id="rId6554" Type="http://schemas.openxmlformats.org/officeDocument/2006/relationships/hyperlink" Target="https://www.daloopa.com/src/51078167" TargetMode="External"/><Relationship Id="rId7605" Type="http://schemas.openxmlformats.org/officeDocument/2006/relationships/hyperlink" Target="https://www.daloopa.com/src/50608613" TargetMode="External"/><Relationship Id="rId1699" Type="http://schemas.openxmlformats.org/officeDocument/2006/relationships/hyperlink" Target="https://www.daloopa.com/document/23607425" TargetMode="External"/><Relationship Id="rId2000" Type="http://schemas.openxmlformats.org/officeDocument/2006/relationships/hyperlink" Target="https://www.daloopa.com/document/17682121" TargetMode="External"/><Relationship Id="rId5156" Type="http://schemas.openxmlformats.org/officeDocument/2006/relationships/hyperlink" Target="https://www.daloopa.com/src/60194347" TargetMode="External"/><Relationship Id="rId5570" Type="http://schemas.openxmlformats.org/officeDocument/2006/relationships/hyperlink" Target="https://www.daloopa.com/src/4423461" TargetMode="External"/><Relationship Id="rId6207" Type="http://schemas.openxmlformats.org/officeDocument/2006/relationships/hyperlink" Target="https://www.daloopa.com/src/4423170" TargetMode="External"/><Relationship Id="rId9777" Type="http://schemas.openxmlformats.org/officeDocument/2006/relationships/hyperlink" Target="https://www.daloopa.com/src/51073065" TargetMode="External"/><Relationship Id="rId4172" Type="http://schemas.openxmlformats.org/officeDocument/2006/relationships/hyperlink" Target="https://www.daloopa.com/src/18729691" TargetMode="External"/><Relationship Id="rId5223" Type="http://schemas.openxmlformats.org/officeDocument/2006/relationships/hyperlink" Target="https://app.internal.daloopa.com/short_text_fundamental?id=97389bf45368d891e484f5a3ec63db34" TargetMode="External"/><Relationship Id="rId6621" Type="http://schemas.openxmlformats.org/officeDocument/2006/relationships/hyperlink" Target="https://www.daloopa.com/src/4425314" TargetMode="External"/><Relationship Id="rId8379" Type="http://schemas.openxmlformats.org/officeDocument/2006/relationships/hyperlink" Target="https://www.daloopa.com/src/76389671" TargetMode="External"/><Relationship Id="rId1766" Type="http://schemas.openxmlformats.org/officeDocument/2006/relationships/hyperlink" Target="https://www.daloopa.com/src/18767967" TargetMode="External"/><Relationship Id="rId2817" Type="http://schemas.openxmlformats.org/officeDocument/2006/relationships/hyperlink" Target="https://www.daloopa.com/src/23051412" TargetMode="External"/><Relationship Id="rId8793" Type="http://schemas.openxmlformats.org/officeDocument/2006/relationships/hyperlink" Target="https://www.daloopa.com/src/70323366" TargetMode="External"/><Relationship Id="rId9844" Type="http://schemas.openxmlformats.org/officeDocument/2006/relationships/hyperlink" Target="https://www.daloopa.com/src/8778153" TargetMode="External"/><Relationship Id="rId58" Type="http://schemas.openxmlformats.org/officeDocument/2006/relationships/hyperlink" Target="https://www.daloopa.com/document/1165556" TargetMode="External"/><Relationship Id="rId1419" Type="http://schemas.openxmlformats.org/officeDocument/2006/relationships/hyperlink" Target="https://www.daloopa.com/src/4423934" TargetMode="External"/><Relationship Id="rId1833" Type="http://schemas.openxmlformats.org/officeDocument/2006/relationships/hyperlink" Target="https://www.daloopa.com/src/8771020" TargetMode="External"/><Relationship Id="rId4989" Type="http://schemas.openxmlformats.org/officeDocument/2006/relationships/hyperlink" Target="https://app.internal.daloopa.com/short_text_fundamental?id=32ad4e972b2713a9cd5139d87d05784a" TargetMode="External"/><Relationship Id="rId7048" Type="http://schemas.openxmlformats.org/officeDocument/2006/relationships/hyperlink" Target="https://www.daloopa.com/src/45802067" TargetMode="External"/><Relationship Id="rId7395" Type="http://schemas.openxmlformats.org/officeDocument/2006/relationships/hyperlink" Target="https://www.daloopa.com/src/8780242" TargetMode="External"/><Relationship Id="rId8446" Type="http://schemas.openxmlformats.org/officeDocument/2006/relationships/hyperlink" Target="https://www.daloopa.com/src/76391016" TargetMode="External"/><Relationship Id="rId8860" Type="http://schemas.openxmlformats.org/officeDocument/2006/relationships/hyperlink" Target="https://www.daloopa.com/src/8781069" TargetMode="External"/><Relationship Id="rId1900" Type="http://schemas.openxmlformats.org/officeDocument/2006/relationships/hyperlink" Target="https://www.daloopa.com/src/50518632" TargetMode="External"/><Relationship Id="rId7462" Type="http://schemas.openxmlformats.org/officeDocument/2006/relationships/hyperlink" Target="https://www.daloopa.com/src/50600517" TargetMode="External"/><Relationship Id="rId8513" Type="http://schemas.openxmlformats.org/officeDocument/2006/relationships/hyperlink" Target="https://www.daloopa.com/src/76383392" TargetMode="External"/><Relationship Id="rId3658" Type="http://schemas.openxmlformats.org/officeDocument/2006/relationships/hyperlink" Target="https://www.daloopa.com/src/18731572" TargetMode="External"/><Relationship Id="rId4709" Type="http://schemas.openxmlformats.org/officeDocument/2006/relationships/hyperlink" Target="https://www.daloopa.com/src/4421372" TargetMode="External"/><Relationship Id="rId6064" Type="http://schemas.openxmlformats.org/officeDocument/2006/relationships/hyperlink" Target="https://www.daloopa.com/src/4423346" TargetMode="External"/><Relationship Id="rId7115" Type="http://schemas.openxmlformats.org/officeDocument/2006/relationships/hyperlink" Target="https://www.daloopa.com/src/4424316" TargetMode="External"/><Relationship Id="rId579" Type="http://schemas.openxmlformats.org/officeDocument/2006/relationships/hyperlink" Target="https://www.daloopa.com/src/4430966" TargetMode="External"/><Relationship Id="rId993" Type="http://schemas.openxmlformats.org/officeDocument/2006/relationships/hyperlink" Target="https://marketplace.daloopa.com/text-fundamental?row_number=203&amp;period_tag=QQQQ&amp;unit_tag=Percent&amp;id=51154215&amp;value=0.06&amp;" TargetMode="External"/><Relationship Id="rId2674" Type="http://schemas.openxmlformats.org/officeDocument/2006/relationships/hyperlink" Target="https://www.daloopa.com/src/18748550" TargetMode="External"/><Relationship Id="rId5080" Type="http://schemas.openxmlformats.org/officeDocument/2006/relationships/hyperlink" Target="https://www.daloopa.com/src/4423090" TargetMode="External"/><Relationship Id="rId6131" Type="http://schemas.openxmlformats.org/officeDocument/2006/relationships/hyperlink" Target="https://www.daloopa.com/src/55731753" TargetMode="External"/><Relationship Id="rId9287" Type="http://schemas.openxmlformats.org/officeDocument/2006/relationships/hyperlink" Target="https://www.daloopa.com/src/8795216" TargetMode="External"/><Relationship Id="rId646" Type="http://schemas.openxmlformats.org/officeDocument/2006/relationships/hyperlink" Target="https://www.daloopa.com/src/55732097" TargetMode="External"/><Relationship Id="rId1276" Type="http://schemas.openxmlformats.org/officeDocument/2006/relationships/hyperlink" Target="https://www.daloopa.com/src/4428589" TargetMode="External"/><Relationship Id="rId2327" Type="http://schemas.openxmlformats.org/officeDocument/2006/relationships/hyperlink" Target="https://www.daloopa.com/src/75006493" TargetMode="External"/><Relationship Id="rId3725" Type="http://schemas.openxmlformats.org/officeDocument/2006/relationships/hyperlink" Target="https://www.daloopa.com/src/76525723" TargetMode="External"/><Relationship Id="rId9354" Type="http://schemas.openxmlformats.org/officeDocument/2006/relationships/hyperlink" Target="https://www.daloopa.com/document/23607425" TargetMode="External"/><Relationship Id="rId1690" Type="http://schemas.openxmlformats.org/officeDocument/2006/relationships/hyperlink" Target="https://www.daloopa.com/src/8772964" TargetMode="External"/><Relationship Id="rId2741" Type="http://schemas.openxmlformats.org/officeDocument/2006/relationships/hyperlink" Target="https://www.daloopa.com/src/4422221" TargetMode="External"/><Relationship Id="rId5897" Type="http://schemas.openxmlformats.org/officeDocument/2006/relationships/hyperlink" Target="https://www.daloopa.com/src/4423283" TargetMode="External"/><Relationship Id="rId6948" Type="http://schemas.openxmlformats.org/officeDocument/2006/relationships/hyperlink" Target="https://www.daloopa.com/src/4425319" TargetMode="External"/><Relationship Id="rId9007" Type="http://schemas.openxmlformats.org/officeDocument/2006/relationships/hyperlink" Target="https://www.daloopa.com/src/33999775" TargetMode="External"/><Relationship Id="rId713" Type="http://schemas.openxmlformats.org/officeDocument/2006/relationships/hyperlink" Target="https://www.daloopa.com/src/4427634" TargetMode="External"/><Relationship Id="rId1343" Type="http://schemas.openxmlformats.org/officeDocument/2006/relationships/hyperlink" Target="https://www.daloopa.com/src/4423872" TargetMode="External"/><Relationship Id="rId4499" Type="http://schemas.openxmlformats.org/officeDocument/2006/relationships/hyperlink" Target="https://www.daloopa.com/src/4421402" TargetMode="External"/><Relationship Id="rId5964" Type="http://schemas.openxmlformats.org/officeDocument/2006/relationships/hyperlink" Target="https://www.daloopa.com/src/45801936" TargetMode="External"/><Relationship Id="rId8370" Type="http://schemas.openxmlformats.org/officeDocument/2006/relationships/hyperlink" Target="https://www.daloopa.com/src/76386559" TargetMode="External"/><Relationship Id="rId9421" Type="http://schemas.openxmlformats.org/officeDocument/2006/relationships/hyperlink" Target="https://www.daloopa.com/src/8795338" TargetMode="External"/><Relationship Id="rId1410" Type="http://schemas.openxmlformats.org/officeDocument/2006/relationships/hyperlink" Target="https://www.daloopa.com/src/4423830" TargetMode="External"/><Relationship Id="rId4566" Type="http://schemas.openxmlformats.org/officeDocument/2006/relationships/hyperlink" Target="https://www.daloopa.com/src/4421766" TargetMode="External"/><Relationship Id="rId4980" Type="http://schemas.openxmlformats.org/officeDocument/2006/relationships/hyperlink" Target="https://www.daloopa.com/src/4422853" TargetMode="External"/><Relationship Id="rId5617" Type="http://schemas.openxmlformats.org/officeDocument/2006/relationships/hyperlink" Target="https://www.daloopa.com/src/4423308" TargetMode="External"/><Relationship Id="rId8023" Type="http://schemas.openxmlformats.org/officeDocument/2006/relationships/hyperlink" Target="https://www.daloopa.com/src/33999080" TargetMode="External"/><Relationship Id="rId3168" Type="http://schemas.openxmlformats.org/officeDocument/2006/relationships/hyperlink" Target="https://www.daloopa.com/src/4422125" TargetMode="External"/><Relationship Id="rId3582" Type="http://schemas.openxmlformats.org/officeDocument/2006/relationships/hyperlink" Target="https://www.daloopa.com/src/4422011" TargetMode="External"/><Relationship Id="rId4219" Type="http://schemas.openxmlformats.org/officeDocument/2006/relationships/hyperlink" Target="https://www.daloopa.com/src/4421935" TargetMode="External"/><Relationship Id="rId4633" Type="http://schemas.openxmlformats.org/officeDocument/2006/relationships/hyperlink" Target="https://www.daloopa.com/src/18731601" TargetMode="External"/><Relationship Id="rId7789" Type="http://schemas.openxmlformats.org/officeDocument/2006/relationships/hyperlink" Target="https://www.daloopa.com/src/64849044" TargetMode="External"/><Relationship Id="rId2184" Type="http://schemas.openxmlformats.org/officeDocument/2006/relationships/hyperlink" Target="https://www.daloopa.com/src/8772019" TargetMode="External"/><Relationship Id="rId3235" Type="http://schemas.openxmlformats.org/officeDocument/2006/relationships/hyperlink" Target="https://www.daloopa.com/src/4422296" TargetMode="External"/><Relationship Id="rId7856" Type="http://schemas.openxmlformats.org/officeDocument/2006/relationships/hyperlink" Target="https://www.daloopa.com/document/1164107" TargetMode="External"/><Relationship Id="rId156" Type="http://schemas.openxmlformats.org/officeDocument/2006/relationships/hyperlink" Target="https://www.daloopa.com/src/41059658" TargetMode="External"/><Relationship Id="rId570" Type="http://schemas.openxmlformats.org/officeDocument/2006/relationships/hyperlink" Target="https://www.daloopa.com/src/64848918" TargetMode="External"/><Relationship Id="rId2251" Type="http://schemas.openxmlformats.org/officeDocument/2006/relationships/hyperlink" Target="https://www.daloopa.com/src/8771548" TargetMode="External"/><Relationship Id="rId3302" Type="http://schemas.openxmlformats.org/officeDocument/2006/relationships/hyperlink" Target="https://www.daloopa.com/src/8847516" TargetMode="External"/><Relationship Id="rId4700" Type="http://schemas.openxmlformats.org/officeDocument/2006/relationships/hyperlink" Target="https://www.daloopa.com/src/76525904" TargetMode="External"/><Relationship Id="rId6458" Type="http://schemas.openxmlformats.org/officeDocument/2006/relationships/hyperlink" Target="https://www.daloopa.com/src/51078159" TargetMode="External"/><Relationship Id="rId7509" Type="http://schemas.openxmlformats.org/officeDocument/2006/relationships/hyperlink" Target="https://app.internal.daloopa.com/short_text_fundamental?id=fd625c5e313721fbafc256c43c03de5a" TargetMode="External"/><Relationship Id="rId8907" Type="http://schemas.openxmlformats.org/officeDocument/2006/relationships/hyperlink" Target="https://www.daloopa.com/src/8781008" TargetMode="External"/><Relationship Id="rId223" Type="http://schemas.openxmlformats.org/officeDocument/2006/relationships/hyperlink" Target="https://www.daloopa.com/src/4430069" TargetMode="External"/><Relationship Id="rId6872" Type="http://schemas.openxmlformats.org/officeDocument/2006/relationships/hyperlink" Target="https://www.daloopa.com/src/4425352" TargetMode="External"/><Relationship Id="rId7923" Type="http://schemas.openxmlformats.org/officeDocument/2006/relationships/hyperlink" Target="https://www.daloopa.com/src/8774555" TargetMode="External"/><Relationship Id="rId4076" Type="http://schemas.openxmlformats.org/officeDocument/2006/relationships/hyperlink" Target="https://www.daloopa.com/src/76525785" TargetMode="External"/><Relationship Id="rId5474" Type="http://schemas.openxmlformats.org/officeDocument/2006/relationships/hyperlink" Target="https://www.daloopa.com/src/60194340" TargetMode="External"/><Relationship Id="rId6525" Type="http://schemas.openxmlformats.org/officeDocument/2006/relationships/hyperlink" Target="https://www.daloopa.com/src/51519654" TargetMode="External"/><Relationship Id="rId4490" Type="http://schemas.openxmlformats.org/officeDocument/2006/relationships/hyperlink" Target="https://www.daloopa.com/src/76525866" TargetMode="External"/><Relationship Id="rId5127" Type="http://schemas.openxmlformats.org/officeDocument/2006/relationships/hyperlink" Target="https://www.daloopa.com/src/4422914" TargetMode="External"/><Relationship Id="rId5541" Type="http://schemas.openxmlformats.org/officeDocument/2006/relationships/hyperlink" Target="https://app.internal.daloopa.com/short_text_fundamental?id=08a67a7701b95df52015bc23093aeb46" TargetMode="External"/><Relationship Id="rId8697" Type="http://schemas.openxmlformats.org/officeDocument/2006/relationships/hyperlink" Target="https://www.daloopa.com/document/23607425" TargetMode="External"/><Relationship Id="rId9748" Type="http://schemas.openxmlformats.org/officeDocument/2006/relationships/hyperlink" Target="https://www.daloopa.com/src/51072038" TargetMode="External"/><Relationship Id="rId1737" Type="http://schemas.openxmlformats.org/officeDocument/2006/relationships/hyperlink" Target="https://www.daloopa.com/src/8778643" TargetMode="External"/><Relationship Id="rId3092" Type="http://schemas.openxmlformats.org/officeDocument/2006/relationships/hyperlink" Target="https://www.daloopa.com/src/18751489" TargetMode="External"/><Relationship Id="rId4143" Type="http://schemas.openxmlformats.org/officeDocument/2006/relationships/hyperlink" Target="https://www.daloopa.com/src/4421421" TargetMode="External"/><Relationship Id="rId7299" Type="http://schemas.openxmlformats.org/officeDocument/2006/relationships/hyperlink" Target="https://www.daloopa.com/src/8780050" TargetMode="External"/><Relationship Id="rId8764" Type="http://schemas.openxmlformats.org/officeDocument/2006/relationships/hyperlink" Target="https://www.daloopa.com/src/76383603" TargetMode="External"/><Relationship Id="rId9815" Type="http://schemas.openxmlformats.org/officeDocument/2006/relationships/hyperlink" Target="https://www.daloopa.com/document/1190650" TargetMode="External"/><Relationship Id="rId29" Type="http://schemas.openxmlformats.org/officeDocument/2006/relationships/hyperlink" Target="https://www.daloopa.com/document/10970608" TargetMode="External"/><Relationship Id="rId4210" Type="http://schemas.openxmlformats.org/officeDocument/2006/relationships/hyperlink" Target="https://www.daloopa.com/src/4421389" TargetMode="External"/><Relationship Id="rId7366" Type="http://schemas.openxmlformats.org/officeDocument/2006/relationships/hyperlink" Target="https://www.daloopa.com/src/8780517" TargetMode="External"/><Relationship Id="rId7780" Type="http://schemas.openxmlformats.org/officeDocument/2006/relationships/hyperlink" Target="https://www.daloopa.com/src/51116402" TargetMode="External"/><Relationship Id="rId8417" Type="http://schemas.openxmlformats.org/officeDocument/2006/relationships/hyperlink" Target="https://www.daloopa.com/src/76386436" TargetMode="External"/><Relationship Id="rId1804" Type="http://schemas.openxmlformats.org/officeDocument/2006/relationships/hyperlink" Target="https://www.daloopa.com/src/8779194" TargetMode="External"/><Relationship Id="rId6382" Type="http://schemas.openxmlformats.org/officeDocument/2006/relationships/hyperlink" Target="https://www.daloopa.com/src/4423263" TargetMode="External"/><Relationship Id="rId7019" Type="http://schemas.openxmlformats.org/officeDocument/2006/relationships/hyperlink" Target="https://www.daloopa.com/src/4440896" TargetMode="External"/><Relationship Id="rId7433" Type="http://schemas.openxmlformats.org/officeDocument/2006/relationships/hyperlink" Target="https://www.daloopa.com/src/8780217" TargetMode="External"/><Relationship Id="rId8831" Type="http://schemas.openxmlformats.org/officeDocument/2006/relationships/hyperlink" Target="https://www.daloopa.com/src/8781052" TargetMode="External"/><Relationship Id="rId3976" Type="http://schemas.openxmlformats.org/officeDocument/2006/relationships/hyperlink" Target="https://www.daloopa.com/src/4422018" TargetMode="External"/><Relationship Id="rId6035" Type="http://schemas.openxmlformats.org/officeDocument/2006/relationships/hyperlink" Target="https://www.daloopa.com/src/4422993" TargetMode="External"/><Relationship Id="rId897" Type="http://schemas.openxmlformats.org/officeDocument/2006/relationships/hyperlink" Target="https://www.daloopa.com/src/4443509" TargetMode="External"/><Relationship Id="rId2578" Type="http://schemas.openxmlformats.org/officeDocument/2006/relationships/hyperlink" Target="https://www.daloopa.com/src/4423608" TargetMode="External"/><Relationship Id="rId2992" Type="http://schemas.openxmlformats.org/officeDocument/2006/relationships/hyperlink" Target="https://www.daloopa.com/src/18744755" TargetMode="External"/><Relationship Id="rId3629" Type="http://schemas.openxmlformats.org/officeDocument/2006/relationships/hyperlink" Target="https://www.daloopa.com/src/4421378" TargetMode="External"/><Relationship Id="rId5051" Type="http://schemas.openxmlformats.org/officeDocument/2006/relationships/hyperlink" Target="https://www.daloopa.com/src/64848862" TargetMode="External"/><Relationship Id="rId7500" Type="http://schemas.openxmlformats.org/officeDocument/2006/relationships/hyperlink" Target="https://www.daloopa.com/src/50600447" TargetMode="External"/><Relationship Id="rId9258" Type="http://schemas.openxmlformats.org/officeDocument/2006/relationships/hyperlink" Target="https://www.daloopa.com/src/8795260" TargetMode="External"/><Relationship Id="rId964" Type="http://schemas.openxmlformats.org/officeDocument/2006/relationships/hyperlink" Target="https://www.daloopa.com/src/4427655" TargetMode="External"/><Relationship Id="rId1594" Type="http://schemas.openxmlformats.org/officeDocument/2006/relationships/hyperlink" Target="https://www.daloopa.com/src/50452388" TargetMode="External"/><Relationship Id="rId2645" Type="http://schemas.openxmlformats.org/officeDocument/2006/relationships/hyperlink" Target="https://www.daloopa.com/src/4423542" TargetMode="External"/><Relationship Id="rId6102" Type="http://schemas.openxmlformats.org/officeDocument/2006/relationships/hyperlink" Target="https://www.daloopa.com/src/4422902" TargetMode="External"/><Relationship Id="rId9672" Type="http://schemas.openxmlformats.org/officeDocument/2006/relationships/hyperlink" Target="https://www.daloopa.com/src/8774196" TargetMode="External"/><Relationship Id="rId617" Type="http://schemas.openxmlformats.org/officeDocument/2006/relationships/hyperlink" Target="https://www.daloopa.com/src/4431001" TargetMode="External"/><Relationship Id="rId1247" Type="http://schemas.openxmlformats.org/officeDocument/2006/relationships/hyperlink" Target="https://www.daloopa.com/document/1165556" TargetMode="External"/><Relationship Id="rId1661" Type="http://schemas.openxmlformats.org/officeDocument/2006/relationships/hyperlink" Target="https://app.internal.daloopa.com/short_text_fundamental?id=319c6b4646d1d9944c516b4a5c2dff72" TargetMode="External"/><Relationship Id="rId2712" Type="http://schemas.openxmlformats.org/officeDocument/2006/relationships/hyperlink" Target="https://www.daloopa.com/src/33992296" TargetMode="External"/><Relationship Id="rId5868" Type="http://schemas.openxmlformats.org/officeDocument/2006/relationships/hyperlink" Target="https://www.daloopa.com/src/69162646" TargetMode="External"/><Relationship Id="rId6919" Type="http://schemas.openxmlformats.org/officeDocument/2006/relationships/hyperlink" Target="https://www.daloopa.com/src/4425383" TargetMode="External"/><Relationship Id="rId8274" Type="http://schemas.openxmlformats.org/officeDocument/2006/relationships/hyperlink" Target="https://www.daloopa.com/src/76390163" TargetMode="External"/><Relationship Id="rId9325" Type="http://schemas.openxmlformats.org/officeDocument/2006/relationships/hyperlink" Target="https://www.daloopa.com/src/8795173" TargetMode="External"/><Relationship Id="rId1314" Type="http://schemas.openxmlformats.org/officeDocument/2006/relationships/hyperlink" Target="https://www.daloopa.com/src/18749940" TargetMode="External"/><Relationship Id="rId4884" Type="http://schemas.openxmlformats.org/officeDocument/2006/relationships/hyperlink" Target="https://www.daloopa.com/src/4423145" TargetMode="External"/><Relationship Id="rId5935" Type="http://schemas.openxmlformats.org/officeDocument/2006/relationships/hyperlink" Target="https://www.daloopa.com/src/4423106" TargetMode="External"/><Relationship Id="rId7290" Type="http://schemas.openxmlformats.org/officeDocument/2006/relationships/hyperlink" Target="https://www.daloopa.com/src/8780091" TargetMode="External"/><Relationship Id="rId8341" Type="http://schemas.openxmlformats.org/officeDocument/2006/relationships/hyperlink" Target="https://www.daloopa.com/src/76389626" TargetMode="External"/><Relationship Id="rId3486" Type="http://schemas.openxmlformats.org/officeDocument/2006/relationships/hyperlink" Target="https://www.daloopa.com/src/4421947" TargetMode="External"/><Relationship Id="rId4537" Type="http://schemas.openxmlformats.org/officeDocument/2006/relationships/hyperlink" Target="https://www.daloopa.com/src/75006747" TargetMode="External"/><Relationship Id="rId20" Type="http://schemas.openxmlformats.org/officeDocument/2006/relationships/hyperlink" Target="https://www.daloopa.com/document/1164107" TargetMode="External"/><Relationship Id="rId2088" Type="http://schemas.openxmlformats.org/officeDocument/2006/relationships/hyperlink" Target="https://www.daloopa.com/src/75155865" TargetMode="External"/><Relationship Id="rId3139" Type="http://schemas.openxmlformats.org/officeDocument/2006/relationships/hyperlink" Target="https://www.daloopa.com/src/4422431" TargetMode="External"/><Relationship Id="rId4951" Type="http://schemas.openxmlformats.org/officeDocument/2006/relationships/hyperlink" Target="https://www.daloopa.com/src/18753597" TargetMode="External"/><Relationship Id="rId7010" Type="http://schemas.openxmlformats.org/officeDocument/2006/relationships/hyperlink" Target="https://marketplace.daloopa.com/text-fundamental?row_number=577&amp;period_tag=QYYY&amp;unit_tag=Dollar&amp;id=4442567&amp;value=0.09&amp;id=4425149&amp;value=0.0&amp;id=4425406&amp;value=0.0&amp;id=45802060&amp;value=0.09&amp;" TargetMode="External"/><Relationship Id="rId474" Type="http://schemas.openxmlformats.org/officeDocument/2006/relationships/hyperlink" Target="https://www.daloopa.com/src/4427099" TargetMode="External"/><Relationship Id="rId2155" Type="http://schemas.openxmlformats.org/officeDocument/2006/relationships/hyperlink" Target="https://www.daloopa.com/src/50584645" TargetMode="External"/><Relationship Id="rId3553" Type="http://schemas.openxmlformats.org/officeDocument/2006/relationships/hyperlink" Target="https://www.daloopa.com/src/8847456" TargetMode="External"/><Relationship Id="rId4604" Type="http://schemas.openxmlformats.org/officeDocument/2006/relationships/hyperlink" Target="https://www.daloopa.com/src/4421396" TargetMode="External"/><Relationship Id="rId9182" Type="http://schemas.openxmlformats.org/officeDocument/2006/relationships/hyperlink" Target="https://app.internal.daloopa.com/short_text_fundamental?id=6c5b8e325bfdac7b58e12d4ff9af2167" TargetMode="External"/><Relationship Id="rId127" Type="http://schemas.openxmlformats.org/officeDocument/2006/relationships/hyperlink" Target="https://www.daloopa.com/src/4430960" TargetMode="External"/><Relationship Id="rId3206" Type="http://schemas.openxmlformats.org/officeDocument/2006/relationships/hyperlink" Target="https://www.daloopa.com/src/64848810" TargetMode="External"/><Relationship Id="rId3620" Type="http://schemas.openxmlformats.org/officeDocument/2006/relationships/hyperlink" Target="https://www.daloopa.com/src/76525704" TargetMode="External"/><Relationship Id="rId6776" Type="http://schemas.openxmlformats.org/officeDocument/2006/relationships/hyperlink" Target="https://www.daloopa.com/src/4442458" TargetMode="External"/><Relationship Id="rId7827" Type="http://schemas.openxmlformats.org/officeDocument/2006/relationships/hyperlink" Target="https://www.daloopa.com/src/8776153" TargetMode="External"/><Relationship Id="rId541" Type="http://schemas.openxmlformats.org/officeDocument/2006/relationships/hyperlink" Target="https://www.daloopa.com/src/4431666" TargetMode="External"/><Relationship Id="rId1171" Type="http://schemas.openxmlformats.org/officeDocument/2006/relationships/hyperlink" Target="https://www.daloopa.com/src/50606051" TargetMode="External"/><Relationship Id="rId2222" Type="http://schemas.openxmlformats.org/officeDocument/2006/relationships/hyperlink" Target="https://www.daloopa.com/src/75006490" TargetMode="External"/><Relationship Id="rId5378" Type="http://schemas.openxmlformats.org/officeDocument/2006/relationships/hyperlink" Target="https://www.daloopa.com/src/45801849" TargetMode="External"/><Relationship Id="rId5792" Type="http://schemas.openxmlformats.org/officeDocument/2006/relationships/hyperlink" Target="https://www.daloopa.com/src/75006802" TargetMode="External"/><Relationship Id="rId6429" Type="http://schemas.openxmlformats.org/officeDocument/2006/relationships/hyperlink" Target="https://www.daloopa.com/src/51519629" TargetMode="External"/><Relationship Id="rId6843" Type="http://schemas.openxmlformats.org/officeDocument/2006/relationships/hyperlink" Target="https://www.daloopa.com/src/4442460" TargetMode="External"/><Relationship Id="rId1988" Type="http://schemas.openxmlformats.org/officeDocument/2006/relationships/hyperlink" Target="https://www.daloopa.com/src/75006323" TargetMode="External"/><Relationship Id="rId4394" Type="http://schemas.openxmlformats.org/officeDocument/2006/relationships/hyperlink" Target="https://www.daloopa.com/src/4421447" TargetMode="External"/><Relationship Id="rId5445" Type="http://schemas.openxmlformats.org/officeDocument/2006/relationships/hyperlink" Target="https://www.daloopa.com/src/4422920" TargetMode="External"/><Relationship Id="rId4047" Type="http://schemas.openxmlformats.org/officeDocument/2006/relationships/hyperlink" Target="https://www.daloopa.com/src/4421876" TargetMode="External"/><Relationship Id="rId4461" Type="http://schemas.openxmlformats.org/officeDocument/2006/relationships/hyperlink" Target="https://www.daloopa.com/src/4421737" TargetMode="External"/><Relationship Id="rId5512" Type="http://schemas.openxmlformats.org/officeDocument/2006/relationships/hyperlink" Target="https://www.daloopa.com/src/4423336" TargetMode="External"/><Relationship Id="rId6910" Type="http://schemas.openxmlformats.org/officeDocument/2006/relationships/hyperlink" Target="https://www.daloopa.com/src/4440893" TargetMode="External"/><Relationship Id="rId8668" Type="http://schemas.openxmlformats.org/officeDocument/2006/relationships/hyperlink" Target="https://www.daloopa.com/src/76383358" TargetMode="External"/><Relationship Id="rId9719" Type="http://schemas.openxmlformats.org/officeDocument/2006/relationships/hyperlink" Target="https://www.daloopa.com/src/51070521" TargetMode="External"/><Relationship Id="rId3063" Type="http://schemas.openxmlformats.org/officeDocument/2006/relationships/hyperlink" Target="https://www.daloopa.com/src/4422136" TargetMode="External"/><Relationship Id="rId4114" Type="http://schemas.openxmlformats.org/officeDocument/2006/relationships/hyperlink" Target="https://www.daloopa.com/src/4421255" TargetMode="External"/><Relationship Id="rId1708" Type="http://schemas.openxmlformats.org/officeDocument/2006/relationships/hyperlink" Target="https://www.daloopa.com/src/50569621" TargetMode="External"/><Relationship Id="rId3130" Type="http://schemas.openxmlformats.org/officeDocument/2006/relationships/hyperlink" Target="https://www.daloopa.com/src/4422307" TargetMode="External"/><Relationship Id="rId6286" Type="http://schemas.openxmlformats.org/officeDocument/2006/relationships/hyperlink" Target="https://www.daloopa.com/document/23979428" TargetMode="External"/><Relationship Id="rId7337" Type="http://schemas.openxmlformats.org/officeDocument/2006/relationships/hyperlink" Target="https://www.daloopa.com/src/41059771" TargetMode="External"/><Relationship Id="rId7684" Type="http://schemas.openxmlformats.org/officeDocument/2006/relationships/hyperlink" Target="https://www.daloopa.com/src/50611417" TargetMode="External"/><Relationship Id="rId8735" Type="http://schemas.openxmlformats.org/officeDocument/2006/relationships/hyperlink" Target="https://www.daloopa.com/src/76383193" TargetMode="External"/><Relationship Id="rId7751" Type="http://schemas.openxmlformats.org/officeDocument/2006/relationships/hyperlink" Target="https://www.daloopa.com/src/50611423" TargetMode="External"/><Relationship Id="rId8802" Type="http://schemas.openxmlformats.org/officeDocument/2006/relationships/hyperlink" Target="https://www.daloopa.com/src/8781097" TargetMode="External"/><Relationship Id="rId2896" Type="http://schemas.openxmlformats.org/officeDocument/2006/relationships/hyperlink" Target="https://www.daloopa.com/src/4422185" TargetMode="External"/><Relationship Id="rId3947" Type="http://schemas.openxmlformats.org/officeDocument/2006/relationships/hyperlink" Target="https://www.daloopa.com/src/18729692" TargetMode="External"/><Relationship Id="rId6353" Type="http://schemas.openxmlformats.org/officeDocument/2006/relationships/hyperlink" Target="https://www.daloopa.com/src/60194358" TargetMode="External"/><Relationship Id="rId7404" Type="http://schemas.openxmlformats.org/officeDocument/2006/relationships/hyperlink" Target="https://www.daloopa.com/src/60201627" TargetMode="External"/><Relationship Id="rId868" Type="http://schemas.openxmlformats.org/officeDocument/2006/relationships/hyperlink" Target="https://www.daloopa.com/src/4432656" TargetMode="External"/><Relationship Id="rId1498" Type="http://schemas.openxmlformats.org/officeDocument/2006/relationships/hyperlink" Target="https://www.daloopa.com/src/4423943" TargetMode="External"/><Relationship Id="rId2549" Type="http://schemas.openxmlformats.org/officeDocument/2006/relationships/hyperlink" Target="https://www.daloopa.com/src/8847774" TargetMode="External"/><Relationship Id="rId2963" Type="http://schemas.openxmlformats.org/officeDocument/2006/relationships/hyperlink" Target="https://www.daloopa.com/src/4422357" TargetMode="External"/><Relationship Id="rId6006" Type="http://schemas.openxmlformats.org/officeDocument/2006/relationships/hyperlink" Target="https://www.daloopa.com/src/41059647" TargetMode="External"/><Relationship Id="rId6420" Type="http://schemas.openxmlformats.org/officeDocument/2006/relationships/hyperlink" Target="https://www.daloopa.com/src/51091037" TargetMode="External"/><Relationship Id="rId9576" Type="http://schemas.openxmlformats.org/officeDocument/2006/relationships/hyperlink" Target="https://app.internal.daloopa.com/short_text_fundamental?id=6efc4bc7132fce867a03c5dfc3a80dd0" TargetMode="External"/><Relationship Id="rId935" Type="http://schemas.openxmlformats.org/officeDocument/2006/relationships/hyperlink" Target="https://marketplace.daloopa.com/text-fundamental?row_number=175&amp;period_tag=QQQQ&amp;unit_tag=Dollar&amp;id=4443519&amp;value=0.09&amp;id=4443594&amp;value=0.09&amp;" TargetMode="External"/><Relationship Id="rId1565" Type="http://schemas.openxmlformats.org/officeDocument/2006/relationships/hyperlink" Target="https://www.daloopa.com/src/4423854" TargetMode="External"/><Relationship Id="rId2616" Type="http://schemas.openxmlformats.org/officeDocument/2006/relationships/hyperlink" Target="https://www.daloopa.com/src/50721530" TargetMode="External"/><Relationship Id="rId5022" Type="http://schemas.openxmlformats.org/officeDocument/2006/relationships/hyperlink" Target="https://www.daloopa.com/src/4422942" TargetMode="External"/><Relationship Id="rId8178" Type="http://schemas.openxmlformats.org/officeDocument/2006/relationships/hyperlink" Target="https://www.daloopa.com/src/8776007" TargetMode="External"/><Relationship Id="rId8592" Type="http://schemas.openxmlformats.org/officeDocument/2006/relationships/hyperlink" Target="https://www.daloopa.com/src/76383241" TargetMode="External"/><Relationship Id="rId9229" Type="http://schemas.openxmlformats.org/officeDocument/2006/relationships/hyperlink" Target="https://www.daloopa.com/src/70318343" TargetMode="External"/><Relationship Id="rId9643" Type="http://schemas.openxmlformats.org/officeDocument/2006/relationships/hyperlink" Target="https://www.daloopa.com/src/51073222" TargetMode="External"/><Relationship Id="rId1218" Type="http://schemas.openxmlformats.org/officeDocument/2006/relationships/hyperlink" Target="https://www.daloopa.com/src/4428564" TargetMode="External"/><Relationship Id="rId7194" Type="http://schemas.openxmlformats.org/officeDocument/2006/relationships/hyperlink" Target="https://app.internal.daloopa.com/short_text_fundamental?id=379ff6c507c0b510f2d489cf8b3a2ad2" TargetMode="External"/><Relationship Id="rId8245" Type="http://schemas.openxmlformats.org/officeDocument/2006/relationships/hyperlink" Target="https://www.daloopa.com/src/76385652" TargetMode="External"/><Relationship Id="rId1632" Type="http://schemas.openxmlformats.org/officeDocument/2006/relationships/hyperlink" Target="https://www.daloopa.com/src/18748954" TargetMode="External"/><Relationship Id="rId4788" Type="http://schemas.openxmlformats.org/officeDocument/2006/relationships/hyperlink" Target="https://www.daloopa.com/src/4421268" TargetMode="External"/><Relationship Id="rId5839" Type="http://schemas.openxmlformats.org/officeDocument/2006/relationships/hyperlink" Target="https://www.daloopa.com/document/1168795" TargetMode="External"/><Relationship Id="rId7261" Type="http://schemas.openxmlformats.org/officeDocument/2006/relationships/hyperlink" Target="https://www.daloopa.com/src/8780392" TargetMode="External"/><Relationship Id="rId9710" Type="http://schemas.openxmlformats.org/officeDocument/2006/relationships/hyperlink" Target="https://www.daloopa.com/src/75155862" TargetMode="External"/><Relationship Id="rId4855" Type="http://schemas.openxmlformats.org/officeDocument/2006/relationships/hyperlink" Target="https://www.daloopa.com/src/75006787" TargetMode="External"/><Relationship Id="rId5906" Type="http://schemas.openxmlformats.org/officeDocument/2006/relationships/hyperlink" Target="https://www.daloopa.com/src/8847756" TargetMode="External"/><Relationship Id="rId8312" Type="http://schemas.openxmlformats.org/officeDocument/2006/relationships/hyperlink" Target="https://www.daloopa.com/src/76388105" TargetMode="External"/><Relationship Id="rId3457" Type="http://schemas.openxmlformats.org/officeDocument/2006/relationships/hyperlink" Target="https://www.daloopa.com/src/33992259" TargetMode="External"/><Relationship Id="rId3871" Type="http://schemas.openxmlformats.org/officeDocument/2006/relationships/hyperlink" Target="https://www.daloopa.com/src/4421988" TargetMode="External"/><Relationship Id="rId4508" Type="http://schemas.openxmlformats.org/officeDocument/2006/relationships/hyperlink" Target="https://www.daloopa.com/src/4421914" TargetMode="External"/><Relationship Id="rId4922" Type="http://schemas.openxmlformats.org/officeDocument/2006/relationships/hyperlink" Target="https://www.daloopa.com/src/4422695" TargetMode="External"/><Relationship Id="rId378" Type="http://schemas.openxmlformats.org/officeDocument/2006/relationships/hyperlink" Target="https://www.daloopa.com/src/4431980" TargetMode="External"/><Relationship Id="rId792" Type="http://schemas.openxmlformats.org/officeDocument/2006/relationships/hyperlink" Target="https://www.daloopa.com/src/4432657" TargetMode="External"/><Relationship Id="rId2059" Type="http://schemas.openxmlformats.org/officeDocument/2006/relationships/hyperlink" Target="https://www.daloopa.com/src/8774235" TargetMode="External"/><Relationship Id="rId2473" Type="http://schemas.openxmlformats.org/officeDocument/2006/relationships/hyperlink" Target="https://www.daloopa.com/src/4423611" TargetMode="External"/><Relationship Id="rId3524" Type="http://schemas.openxmlformats.org/officeDocument/2006/relationships/hyperlink" Target="https://www.daloopa.com/src/76525688" TargetMode="External"/><Relationship Id="rId9086" Type="http://schemas.openxmlformats.org/officeDocument/2006/relationships/hyperlink" Target="https://www.daloopa.com/src/8781235" TargetMode="External"/><Relationship Id="rId445" Type="http://schemas.openxmlformats.org/officeDocument/2006/relationships/hyperlink" Target="https://www.daloopa.com/src/69163361" TargetMode="External"/><Relationship Id="rId1075" Type="http://schemas.openxmlformats.org/officeDocument/2006/relationships/hyperlink" Target="https://www.daloopa.com/src/4428177" TargetMode="External"/><Relationship Id="rId2126" Type="http://schemas.openxmlformats.org/officeDocument/2006/relationships/hyperlink" Target="https://www.daloopa.com/src/8774177" TargetMode="External"/><Relationship Id="rId2540" Type="http://schemas.openxmlformats.org/officeDocument/2006/relationships/hyperlink" Target="https://www.daloopa.com/src/4423535" TargetMode="External"/><Relationship Id="rId5696" Type="http://schemas.openxmlformats.org/officeDocument/2006/relationships/hyperlink" Target="https://www.daloopa.com/src/4423130" TargetMode="External"/><Relationship Id="rId6747" Type="http://schemas.openxmlformats.org/officeDocument/2006/relationships/hyperlink" Target="https://www.daloopa.com/src/45802012" TargetMode="External"/><Relationship Id="rId9153" Type="http://schemas.openxmlformats.org/officeDocument/2006/relationships/hyperlink" Target="https://www.daloopa.com/src/8795183" TargetMode="External"/><Relationship Id="rId512" Type="http://schemas.openxmlformats.org/officeDocument/2006/relationships/hyperlink" Target="https://www.daloopa.com/src/4427101" TargetMode="External"/><Relationship Id="rId1142" Type="http://schemas.openxmlformats.org/officeDocument/2006/relationships/hyperlink" Target="https://www.daloopa.com/src/18746946" TargetMode="External"/><Relationship Id="rId4298" Type="http://schemas.openxmlformats.org/officeDocument/2006/relationships/hyperlink" Target="https://www.daloopa.com/src/55731637" TargetMode="External"/><Relationship Id="rId5349" Type="http://schemas.openxmlformats.org/officeDocument/2006/relationships/hyperlink" Target="https://www.daloopa.com/src/4423214" TargetMode="External"/><Relationship Id="rId9220" Type="http://schemas.openxmlformats.org/officeDocument/2006/relationships/hyperlink" Target="https://www.daloopa.com/src/8795303" TargetMode="External"/><Relationship Id="rId4365" Type="http://schemas.openxmlformats.org/officeDocument/2006/relationships/hyperlink" Target="https://www.daloopa.com/src/4421191" TargetMode="External"/><Relationship Id="rId5763" Type="http://schemas.openxmlformats.org/officeDocument/2006/relationships/hyperlink" Target="https://www.daloopa.com/src/45801904" TargetMode="External"/><Relationship Id="rId6814" Type="http://schemas.openxmlformats.org/officeDocument/2006/relationships/hyperlink" Target="https://www.daloopa.com/src/18755994" TargetMode="External"/><Relationship Id="rId1959" Type="http://schemas.openxmlformats.org/officeDocument/2006/relationships/hyperlink" Target="https://www.daloopa.com/src/8769771" TargetMode="External"/><Relationship Id="rId4018" Type="http://schemas.openxmlformats.org/officeDocument/2006/relationships/hyperlink" Target="https://www.daloopa.com/src/18731575" TargetMode="External"/><Relationship Id="rId5416" Type="http://schemas.openxmlformats.org/officeDocument/2006/relationships/hyperlink" Target="https://www.daloopa.com/src/23051502" TargetMode="External"/><Relationship Id="rId5830" Type="http://schemas.openxmlformats.org/officeDocument/2006/relationships/hyperlink" Target="https://www.daloopa.com/src/4422747" TargetMode="External"/><Relationship Id="rId8986" Type="http://schemas.openxmlformats.org/officeDocument/2006/relationships/hyperlink" Target="https://www.daloopa.com/src/8783453" TargetMode="External"/><Relationship Id="rId3381" Type="http://schemas.openxmlformats.org/officeDocument/2006/relationships/hyperlink" Target="https://www.daloopa.com/src/4427950" TargetMode="External"/><Relationship Id="rId4432" Type="http://schemas.openxmlformats.org/officeDocument/2006/relationships/hyperlink" Target="https://www.daloopa.com/src/76525851" TargetMode="External"/><Relationship Id="rId7588" Type="http://schemas.openxmlformats.org/officeDocument/2006/relationships/hyperlink" Target="https://www.daloopa.com/src/50607888" TargetMode="External"/><Relationship Id="rId8639" Type="http://schemas.openxmlformats.org/officeDocument/2006/relationships/hyperlink" Target="https://www.daloopa.com/src/76383633" TargetMode="External"/><Relationship Id="rId3034" Type="http://schemas.openxmlformats.org/officeDocument/2006/relationships/hyperlink" Target="https://www.daloopa.com/src/4422442" TargetMode="External"/><Relationship Id="rId7655" Type="http://schemas.openxmlformats.org/officeDocument/2006/relationships/hyperlink" Target="https://www.daloopa.com/src/50607719" TargetMode="External"/><Relationship Id="rId8706" Type="http://schemas.openxmlformats.org/officeDocument/2006/relationships/hyperlink" Target="https://www.daloopa.com/src/76383528" TargetMode="External"/><Relationship Id="rId2050" Type="http://schemas.openxmlformats.org/officeDocument/2006/relationships/hyperlink" Target="https://www.daloopa.com/src/50589500" TargetMode="External"/><Relationship Id="rId3101" Type="http://schemas.openxmlformats.org/officeDocument/2006/relationships/hyperlink" Target="https://www.daloopa.com/src/69162212" TargetMode="External"/><Relationship Id="rId6257" Type="http://schemas.openxmlformats.org/officeDocument/2006/relationships/hyperlink" Target="https://www.daloopa.com/src/4423380" TargetMode="External"/><Relationship Id="rId6671" Type="http://schemas.openxmlformats.org/officeDocument/2006/relationships/hyperlink" Target="https://www.daloopa.com/src/4442556" TargetMode="External"/><Relationship Id="rId7308" Type="http://schemas.openxmlformats.org/officeDocument/2006/relationships/hyperlink" Target="https://www.daloopa.com/src/33999515" TargetMode="External"/><Relationship Id="rId7722" Type="http://schemas.openxmlformats.org/officeDocument/2006/relationships/hyperlink" Target="https://www.daloopa.com/src/50611482" TargetMode="External"/><Relationship Id="rId5273" Type="http://schemas.openxmlformats.org/officeDocument/2006/relationships/hyperlink" Target="https://www.daloopa.com/src/45801834" TargetMode="External"/><Relationship Id="rId6324" Type="http://schemas.openxmlformats.org/officeDocument/2006/relationships/hyperlink" Target="https://www.daloopa.com/src/60194359" TargetMode="External"/><Relationship Id="rId839" Type="http://schemas.openxmlformats.org/officeDocument/2006/relationships/hyperlink" Target="https://marketplace.daloopa.com/text-fundamental?row_number=117&amp;period_tag=QQQQ&amp;unit_tag=Actual&amp;id=60194723&amp;value=2980&amp;" TargetMode="External"/><Relationship Id="rId1469" Type="http://schemas.openxmlformats.org/officeDocument/2006/relationships/hyperlink" Target="https://www.daloopa.com/src/4423963" TargetMode="External"/><Relationship Id="rId2867" Type="http://schemas.openxmlformats.org/officeDocument/2006/relationships/hyperlink" Target="https://www.daloopa.com/src/8847527" TargetMode="External"/><Relationship Id="rId3918" Type="http://schemas.openxmlformats.org/officeDocument/2006/relationships/hyperlink" Target="https://www.daloopa.com/src/4421417" TargetMode="External"/><Relationship Id="rId5340" Type="http://schemas.openxmlformats.org/officeDocument/2006/relationships/hyperlink" Target="https://www.daloopa.com/src/4422948" TargetMode="External"/><Relationship Id="rId8496" Type="http://schemas.openxmlformats.org/officeDocument/2006/relationships/hyperlink" Target="https://www.daloopa.com/src/76392141" TargetMode="External"/><Relationship Id="rId9547" Type="http://schemas.openxmlformats.org/officeDocument/2006/relationships/hyperlink" Target="https://www.daloopa.com/src/8795372" TargetMode="External"/><Relationship Id="rId9894" Type="http://schemas.openxmlformats.org/officeDocument/2006/relationships/hyperlink" Target="https://www.daloopa.com/src/8778224" TargetMode="External"/><Relationship Id="rId1883" Type="http://schemas.openxmlformats.org/officeDocument/2006/relationships/hyperlink" Target="https://marketplace.daloopa.com/text-fundamental?row_number=274&amp;period_tag=QQQQ&amp;unit_tag=Actual&amp;id=70320588&amp;value=7.25&amp;" TargetMode="External"/><Relationship Id="rId2934" Type="http://schemas.openxmlformats.org/officeDocument/2006/relationships/hyperlink" Target="https://www.daloopa.com/src/50624723" TargetMode="External"/><Relationship Id="rId7098" Type="http://schemas.openxmlformats.org/officeDocument/2006/relationships/hyperlink" Target="https://www.daloopa.com/src/70318930" TargetMode="External"/><Relationship Id="rId8149" Type="http://schemas.openxmlformats.org/officeDocument/2006/relationships/hyperlink" Target="https://www.daloopa.com/src/8776116" TargetMode="External"/><Relationship Id="rId906" Type="http://schemas.openxmlformats.org/officeDocument/2006/relationships/hyperlink" Target="https://www.daloopa.com/src/4443583" TargetMode="External"/><Relationship Id="rId1536" Type="http://schemas.openxmlformats.org/officeDocument/2006/relationships/hyperlink" Target="https://www.daloopa.com/src/4423993" TargetMode="External"/><Relationship Id="rId1950" Type="http://schemas.openxmlformats.org/officeDocument/2006/relationships/hyperlink" Target="https://www.daloopa.com/src/8769623" TargetMode="External"/><Relationship Id="rId8563" Type="http://schemas.openxmlformats.org/officeDocument/2006/relationships/hyperlink" Target="https://www.daloopa.com/src/76383587" TargetMode="External"/><Relationship Id="rId9614" Type="http://schemas.openxmlformats.org/officeDocument/2006/relationships/hyperlink" Target="https://www.daloopa.com/src/23060748" TargetMode="External"/><Relationship Id="rId1603" Type="http://schemas.openxmlformats.org/officeDocument/2006/relationships/hyperlink" Target="https://www.daloopa.com/src/18748682" TargetMode="External"/><Relationship Id="rId4759" Type="http://schemas.openxmlformats.org/officeDocument/2006/relationships/hyperlink" Target="https://www.daloopa.com/src/76525920" TargetMode="External"/><Relationship Id="rId7165" Type="http://schemas.openxmlformats.org/officeDocument/2006/relationships/hyperlink" Target="https://www.daloopa.com/document/23607425" TargetMode="External"/><Relationship Id="rId8216" Type="http://schemas.openxmlformats.org/officeDocument/2006/relationships/hyperlink" Target="https://www.daloopa.com/src/76390326" TargetMode="External"/><Relationship Id="rId8630" Type="http://schemas.openxmlformats.org/officeDocument/2006/relationships/hyperlink" Target="https://www.daloopa.com/src/76383594" TargetMode="External"/><Relationship Id="rId3775" Type="http://schemas.openxmlformats.org/officeDocument/2006/relationships/hyperlink" Target="https://www.daloopa.com/src/4421698" TargetMode="External"/><Relationship Id="rId4826" Type="http://schemas.openxmlformats.org/officeDocument/2006/relationships/hyperlink" Target="https://www.daloopa.com/src/4425414" TargetMode="External"/><Relationship Id="rId6181" Type="http://schemas.openxmlformats.org/officeDocument/2006/relationships/hyperlink" Target="https://www.daloopa.com/src/33992488" TargetMode="External"/><Relationship Id="rId7232" Type="http://schemas.openxmlformats.org/officeDocument/2006/relationships/hyperlink" Target="https://www.daloopa.com/src/8780081" TargetMode="External"/><Relationship Id="rId696" Type="http://schemas.openxmlformats.org/officeDocument/2006/relationships/hyperlink" Target="https://www.daloopa.com/src/4432605" TargetMode="External"/><Relationship Id="rId2377" Type="http://schemas.openxmlformats.org/officeDocument/2006/relationships/hyperlink" Target="https://www.daloopa.com/src/60195021" TargetMode="External"/><Relationship Id="rId2791" Type="http://schemas.openxmlformats.org/officeDocument/2006/relationships/hyperlink" Target="https://www.daloopa.com/src/4422196" TargetMode="External"/><Relationship Id="rId3428" Type="http://schemas.openxmlformats.org/officeDocument/2006/relationships/hyperlink" Target="https://www.daloopa.com/src/4421465" TargetMode="External"/><Relationship Id="rId349" Type="http://schemas.openxmlformats.org/officeDocument/2006/relationships/hyperlink" Target="https://www.daloopa.com/src/4431662" TargetMode="External"/><Relationship Id="rId763" Type="http://schemas.openxmlformats.org/officeDocument/2006/relationships/hyperlink" Target="https://www.daloopa.com/src/69163369" TargetMode="External"/><Relationship Id="rId1393" Type="http://schemas.openxmlformats.org/officeDocument/2006/relationships/hyperlink" Target="https://www.daloopa.com/src/4423631" TargetMode="External"/><Relationship Id="rId2444" Type="http://schemas.openxmlformats.org/officeDocument/2006/relationships/hyperlink" Target="https://www.daloopa.com/src/18756157" TargetMode="External"/><Relationship Id="rId3842" Type="http://schemas.openxmlformats.org/officeDocument/2006/relationships/hyperlink" Target="https://www.daloopa.com/src/23051297" TargetMode="External"/><Relationship Id="rId6998" Type="http://schemas.openxmlformats.org/officeDocument/2006/relationships/hyperlink" Target="https://www.daloopa.com/src/18747980" TargetMode="External"/><Relationship Id="rId9057" Type="http://schemas.openxmlformats.org/officeDocument/2006/relationships/hyperlink" Target="https://www.daloopa.com/document/23607425" TargetMode="External"/><Relationship Id="rId9471" Type="http://schemas.openxmlformats.org/officeDocument/2006/relationships/hyperlink" Target="https://www.daloopa.com/document/23607425" TargetMode="External"/><Relationship Id="rId416" Type="http://schemas.openxmlformats.org/officeDocument/2006/relationships/hyperlink" Target="https://marketplace.daloopa.com/text-fundamental?row_number=62&amp;period_tag=QQQQ&amp;unit_tag=Dollar&amp;id=4427491&amp;value=0.16&amp;" TargetMode="External"/><Relationship Id="rId1046" Type="http://schemas.openxmlformats.org/officeDocument/2006/relationships/hyperlink" Target="https://www.daloopa.com/src/4424032" TargetMode="External"/><Relationship Id="rId8073" Type="http://schemas.openxmlformats.org/officeDocument/2006/relationships/hyperlink" Target="https://www.daloopa.com/document/23979424" TargetMode="External"/><Relationship Id="rId9124" Type="http://schemas.openxmlformats.org/officeDocument/2006/relationships/hyperlink" Target="https://www.daloopa.com/src/8795295" TargetMode="External"/><Relationship Id="rId830" Type="http://schemas.openxmlformats.org/officeDocument/2006/relationships/hyperlink" Target="https://www.daloopa.com/src/41059705" TargetMode="External"/><Relationship Id="rId1460" Type="http://schemas.openxmlformats.org/officeDocument/2006/relationships/hyperlink" Target="https://www.daloopa.com/src/4423949" TargetMode="External"/><Relationship Id="rId2511" Type="http://schemas.openxmlformats.org/officeDocument/2006/relationships/hyperlink" Target="https://www.daloopa.com/src/50721495" TargetMode="External"/><Relationship Id="rId5667" Type="http://schemas.openxmlformats.org/officeDocument/2006/relationships/hyperlink" Target="https://www.daloopa.com/src/18753609" TargetMode="External"/><Relationship Id="rId6718" Type="http://schemas.openxmlformats.org/officeDocument/2006/relationships/hyperlink" Target="https://www.daloopa.com/src/8847806" TargetMode="External"/><Relationship Id="rId1113" Type="http://schemas.openxmlformats.org/officeDocument/2006/relationships/hyperlink" Target="https://www.daloopa.com/src/4428106" TargetMode="External"/><Relationship Id="rId4269" Type="http://schemas.openxmlformats.org/officeDocument/2006/relationships/hyperlink" Target="https://www.daloopa.com/src/4422024" TargetMode="External"/><Relationship Id="rId4683" Type="http://schemas.openxmlformats.org/officeDocument/2006/relationships/hyperlink" Target="https://www.daloopa.com/src/4421197" TargetMode="External"/><Relationship Id="rId5734" Type="http://schemas.openxmlformats.org/officeDocument/2006/relationships/hyperlink" Target="https://www.daloopa.com/src/64849611" TargetMode="External"/><Relationship Id="rId8140" Type="http://schemas.openxmlformats.org/officeDocument/2006/relationships/hyperlink" Target="https://www.daloopa.com/src/8774559" TargetMode="External"/><Relationship Id="rId3285" Type="http://schemas.openxmlformats.org/officeDocument/2006/relationships/hyperlink" Target="https://www.daloopa.com/src/4422258" TargetMode="External"/><Relationship Id="rId4336" Type="http://schemas.openxmlformats.org/officeDocument/2006/relationships/hyperlink" Target="https://app.internal.daloopa.com/short_text_fundamental?id=ae84fcd59cefb5cb7917adf366a3903e" TargetMode="External"/><Relationship Id="rId4750" Type="http://schemas.openxmlformats.org/officeDocument/2006/relationships/hyperlink" Target="https://www.daloopa.com/src/76525911" TargetMode="External"/><Relationship Id="rId5801" Type="http://schemas.openxmlformats.org/officeDocument/2006/relationships/hyperlink" Target="https://www.daloopa.com/src/4422713" TargetMode="External"/><Relationship Id="rId8957" Type="http://schemas.openxmlformats.org/officeDocument/2006/relationships/hyperlink" Target="https://www.daloopa.com/src/8781251" TargetMode="External"/><Relationship Id="rId3352" Type="http://schemas.openxmlformats.org/officeDocument/2006/relationships/hyperlink" Target="https://www.daloopa.com/src/4422448" TargetMode="External"/><Relationship Id="rId4403" Type="http://schemas.openxmlformats.org/officeDocument/2006/relationships/hyperlink" Target="https://www.daloopa.com/src/4421882" TargetMode="External"/><Relationship Id="rId7559" Type="http://schemas.openxmlformats.org/officeDocument/2006/relationships/hyperlink" Target="https://www.daloopa.com/src/50603686" TargetMode="External"/><Relationship Id="rId273" Type="http://schemas.openxmlformats.org/officeDocument/2006/relationships/hyperlink" Target="https://www.daloopa.com/src/4430070" TargetMode="External"/><Relationship Id="rId3005" Type="http://schemas.openxmlformats.org/officeDocument/2006/relationships/hyperlink" Target="https://www.daloopa.com/src/50623608" TargetMode="External"/><Relationship Id="rId6575" Type="http://schemas.openxmlformats.org/officeDocument/2006/relationships/hyperlink" Target="https://www.daloopa.com/document/22723849" TargetMode="External"/><Relationship Id="rId7626" Type="http://schemas.openxmlformats.org/officeDocument/2006/relationships/hyperlink" Target="https://marketplace.daloopa.com/text-fundamental?row_number=656&amp;period_tag=QQQQ&amp;unit_tag=Thousand&amp;id=50608263&amp;value=-22&amp;id=50608109&amp;value=-38&amp;id=50608014&amp;value=-15&amp;id=50607721&amp;value=-104&amp;id=50607894&amp;value=-38&amp;id=70319318&amp;value=-24&amp;" TargetMode="External"/><Relationship Id="rId7973" Type="http://schemas.openxmlformats.org/officeDocument/2006/relationships/hyperlink" Target="https://www.daloopa.com/src/8774713" TargetMode="External"/><Relationship Id="rId340" Type="http://schemas.openxmlformats.org/officeDocument/2006/relationships/hyperlink" Target="https://www.daloopa.com/document/1168795" TargetMode="External"/><Relationship Id="rId2021" Type="http://schemas.openxmlformats.org/officeDocument/2006/relationships/hyperlink" Target="https://www.daloopa.com/src/51172055" TargetMode="External"/><Relationship Id="rId5177" Type="http://schemas.openxmlformats.org/officeDocument/2006/relationships/hyperlink" Target="https://www.daloopa.com/src/4422828" TargetMode="External"/><Relationship Id="rId6228" Type="http://schemas.openxmlformats.org/officeDocument/2006/relationships/hyperlink" Target="https://www.daloopa.com/src/60194355" TargetMode="External"/><Relationship Id="rId4193" Type="http://schemas.openxmlformats.org/officeDocument/2006/relationships/hyperlink" Target="https://www.daloopa.com/document/1191717" TargetMode="External"/><Relationship Id="rId5591" Type="http://schemas.openxmlformats.org/officeDocument/2006/relationships/hyperlink" Target="https://www.daloopa.com/src/45801882" TargetMode="External"/><Relationship Id="rId6642" Type="http://schemas.openxmlformats.org/officeDocument/2006/relationships/hyperlink" Target="https://www.daloopa.com/src/4425242" TargetMode="External"/><Relationship Id="rId9798" Type="http://schemas.openxmlformats.org/officeDocument/2006/relationships/hyperlink" Target="https://www.daloopa.com/src/8774264" TargetMode="External"/><Relationship Id="rId1787" Type="http://schemas.openxmlformats.org/officeDocument/2006/relationships/hyperlink" Target="https://www.daloopa.com/src/8779406" TargetMode="External"/><Relationship Id="rId2838" Type="http://schemas.openxmlformats.org/officeDocument/2006/relationships/hyperlink" Target="https://www.daloopa.com/src/4422118" TargetMode="External"/><Relationship Id="rId5244" Type="http://schemas.openxmlformats.org/officeDocument/2006/relationships/hyperlink" Target="https://www.daloopa.com/src/4423242" TargetMode="External"/><Relationship Id="rId9865" Type="http://schemas.openxmlformats.org/officeDocument/2006/relationships/hyperlink" Target="https://www.daloopa.com/src/8778165" TargetMode="External"/><Relationship Id="rId79" Type="http://schemas.openxmlformats.org/officeDocument/2006/relationships/hyperlink" Target="https://www.daloopa.com/document/23100577" TargetMode="External"/><Relationship Id="rId1854" Type="http://schemas.openxmlformats.org/officeDocument/2006/relationships/hyperlink" Target="https://www.daloopa.com/src/33998647" TargetMode="External"/><Relationship Id="rId2905" Type="http://schemas.openxmlformats.org/officeDocument/2006/relationships/hyperlink" Target="https://www.daloopa.com/src/4422290" TargetMode="External"/><Relationship Id="rId4260" Type="http://schemas.openxmlformats.org/officeDocument/2006/relationships/hyperlink" Target="https://app.internal.daloopa.com/short_text_fundamental?id=cff3c1fbb599676bb1dc8e15e44b7fc4" TargetMode="External"/><Relationship Id="rId5311" Type="http://schemas.openxmlformats.org/officeDocument/2006/relationships/hyperlink" Target="https://www.daloopa.com/src/33992473" TargetMode="External"/><Relationship Id="rId8467" Type="http://schemas.openxmlformats.org/officeDocument/2006/relationships/hyperlink" Target="https://www.daloopa.com/src/76391304" TargetMode="External"/><Relationship Id="rId8881" Type="http://schemas.openxmlformats.org/officeDocument/2006/relationships/hyperlink" Target="https://www.daloopa.com/src/70318284" TargetMode="External"/><Relationship Id="rId9518" Type="http://schemas.openxmlformats.org/officeDocument/2006/relationships/hyperlink" Target="https://www.daloopa.com/src/8795480" TargetMode="External"/><Relationship Id="rId1507" Type="http://schemas.openxmlformats.org/officeDocument/2006/relationships/hyperlink" Target="https://www.daloopa.com/src/4423971" TargetMode="External"/><Relationship Id="rId7069" Type="http://schemas.openxmlformats.org/officeDocument/2006/relationships/hyperlink" Target="https://www.daloopa.com/src/4425408" TargetMode="External"/><Relationship Id="rId7483" Type="http://schemas.openxmlformats.org/officeDocument/2006/relationships/hyperlink" Target="https://www.daloopa.com/src/50600676" TargetMode="External"/><Relationship Id="rId8534" Type="http://schemas.openxmlformats.org/officeDocument/2006/relationships/hyperlink" Target="https://www.daloopa.com/src/76383537" TargetMode="External"/><Relationship Id="rId1921" Type="http://schemas.openxmlformats.org/officeDocument/2006/relationships/hyperlink" Target="https://marketplace.daloopa.com/text-fundamental?row_number=284&amp;period_tag=QQQQ&amp;unit_tag=Percent&amp;id=50520962&amp;value=0.08&amp;" TargetMode="External"/><Relationship Id="rId3679" Type="http://schemas.openxmlformats.org/officeDocument/2006/relationships/hyperlink" Target="https://app.internal.daloopa.com/short_text_fundamental?id=972655d6c0d0bd22e7f97a86b5eb7c3f" TargetMode="External"/><Relationship Id="rId6085" Type="http://schemas.openxmlformats.org/officeDocument/2006/relationships/hyperlink" Target="https://www.daloopa.com/src/45801953" TargetMode="External"/><Relationship Id="rId7136" Type="http://schemas.openxmlformats.org/officeDocument/2006/relationships/hyperlink" Target="https://www.daloopa.com/document/23607425" TargetMode="External"/><Relationship Id="rId7550" Type="http://schemas.openxmlformats.org/officeDocument/2006/relationships/hyperlink" Target="https://www.daloopa.com/src/50603593" TargetMode="External"/><Relationship Id="rId6152" Type="http://schemas.openxmlformats.org/officeDocument/2006/relationships/hyperlink" Target="https://www.daloopa.com/src/4422816" TargetMode="External"/><Relationship Id="rId7203" Type="http://schemas.openxmlformats.org/officeDocument/2006/relationships/hyperlink" Target="https://www.daloopa.com/src/8847950" TargetMode="External"/><Relationship Id="rId8601" Type="http://schemas.openxmlformats.org/officeDocument/2006/relationships/hyperlink" Target="https://www.daloopa.com/src/76383435" TargetMode="External"/><Relationship Id="rId1297" Type="http://schemas.openxmlformats.org/officeDocument/2006/relationships/hyperlink" Target="https://www.daloopa.com/src/45801583" TargetMode="External"/><Relationship Id="rId2695" Type="http://schemas.openxmlformats.org/officeDocument/2006/relationships/hyperlink" Target="https://www.daloopa.com/src/4422312" TargetMode="External"/><Relationship Id="rId3746" Type="http://schemas.openxmlformats.org/officeDocument/2006/relationships/hyperlink" Target="https://www.daloopa.com/src/55731629" TargetMode="External"/><Relationship Id="rId667" Type="http://schemas.openxmlformats.org/officeDocument/2006/relationships/hyperlink" Target="https://www.daloopa.com/document/1166228" TargetMode="External"/><Relationship Id="rId2348" Type="http://schemas.openxmlformats.org/officeDocument/2006/relationships/hyperlink" Target="https://www.daloopa.com/src/8771709" TargetMode="External"/><Relationship Id="rId2762" Type="http://schemas.openxmlformats.org/officeDocument/2006/relationships/hyperlink" Target="https://www.daloopa.com/src/18751495" TargetMode="External"/><Relationship Id="rId3813" Type="http://schemas.openxmlformats.org/officeDocument/2006/relationships/hyperlink" Target="https://www.daloopa.com/src/4421436" TargetMode="External"/><Relationship Id="rId6969" Type="http://schemas.openxmlformats.org/officeDocument/2006/relationships/hyperlink" Target="https://www.daloopa.com/src/45802048" TargetMode="External"/><Relationship Id="rId9028" Type="http://schemas.openxmlformats.org/officeDocument/2006/relationships/hyperlink" Target="https://www.daloopa.com/src/8783454" TargetMode="External"/><Relationship Id="rId9375" Type="http://schemas.openxmlformats.org/officeDocument/2006/relationships/hyperlink" Target="https://www.daloopa.com/src/50570700" TargetMode="External"/><Relationship Id="rId734" Type="http://schemas.openxmlformats.org/officeDocument/2006/relationships/hyperlink" Target="https://www.daloopa.com/src/60194726" TargetMode="External"/><Relationship Id="rId1364" Type="http://schemas.openxmlformats.org/officeDocument/2006/relationships/hyperlink" Target="https://www.daloopa.com/src/8847790" TargetMode="External"/><Relationship Id="rId2415" Type="http://schemas.openxmlformats.org/officeDocument/2006/relationships/hyperlink" Target="https://www.daloopa.com/src/4423498" TargetMode="External"/><Relationship Id="rId5985" Type="http://schemas.openxmlformats.org/officeDocument/2006/relationships/hyperlink" Target="https://www.daloopa.com/src/4423078" TargetMode="External"/><Relationship Id="rId8391" Type="http://schemas.openxmlformats.org/officeDocument/2006/relationships/hyperlink" Target="https://www.daloopa.com/src/76388420" TargetMode="External"/><Relationship Id="rId9442" Type="http://schemas.openxmlformats.org/officeDocument/2006/relationships/hyperlink" Target="https://www.daloopa.com/src/8795409" TargetMode="External"/><Relationship Id="rId70" Type="http://schemas.openxmlformats.org/officeDocument/2006/relationships/hyperlink" Target="https://www.daloopa.com/document/10970618" TargetMode="External"/><Relationship Id="rId801" Type="http://schemas.openxmlformats.org/officeDocument/2006/relationships/hyperlink" Target="https://www.daloopa.com/src/4432392" TargetMode="External"/><Relationship Id="rId1017" Type="http://schemas.openxmlformats.org/officeDocument/2006/relationships/hyperlink" Target="https://www.daloopa.com/src/25319302" TargetMode="External"/><Relationship Id="rId1431" Type="http://schemas.openxmlformats.org/officeDocument/2006/relationships/hyperlink" Target="https://www.daloopa.com/src/4423955" TargetMode="External"/><Relationship Id="rId4587" Type="http://schemas.openxmlformats.org/officeDocument/2006/relationships/hyperlink" Target="https://www.daloopa.com/src/60194216" TargetMode="External"/><Relationship Id="rId5638" Type="http://schemas.openxmlformats.org/officeDocument/2006/relationships/hyperlink" Target="https://www.daloopa.com/src/45801884" TargetMode="External"/><Relationship Id="rId8044" Type="http://schemas.openxmlformats.org/officeDocument/2006/relationships/hyperlink" Target="https://www.daloopa.com/src/8774857" TargetMode="External"/><Relationship Id="rId3189" Type="http://schemas.openxmlformats.org/officeDocument/2006/relationships/hyperlink" Target="https://www.daloopa.com/src/50622658" TargetMode="External"/><Relationship Id="rId4654" Type="http://schemas.openxmlformats.org/officeDocument/2006/relationships/hyperlink" Target="https://app.internal.daloopa.com/short_text_fundamental?id=10c1facb3d51fb6420d4fff1e5fe90a4" TargetMode="External"/><Relationship Id="rId7060" Type="http://schemas.openxmlformats.org/officeDocument/2006/relationships/hyperlink" Target="https://www.daloopa.com/src/4442467" TargetMode="External"/><Relationship Id="rId8111" Type="http://schemas.openxmlformats.org/officeDocument/2006/relationships/hyperlink" Target="https://www.daloopa.com/src/41059741" TargetMode="External"/><Relationship Id="rId3256" Type="http://schemas.openxmlformats.org/officeDocument/2006/relationships/hyperlink" Target="https://www.daloopa.com/src/50449636" TargetMode="External"/><Relationship Id="rId4307" Type="http://schemas.openxmlformats.org/officeDocument/2006/relationships/hyperlink" Target="https://www.daloopa.com/src/76525831" TargetMode="External"/><Relationship Id="rId5705" Type="http://schemas.openxmlformats.org/officeDocument/2006/relationships/hyperlink" Target="https://www.daloopa.com/src/4423398" TargetMode="External"/><Relationship Id="rId177" Type="http://schemas.openxmlformats.org/officeDocument/2006/relationships/hyperlink" Target="https://www.daloopa.com/document/1192360" TargetMode="External"/><Relationship Id="rId591" Type="http://schemas.openxmlformats.org/officeDocument/2006/relationships/hyperlink" Target="https://www.daloopa.com/src/4427176" TargetMode="External"/><Relationship Id="rId2272" Type="http://schemas.openxmlformats.org/officeDocument/2006/relationships/hyperlink" Target="https://www.daloopa.com/src/60195022" TargetMode="External"/><Relationship Id="rId3670" Type="http://schemas.openxmlformats.org/officeDocument/2006/relationships/hyperlink" Target="https://www.daloopa.com/src/76525711" TargetMode="External"/><Relationship Id="rId4721" Type="http://schemas.openxmlformats.org/officeDocument/2006/relationships/hyperlink" Target="https://www.daloopa.com/src/4421888" TargetMode="External"/><Relationship Id="rId7877" Type="http://schemas.openxmlformats.org/officeDocument/2006/relationships/hyperlink" Target="https://www.daloopa.com/src/70319011" TargetMode="External"/><Relationship Id="rId8928" Type="http://schemas.openxmlformats.org/officeDocument/2006/relationships/hyperlink" Target="https://www.daloopa.com/src/51172105" TargetMode="External"/><Relationship Id="rId244" Type="http://schemas.openxmlformats.org/officeDocument/2006/relationships/hyperlink" Target="https://www.daloopa.com/src/8886482" TargetMode="External"/><Relationship Id="rId3323" Type="http://schemas.openxmlformats.org/officeDocument/2006/relationships/hyperlink" Target="https://www.daloopa.com/src/50449968" TargetMode="External"/><Relationship Id="rId6479" Type="http://schemas.openxmlformats.org/officeDocument/2006/relationships/hyperlink" Target="https://www.daloopa.com/src/51431315" TargetMode="External"/><Relationship Id="rId6893" Type="http://schemas.openxmlformats.org/officeDocument/2006/relationships/hyperlink" Target="https://www.daloopa.com/src/45802034" TargetMode="External"/><Relationship Id="rId7944" Type="http://schemas.openxmlformats.org/officeDocument/2006/relationships/hyperlink" Target="https://www.daloopa.com/src/8774787" TargetMode="External"/><Relationship Id="rId5495" Type="http://schemas.openxmlformats.org/officeDocument/2006/relationships/hyperlink" Target="https://www.daloopa.com/src/4422834" TargetMode="External"/><Relationship Id="rId6546" Type="http://schemas.openxmlformats.org/officeDocument/2006/relationships/hyperlink" Target="https://www.daloopa.com/src/51091048" TargetMode="External"/><Relationship Id="rId6960" Type="http://schemas.openxmlformats.org/officeDocument/2006/relationships/hyperlink" Target="https://www.daloopa.com/src/4425147" TargetMode="External"/><Relationship Id="rId311" Type="http://schemas.openxmlformats.org/officeDocument/2006/relationships/hyperlink" Target="https://www.daloopa.com/src/4431122" TargetMode="External"/><Relationship Id="rId4097" Type="http://schemas.openxmlformats.org/officeDocument/2006/relationships/hyperlink" Target="https://www.daloopa.com/src/4421958" TargetMode="External"/><Relationship Id="rId5148" Type="http://schemas.openxmlformats.org/officeDocument/2006/relationships/hyperlink" Target="https://www.daloopa.com/src/8847740" TargetMode="External"/><Relationship Id="rId5562" Type="http://schemas.openxmlformats.org/officeDocument/2006/relationships/hyperlink" Target="https://www.daloopa.com/src/4423248" TargetMode="External"/><Relationship Id="rId6613" Type="http://schemas.openxmlformats.org/officeDocument/2006/relationships/hyperlink" Target="https://www.daloopa.com/src/45801994" TargetMode="External"/><Relationship Id="rId9769" Type="http://schemas.openxmlformats.org/officeDocument/2006/relationships/hyperlink" Target="https://www.daloopa.com/src/51073308" TargetMode="External"/><Relationship Id="rId1758" Type="http://schemas.openxmlformats.org/officeDocument/2006/relationships/hyperlink" Target="https://www.daloopa.com/src/8778451" TargetMode="External"/><Relationship Id="rId2809" Type="http://schemas.openxmlformats.org/officeDocument/2006/relationships/hyperlink" Target="https://www.daloopa.com/src/4422425" TargetMode="External"/><Relationship Id="rId4164" Type="http://schemas.openxmlformats.org/officeDocument/2006/relationships/hyperlink" Target="https://www.daloopa.com/src/4421569" TargetMode="External"/><Relationship Id="rId5215" Type="http://schemas.openxmlformats.org/officeDocument/2006/relationships/hyperlink" Target="https://www.daloopa.com/src/45801821" TargetMode="External"/><Relationship Id="rId8785" Type="http://schemas.openxmlformats.org/officeDocument/2006/relationships/hyperlink" Target="https://marketplace.daloopa.com/text-fundamental?row_number=775&amp;period_tag=QQQQ&amp;unit_tag=Thousand&amp;id=70323370&amp;value=1255062&amp;" TargetMode="External"/><Relationship Id="rId9836" Type="http://schemas.openxmlformats.org/officeDocument/2006/relationships/hyperlink" Target="https://www.daloopa.com/src/8777946" TargetMode="External"/><Relationship Id="rId3180" Type="http://schemas.openxmlformats.org/officeDocument/2006/relationships/hyperlink" Target="https://www.daloopa.com/src/4422269" TargetMode="External"/><Relationship Id="rId4231" Type="http://schemas.openxmlformats.org/officeDocument/2006/relationships/hyperlink" Target="https://www.daloopa.com/src/4421595" TargetMode="External"/><Relationship Id="rId7387" Type="http://schemas.openxmlformats.org/officeDocument/2006/relationships/hyperlink" Target="https://www.daloopa.com/src/8780671" TargetMode="External"/><Relationship Id="rId8438" Type="http://schemas.openxmlformats.org/officeDocument/2006/relationships/hyperlink" Target="https://www.daloopa.com/src/76391133" TargetMode="External"/><Relationship Id="rId1825" Type="http://schemas.openxmlformats.org/officeDocument/2006/relationships/hyperlink" Target="https://www.daloopa.com/src/8771077" TargetMode="External"/><Relationship Id="rId8852" Type="http://schemas.openxmlformats.org/officeDocument/2006/relationships/hyperlink" Target="https://www.daloopa.com/src/60201724" TargetMode="External"/><Relationship Id="rId3997" Type="http://schemas.openxmlformats.org/officeDocument/2006/relationships/hyperlink" Target="https://www.daloopa.com/src/8847437" TargetMode="External"/><Relationship Id="rId6056" Type="http://schemas.openxmlformats.org/officeDocument/2006/relationships/hyperlink" Target="https://www.daloopa.com/src/4423108" TargetMode="External"/><Relationship Id="rId7454" Type="http://schemas.openxmlformats.org/officeDocument/2006/relationships/hyperlink" Target="https://www.daloopa.com/src/50600277" TargetMode="External"/><Relationship Id="rId8505" Type="http://schemas.openxmlformats.org/officeDocument/2006/relationships/hyperlink" Target="https://www.daloopa.com/src/76391776" TargetMode="External"/><Relationship Id="rId2599" Type="http://schemas.openxmlformats.org/officeDocument/2006/relationships/hyperlink" Target="https://www.daloopa.com/src/4423485" TargetMode="External"/><Relationship Id="rId6470" Type="http://schemas.openxmlformats.org/officeDocument/2006/relationships/hyperlink" Target="https://app.internal.daloopa.com/short_text_fundamental?id=b7b562bc5e088aed33f565c9bd4a3fd2" TargetMode="External"/><Relationship Id="rId7107" Type="http://schemas.openxmlformats.org/officeDocument/2006/relationships/hyperlink" Target="https://www.daloopa.com/src/4424234" TargetMode="External"/><Relationship Id="rId7521" Type="http://schemas.openxmlformats.org/officeDocument/2006/relationships/hyperlink" Target="https://www.daloopa.com/document/1167034" TargetMode="External"/><Relationship Id="rId985" Type="http://schemas.openxmlformats.org/officeDocument/2006/relationships/hyperlink" Target="https://www.daloopa.com/src/18769057" TargetMode="External"/><Relationship Id="rId2666" Type="http://schemas.openxmlformats.org/officeDocument/2006/relationships/hyperlink" Target="https://www.daloopa.com/src/75006848" TargetMode="External"/><Relationship Id="rId3717" Type="http://schemas.openxmlformats.org/officeDocument/2006/relationships/hyperlink" Target="https://www.daloopa.com/src/55731628" TargetMode="External"/><Relationship Id="rId5072" Type="http://schemas.openxmlformats.org/officeDocument/2006/relationships/hyperlink" Target="https://www.daloopa.com/src/4422855" TargetMode="External"/><Relationship Id="rId6123" Type="http://schemas.openxmlformats.org/officeDocument/2006/relationships/hyperlink" Target="https://www.daloopa.com/src/8847728" TargetMode="External"/><Relationship Id="rId9279" Type="http://schemas.openxmlformats.org/officeDocument/2006/relationships/hyperlink" Target="https://www.daloopa.com/document/23607425" TargetMode="External"/><Relationship Id="rId9693" Type="http://schemas.openxmlformats.org/officeDocument/2006/relationships/hyperlink" Target="https://www.daloopa.com/src/51072916" TargetMode="External"/><Relationship Id="rId638" Type="http://schemas.openxmlformats.org/officeDocument/2006/relationships/hyperlink" Target="https://www.daloopa.com/src/8886448" TargetMode="External"/><Relationship Id="rId1268" Type="http://schemas.openxmlformats.org/officeDocument/2006/relationships/hyperlink" Target="https://www.daloopa.com/src/51172084" TargetMode="External"/><Relationship Id="rId1682" Type="http://schemas.openxmlformats.org/officeDocument/2006/relationships/hyperlink" Target="https://www.daloopa.com/src/8772919" TargetMode="External"/><Relationship Id="rId2319" Type="http://schemas.openxmlformats.org/officeDocument/2006/relationships/hyperlink" Target="https://www.daloopa.com/src/23052773" TargetMode="External"/><Relationship Id="rId2733" Type="http://schemas.openxmlformats.org/officeDocument/2006/relationships/hyperlink" Target="https://www.daloopa.com/src/4422130" TargetMode="External"/><Relationship Id="rId5889" Type="http://schemas.openxmlformats.org/officeDocument/2006/relationships/hyperlink" Target="https://www.daloopa.com/src/4423048" TargetMode="External"/><Relationship Id="rId8295" Type="http://schemas.openxmlformats.org/officeDocument/2006/relationships/hyperlink" Target="https://www.daloopa.com/src/76389646" TargetMode="External"/><Relationship Id="rId9346" Type="http://schemas.openxmlformats.org/officeDocument/2006/relationships/hyperlink" Target="https://www.daloopa.com/src/8795244" TargetMode="External"/><Relationship Id="rId9760" Type="http://schemas.openxmlformats.org/officeDocument/2006/relationships/hyperlink" Target="https://www.daloopa.com/src/8901969" TargetMode="External"/><Relationship Id="rId705" Type="http://schemas.openxmlformats.org/officeDocument/2006/relationships/hyperlink" Target="https://www.daloopa.com/src/4432358" TargetMode="External"/><Relationship Id="rId1335" Type="http://schemas.openxmlformats.org/officeDocument/2006/relationships/hyperlink" Target="https://www.daloopa.com/src/4423796" TargetMode="External"/><Relationship Id="rId8362" Type="http://schemas.openxmlformats.org/officeDocument/2006/relationships/hyperlink" Target="https://www.daloopa.com/src/76387698" TargetMode="External"/><Relationship Id="rId9413" Type="http://schemas.openxmlformats.org/officeDocument/2006/relationships/hyperlink" Target="https://app.internal.daloopa.com/short_text_fundamental?id=96292207e3af245ecd28635e0625be8f" TargetMode="External"/><Relationship Id="rId2800" Type="http://schemas.openxmlformats.org/officeDocument/2006/relationships/hyperlink" Target="https://www.daloopa.com/src/4422301" TargetMode="External"/><Relationship Id="rId5956" Type="http://schemas.openxmlformats.org/officeDocument/2006/relationships/hyperlink" Target="https://www.daloopa.com/src/50450768" TargetMode="External"/><Relationship Id="rId8015" Type="http://schemas.openxmlformats.org/officeDocument/2006/relationships/hyperlink" Target="https://www.daloopa.com/src/8774751" TargetMode="External"/><Relationship Id="rId41" Type="http://schemas.openxmlformats.org/officeDocument/2006/relationships/hyperlink" Target="https://www.daloopa.com/document/23979424" TargetMode="External"/><Relationship Id="rId1402" Type="http://schemas.openxmlformats.org/officeDocument/2006/relationships/hyperlink" Target="https://www.daloopa.com/src/45801593" TargetMode="External"/><Relationship Id="rId4558" Type="http://schemas.openxmlformats.org/officeDocument/2006/relationships/hyperlink" Target="https://www.daloopa.com/src/4422001" TargetMode="External"/><Relationship Id="rId4972" Type="http://schemas.openxmlformats.org/officeDocument/2006/relationships/hyperlink" Target="https://app.internal.daloopa.com/short_text_fundamental?id=0be8792012d3fd88c477cb34f3d0cfb3" TargetMode="External"/><Relationship Id="rId5609" Type="http://schemas.openxmlformats.org/officeDocument/2006/relationships/hyperlink" Target="https://www.daloopa.com/src/4423072" TargetMode="External"/><Relationship Id="rId7031" Type="http://schemas.openxmlformats.org/officeDocument/2006/relationships/hyperlink" Target="https://www.daloopa.com/src/51085321" TargetMode="External"/><Relationship Id="rId3574" Type="http://schemas.openxmlformats.org/officeDocument/2006/relationships/hyperlink" Target="https://www.daloopa.com/document/23979428" TargetMode="External"/><Relationship Id="rId4625" Type="http://schemas.openxmlformats.org/officeDocument/2006/relationships/hyperlink" Target="https://www.daloopa.com/src/4421602" TargetMode="External"/><Relationship Id="rId495" Type="http://schemas.openxmlformats.org/officeDocument/2006/relationships/hyperlink" Target="https://www.daloopa.com/src/33992893" TargetMode="External"/><Relationship Id="rId2176" Type="http://schemas.openxmlformats.org/officeDocument/2006/relationships/hyperlink" Target="https://www.daloopa.com/src/50583929" TargetMode="External"/><Relationship Id="rId2590" Type="http://schemas.openxmlformats.org/officeDocument/2006/relationships/hyperlink" Target="https://www.daloopa.com/src/4423555" TargetMode="External"/><Relationship Id="rId3227" Type="http://schemas.openxmlformats.org/officeDocument/2006/relationships/hyperlink" Target="https://www.daloopa.com/src/4422204" TargetMode="External"/><Relationship Id="rId3641" Type="http://schemas.openxmlformats.org/officeDocument/2006/relationships/hyperlink" Target="https://www.daloopa.com/src/4421841" TargetMode="External"/><Relationship Id="rId6797" Type="http://schemas.openxmlformats.org/officeDocument/2006/relationships/hyperlink" Target="https://www.daloopa.com/src/4441113" TargetMode="External"/><Relationship Id="rId7848" Type="http://schemas.openxmlformats.org/officeDocument/2006/relationships/hyperlink" Target="https://www.daloopa.com/src/41059743" TargetMode="External"/><Relationship Id="rId148" Type="http://schemas.openxmlformats.org/officeDocument/2006/relationships/hyperlink" Target="https://www.daloopa.com/src/4430268" TargetMode="External"/><Relationship Id="rId562" Type="http://schemas.openxmlformats.org/officeDocument/2006/relationships/hyperlink" Target="https://www.daloopa.com/src/18754109" TargetMode="External"/><Relationship Id="rId1192" Type="http://schemas.openxmlformats.org/officeDocument/2006/relationships/hyperlink" Target="https://www.daloopa.com/src/70320421" TargetMode="External"/><Relationship Id="rId2243" Type="http://schemas.openxmlformats.org/officeDocument/2006/relationships/hyperlink" Target="https://www.daloopa.com/src/8771710" TargetMode="External"/><Relationship Id="rId5399" Type="http://schemas.openxmlformats.org/officeDocument/2006/relationships/hyperlink" Target="https://www.daloopa.com/src/4423125" TargetMode="External"/><Relationship Id="rId6864" Type="http://schemas.openxmlformats.org/officeDocument/2006/relationships/hyperlink" Target="https://www.daloopa.com/document/1167034" TargetMode="External"/><Relationship Id="rId7915" Type="http://schemas.openxmlformats.org/officeDocument/2006/relationships/hyperlink" Target="https://www.daloopa.com/src/23052870" TargetMode="External"/><Relationship Id="rId9270" Type="http://schemas.openxmlformats.org/officeDocument/2006/relationships/hyperlink" Target="https://www.daloopa.com/src/8795261" TargetMode="External"/><Relationship Id="rId215" Type="http://schemas.openxmlformats.org/officeDocument/2006/relationships/hyperlink" Target="https://www.daloopa.com/src/4431974" TargetMode="External"/><Relationship Id="rId2310" Type="http://schemas.openxmlformats.org/officeDocument/2006/relationships/hyperlink" Target="https://www.daloopa.com/src/8771428" TargetMode="External"/><Relationship Id="rId5466" Type="http://schemas.openxmlformats.org/officeDocument/2006/relationships/hyperlink" Target="https://www.daloopa.com/src/8847746" TargetMode="External"/><Relationship Id="rId6517" Type="http://schemas.openxmlformats.org/officeDocument/2006/relationships/hyperlink" Target="https://www.daloopa.com/src/51090752" TargetMode="External"/><Relationship Id="rId4068" Type="http://schemas.openxmlformats.org/officeDocument/2006/relationships/hyperlink" Target="https://www.daloopa.com/src/33992248" TargetMode="External"/><Relationship Id="rId4482" Type="http://schemas.openxmlformats.org/officeDocument/2006/relationships/hyperlink" Target="https://www.daloopa.com/src/64848753" TargetMode="External"/><Relationship Id="rId5119" Type="http://schemas.openxmlformats.org/officeDocument/2006/relationships/hyperlink" Target="https://www.daloopa.com/src/4422667" TargetMode="External"/><Relationship Id="rId5880" Type="http://schemas.openxmlformats.org/officeDocument/2006/relationships/hyperlink" Target="https://www.daloopa.com/src/4422782" TargetMode="External"/><Relationship Id="rId6931" Type="http://schemas.openxmlformats.org/officeDocument/2006/relationships/hyperlink" Target="https://www.daloopa.com/document/9601627" TargetMode="External"/><Relationship Id="rId3084" Type="http://schemas.openxmlformats.org/officeDocument/2006/relationships/hyperlink" Target="https://www.daloopa.com/src/4422401" TargetMode="External"/><Relationship Id="rId4135" Type="http://schemas.openxmlformats.org/officeDocument/2006/relationships/hyperlink" Target="https://www.daloopa.com/src/76525801" TargetMode="External"/><Relationship Id="rId5533" Type="http://schemas.openxmlformats.org/officeDocument/2006/relationships/hyperlink" Target="https://www.daloopa.com/src/45801869" TargetMode="External"/><Relationship Id="rId8689" Type="http://schemas.openxmlformats.org/officeDocument/2006/relationships/hyperlink" Target="https://www.daloopa.com/src/76383482" TargetMode="External"/><Relationship Id="rId1729" Type="http://schemas.openxmlformats.org/officeDocument/2006/relationships/hyperlink" Target="https://www.daloopa.com/src/8772939" TargetMode="External"/><Relationship Id="rId5600" Type="http://schemas.openxmlformats.org/officeDocument/2006/relationships/hyperlink" Target="https://www.daloopa.com/src/4422807" TargetMode="External"/><Relationship Id="rId8756" Type="http://schemas.openxmlformats.org/officeDocument/2006/relationships/hyperlink" Target="https://www.daloopa.com/src/76383386" TargetMode="External"/><Relationship Id="rId9807" Type="http://schemas.openxmlformats.org/officeDocument/2006/relationships/hyperlink" Target="https://marketplace.daloopa.com/text-fundamental?row_number=854&amp;period_tag=QQQQ&amp;unit_tag=Billion&amp;id=8778333&amp;value=1&amp;id=8778264&amp;value=1&amp;id=8778217&amp;value=1&amp;id=8778160&amp;value=0.9&amp;id=8778152&amp;value=0.875&amp;" TargetMode="External"/><Relationship Id="rId3151" Type="http://schemas.openxmlformats.org/officeDocument/2006/relationships/hyperlink" Target="https://www.daloopa.com/src/55731683" TargetMode="External"/><Relationship Id="rId4202" Type="http://schemas.openxmlformats.org/officeDocument/2006/relationships/hyperlink" Target="https://www.daloopa.com/src/4421994" TargetMode="External"/><Relationship Id="rId7358" Type="http://schemas.openxmlformats.org/officeDocument/2006/relationships/hyperlink" Target="https://www.daloopa.com/src/8780648" TargetMode="External"/><Relationship Id="rId7772" Type="http://schemas.openxmlformats.org/officeDocument/2006/relationships/hyperlink" Target="https://www.daloopa.com/src/51116104" TargetMode="External"/><Relationship Id="rId8409" Type="http://schemas.openxmlformats.org/officeDocument/2006/relationships/hyperlink" Target="https://www.daloopa.com/src/76390628" TargetMode="External"/><Relationship Id="rId8823" Type="http://schemas.openxmlformats.org/officeDocument/2006/relationships/hyperlink" Target="https://www.daloopa.com/src/8781088" TargetMode="External"/><Relationship Id="rId3968" Type="http://schemas.openxmlformats.org/officeDocument/2006/relationships/hyperlink" Target="https://www.daloopa.com/document/23100577" TargetMode="External"/><Relationship Id="rId6374" Type="http://schemas.openxmlformats.org/officeDocument/2006/relationships/hyperlink" Target="https://www.daloopa.com/src/4425442" TargetMode="External"/><Relationship Id="rId7425" Type="http://schemas.openxmlformats.org/officeDocument/2006/relationships/hyperlink" Target="https://www.daloopa.com/src/8780645" TargetMode="External"/><Relationship Id="rId5" Type="http://schemas.openxmlformats.org/officeDocument/2006/relationships/hyperlink" Target="https://www.daloopa.com/document/1168783" TargetMode="External"/><Relationship Id="rId889" Type="http://schemas.openxmlformats.org/officeDocument/2006/relationships/hyperlink" Target="https://marketplace.daloopa.com/text-fundamental?row_number=144&amp;period_tag=QQQQ&amp;unit_tag=Percent&amp;id=4425410&amp;value=-0.015&amp;" TargetMode="External"/><Relationship Id="rId5390" Type="http://schemas.openxmlformats.org/officeDocument/2006/relationships/hyperlink" Target="https://www.daloopa.com/src/4422861" TargetMode="External"/><Relationship Id="rId6027" Type="http://schemas.openxmlformats.org/officeDocument/2006/relationships/hyperlink" Target="https://www.daloopa.com/src/4422751" TargetMode="External"/><Relationship Id="rId6441" Type="http://schemas.openxmlformats.org/officeDocument/2006/relationships/hyperlink" Target="https://www.daloopa.com/src/51090743" TargetMode="External"/><Relationship Id="rId9597" Type="http://schemas.openxmlformats.org/officeDocument/2006/relationships/hyperlink" Target="https://www.daloopa.com/src/23060743" TargetMode="External"/><Relationship Id="rId1586" Type="http://schemas.openxmlformats.org/officeDocument/2006/relationships/hyperlink" Target="https://www.daloopa.com/src/4423795" TargetMode="External"/><Relationship Id="rId2984" Type="http://schemas.openxmlformats.org/officeDocument/2006/relationships/hyperlink" Target="https://www.daloopa.com/src/75006045" TargetMode="External"/><Relationship Id="rId5043" Type="http://schemas.openxmlformats.org/officeDocument/2006/relationships/hyperlink" Target="https://www.daloopa.com/src/18753593" TargetMode="External"/><Relationship Id="rId8199" Type="http://schemas.openxmlformats.org/officeDocument/2006/relationships/hyperlink" Target="https://www.daloopa.com/src/50569988" TargetMode="External"/><Relationship Id="rId609" Type="http://schemas.openxmlformats.org/officeDocument/2006/relationships/hyperlink" Target="https://www.daloopa.com/src/69163367" TargetMode="External"/><Relationship Id="rId956" Type="http://schemas.openxmlformats.org/officeDocument/2006/relationships/hyperlink" Target="https://www.daloopa.com/document/8001122" TargetMode="External"/><Relationship Id="rId1239" Type="http://schemas.openxmlformats.org/officeDocument/2006/relationships/hyperlink" Target="https://www.daloopa.com/src/51172078" TargetMode="External"/><Relationship Id="rId2637" Type="http://schemas.openxmlformats.org/officeDocument/2006/relationships/hyperlink" Target="https://www.daloopa.com/src/4423589" TargetMode="External"/><Relationship Id="rId5110" Type="http://schemas.openxmlformats.org/officeDocument/2006/relationships/hyperlink" Target="https://www.daloopa.com/src/45801806" TargetMode="External"/><Relationship Id="rId8266" Type="http://schemas.openxmlformats.org/officeDocument/2006/relationships/hyperlink" Target="https://www.daloopa.com/src/76390253" TargetMode="External"/><Relationship Id="rId9317" Type="http://schemas.openxmlformats.org/officeDocument/2006/relationships/hyperlink" Target="https://app.internal.daloopa.com/short_text_fundamental?id=45cbc7c55c9381876367552f4fffc308" TargetMode="External"/><Relationship Id="rId9664" Type="http://schemas.openxmlformats.org/officeDocument/2006/relationships/hyperlink" Target="https://www.daloopa.com/src/55744167" TargetMode="External"/><Relationship Id="rId1653" Type="http://schemas.openxmlformats.org/officeDocument/2006/relationships/hyperlink" Target="https://www.daloopa.com/src/55732327" TargetMode="External"/><Relationship Id="rId2704" Type="http://schemas.openxmlformats.org/officeDocument/2006/relationships/hyperlink" Target="https://www.daloopa.com/src/4422436" TargetMode="External"/><Relationship Id="rId8680" Type="http://schemas.openxmlformats.org/officeDocument/2006/relationships/hyperlink" Target="https://www.daloopa.com/src/76383359" TargetMode="External"/><Relationship Id="rId9731" Type="http://schemas.openxmlformats.org/officeDocument/2006/relationships/hyperlink" Target="https://www.daloopa.com/src/51073158" TargetMode="External"/><Relationship Id="rId1306" Type="http://schemas.openxmlformats.org/officeDocument/2006/relationships/hyperlink" Target="https://www.daloopa.com/src/4428566" TargetMode="External"/><Relationship Id="rId1720" Type="http://schemas.openxmlformats.org/officeDocument/2006/relationships/hyperlink" Target="https://www.daloopa.com/src/50569620" TargetMode="External"/><Relationship Id="rId4876" Type="http://schemas.openxmlformats.org/officeDocument/2006/relationships/hyperlink" Target="https://www.daloopa.com/src/4422909" TargetMode="External"/><Relationship Id="rId5927" Type="http://schemas.openxmlformats.org/officeDocument/2006/relationships/hyperlink" Target="https://app.internal.daloopa.com/short_text_fundamental?id=7c3ce27782c267ef3ef3b9866261eece" TargetMode="External"/><Relationship Id="rId7282" Type="http://schemas.openxmlformats.org/officeDocument/2006/relationships/hyperlink" Target="https://www.daloopa.com/src/8780490" TargetMode="External"/><Relationship Id="rId8333" Type="http://schemas.openxmlformats.org/officeDocument/2006/relationships/hyperlink" Target="https://www.daloopa.com/src/76387134" TargetMode="External"/><Relationship Id="rId12" Type="http://schemas.openxmlformats.org/officeDocument/2006/relationships/hyperlink" Target="https://www.daloopa.com/document/1166034" TargetMode="External"/><Relationship Id="rId3478" Type="http://schemas.openxmlformats.org/officeDocument/2006/relationships/hyperlink" Target="https://www.daloopa.com/src/4421375" TargetMode="External"/><Relationship Id="rId3892" Type="http://schemas.openxmlformats.org/officeDocument/2006/relationships/hyperlink" Target="https://www.daloopa.com/src/8847463" TargetMode="External"/><Relationship Id="rId4529" Type="http://schemas.openxmlformats.org/officeDocument/2006/relationships/hyperlink" Target="https://www.daloopa.com/src/23051286" TargetMode="External"/><Relationship Id="rId4943" Type="http://schemas.openxmlformats.org/officeDocument/2006/relationships/hyperlink" Target="https://www.daloopa.com/src/4423325" TargetMode="External"/><Relationship Id="rId8400" Type="http://schemas.openxmlformats.org/officeDocument/2006/relationships/hyperlink" Target="https://www.daloopa.com/src/76388049" TargetMode="External"/><Relationship Id="rId399" Type="http://schemas.openxmlformats.org/officeDocument/2006/relationships/hyperlink" Target="https://www.daloopa.com/src/41059663" TargetMode="External"/><Relationship Id="rId2494" Type="http://schemas.openxmlformats.org/officeDocument/2006/relationships/hyperlink" Target="https://www.daloopa.com/src/4423478" TargetMode="External"/><Relationship Id="rId3545" Type="http://schemas.openxmlformats.org/officeDocument/2006/relationships/hyperlink" Target="https://www.daloopa.com/src/4421608" TargetMode="External"/><Relationship Id="rId7002" Type="http://schemas.openxmlformats.org/officeDocument/2006/relationships/hyperlink" Target="https://www.daloopa.com/src/45802054" TargetMode="External"/><Relationship Id="rId466" Type="http://schemas.openxmlformats.org/officeDocument/2006/relationships/hyperlink" Target="https://www.daloopa.com/src/4427098" TargetMode="External"/><Relationship Id="rId880" Type="http://schemas.openxmlformats.org/officeDocument/2006/relationships/hyperlink" Target="https://www.daloopa.com/src/4432652" TargetMode="External"/><Relationship Id="rId1096" Type="http://schemas.openxmlformats.org/officeDocument/2006/relationships/hyperlink" Target="https://www.daloopa.com/src/8847496" TargetMode="External"/><Relationship Id="rId2147" Type="http://schemas.openxmlformats.org/officeDocument/2006/relationships/hyperlink" Target="https://www.daloopa.com/src/50587799" TargetMode="External"/><Relationship Id="rId2561" Type="http://schemas.openxmlformats.org/officeDocument/2006/relationships/hyperlink" Target="https://www.daloopa.com/src/50721574" TargetMode="External"/><Relationship Id="rId9174" Type="http://schemas.openxmlformats.org/officeDocument/2006/relationships/hyperlink" Target="https://www.daloopa.com/src/8795253" TargetMode="External"/><Relationship Id="rId119" Type="http://schemas.openxmlformats.org/officeDocument/2006/relationships/hyperlink" Target="https://www.daloopa.com/src/4429740" TargetMode="External"/><Relationship Id="rId533" Type="http://schemas.openxmlformats.org/officeDocument/2006/relationships/hyperlink" Target="https://www.daloopa.com/document/1168795" TargetMode="External"/><Relationship Id="rId1163" Type="http://schemas.openxmlformats.org/officeDocument/2006/relationships/hyperlink" Target="https://app.internal.daloopa.com/short_text_fundamental?id=f26cb2fee92718f9e1c89affa91999e4" TargetMode="External"/><Relationship Id="rId2214" Type="http://schemas.openxmlformats.org/officeDocument/2006/relationships/hyperlink" Target="https://www.daloopa.com/src/23052770" TargetMode="External"/><Relationship Id="rId3612" Type="http://schemas.openxmlformats.org/officeDocument/2006/relationships/hyperlink" Target="https://www.daloopa.com/src/60194202" TargetMode="External"/><Relationship Id="rId6768" Type="http://schemas.openxmlformats.org/officeDocument/2006/relationships/hyperlink" Target="https://www.daloopa.com/src/4425248" TargetMode="External"/><Relationship Id="rId7819" Type="http://schemas.openxmlformats.org/officeDocument/2006/relationships/hyperlink" Target="https://www.daloopa.com/src/8776128" TargetMode="External"/><Relationship Id="rId8190" Type="http://schemas.openxmlformats.org/officeDocument/2006/relationships/hyperlink" Target="https://www.daloopa.com/src/8774575" TargetMode="External"/><Relationship Id="rId9241" Type="http://schemas.openxmlformats.org/officeDocument/2006/relationships/hyperlink" Target="https://www.daloopa.com/src/70318341" TargetMode="External"/><Relationship Id="rId5784" Type="http://schemas.openxmlformats.org/officeDocument/2006/relationships/hyperlink" Target="https://www.daloopa.com/src/4423046" TargetMode="External"/><Relationship Id="rId6835" Type="http://schemas.openxmlformats.org/officeDocument/2006/relationships/hyperlink" Target="https://www.daloopa.com/document/1168795" TargetMode="External"/><Relationship Id="rId600" Type="http://schemas.openxmlformats.org/officeDocument/2006/relationships/hyperlink" Target="https://www.daloopa.com/src/8886484" TargetMode="External"/><Relationship Id="rId1230" Type="http://schemas.openxmlformats.org/officeDocument/2006/relationships/hyperlink" Target="https://www.daloopa.com/src/66239452" TargetMode="External"/><Relationship Id="rId4386" Type="http://schemas.openxmlformats.org/officeDocument/2006/relationships/hyperlink" Target="https://www.daloopa.com/src/76525848" TargetMode="External"/><Relationship Id="rId5437" Type="http://schemas.openxmlformats.org/officeDocument/2006/relationships/hyperlink" Target="https://www.daloopa.com/src/4422673" TargetMode="External"/><Relationship Id="rId5851" Type="http://schemas.openxmlformats.org/officeDocument/2006/relationships/hyperlink" Target="https://www.daloopa.com/src/4423282" TargetMode="External"/><Relationship Id="rId6902" Type="http://schemas.openxmlformats.org/officeDocument/2006/relationships/hyperlink" Target="https://www.daloopa.com/src/45802037" TargetMode="External"/><Relationship Id="rId4039" Type="http://schemas.openxmlformats.org/officeDocument/2006/relationships/hyperlink" Target="https://www.daloopa.com/src/4421475" TargetMode="External"/><Relationship Id="rId4453" Type="http://schemas.openxmlformats.org/officeDocument/2006/relationships/hyperlink" Target="https://www.daloopa.com/src/4421965" TargetMode="External"/><Relationship Id="rId5504" Type="http://schemas.openxmlformats.org/officeDocument/2006/relationships/hyperlink" Target="https://www.daloopa.com/src/4423098" TargetMode="External"/><Relationship Id="rId3055" Type="http://schemas.openxmlformats.org/officeDocument/2006/relationships/hyperlink" Target="https://www.daloopa.com/src/50623604" TargetMode="External"/><Relationship Id="rId4106" Type="http://schemas.openxmlformats.org/officeDocument/2006/relationships/hyperlink" Target="https://www.daloopa.com/src/4421704" TargetMode="External"/><Relationship Id="rId4520" Type="http://schemas.openxmlformats.org/officeDocument/2006/relationships/hyperlink" Target="https://www.daloopa.com/src/4421575" TargetMode="External"/><Relationship Id="rId7676" Type="http://schemas.openxmlformats.org/officeDocument/2006/relationships/hyperlink" Target="https://www.daloopa.com/src/50611416" TargetMode="External"/><Relationship Id="rId8727" Type="http://schemas.openxmlformats.org/officeDocument/2006/relationships/hyperlink" Target="https://www.daloopa.com/document/1167803" TargetMode="External"/><Relationship Id="rId390" Type="http://schemas.openxmlformats.org/officeDocument/2006/relationships/hyperlink" Target="https://www.daloopa.com/src/4427162" TargetMode="External"/><Relationship Id="rId2071" Type="http://schemas.openxmlformats.org/officeDocument/2006/relationships/hyperlink" Target="https://www.daloopa.com/src/8774169" TargetMode="External"/><Relationship Id="rId3122" Type="http://schemas.openxmlformats.org/officeDocument/2006/relationships/hyperlink" Target="https://www.daloopa.com/src/4422055" TargetMode="External"/><Relationship Id="rId6278" Type="http://schemas.openxmlformats.org/officeDocument/2006/relationships/hyperlink" Target="https://www.daloopa.com/src/45801970" TargetMode="External"/><Relationship Id="rId6692" Type="http://schemas.openxmlformats.org/officeDocument/2006/relationships/hyperlink" Target="https://www.daloopa.com/src/18755988" TargetMode="External"/><Relationship Id="rId7329" Type="http://schemas.openxmlformats.org/officeDocument/2006/relationships/hyperlink" Target="https://www.daloopa.com/src/8780775" TargetMode="External"/><Relationship Id="rId5294" Type="http://schemas.openxmlformats.org/officeDocument/2006/relationships/hyperlink" Target="https://www.daloopa.com/src/4423153" TargetMode="External"/><Relationship Id="rId6345" Type="http://schemas.openxmlformats.org/officeDocument/2006/relationships/hyperlink" Target="https://www.daloopa.com/src/8847765" TargetMode="External"/><Relationship Id="rId7743" Type="http://schemas.openxmlformats.org/officeDocument/2006/relationships/hyperlink" Target="https://www.daloopa.com/src/50611751" TargetMode="External"/><Relationship Id="rId110" Type="http://schemas.openxmlformats.org/officeDocument/2006/relationships/hyperlink" Target="https://www.daloopa.com/src/4429739" TargetMode="External"/><Relationship Id="rId2888" Type="http://schemas.openxmlformats.org/officeDocument/2006/relationships/hyperlink" Target="https://www.daloopa.com/src/69162305" TargetMode="External"/><Relationship Id="rId3939" Type="http://schemas.openxmlformats.org/officeDocument/2006/relationships/hyperlink" Target="https://www.daloopa.com/src/4421565" TargetMode="External"/><Relationship Id="rId7810" Type="http://schemas.openxmlformats.org/officeDocument/2006/relationships/hyperlink" Target="https://www.daloopa.com/src/8775996" TargetMode="External"/><Relationship Id="rId2955" Type="http://schemas.openxmlformats.org/officeDocument/2006/relationships/hyperlink" Target="https://www.daloopa.com/src/4422252" TargetMode="External"/><Relationship Id="rId5361" Type="http://schemas.openxmlformats.org/officeDocument/2006/relationships/hyperlink" Target="https://www.daloopa.com/src/18753592" TargetMode="External"/><Relationship Id="rId6412" Type="http://schemas.openxmlformats.org/officeDocument/2006/relationships/hyperlink" Target="https://www.daloopa.com/src/50462554" TargetMode="External"/><Relationship Id="rId9568" Type="http://schemas.openxmlformats.org/officeDocument/2006/relationships/hyperlink" Target="https://www.daloopa.com/src/8795442" TargetMode="External"/><Relationship Id="rId927" Type="http://schemas.openxmlformats.org/officeDocument/2006/relationships/hyperlink" Target="https://marketplace.daloopa.com/text-fundamental?row_number=169&amp;period_tag=QQQQ&amp;unit_tag=Dollar&amp;id=4443514&amp;value=6.45&amp;id=4443586&amp;value=6.55&amp;" TargetMode="External"/><Relationship Id="rId1557" Type="http://schemas.openxmlformats.org/officeDocument/2006/relationships/hyperlink" Target="https://app.internal.daloopa.com/short_text_fundamental?id=56a9342ff35e7c11f9093febf64544bc" TargetMode="External"/><Relationship Id="rId1971" Type="http://schemas.openxmlformats.org/officeDocument/2006/relationships/hyperlink" Target="https://www.daloopa.com/src/8768845" TargetMode="External"/><Relationship Id="rId2608" Type="http://schemas.openxmlformats.org/officeDocument/2006/relationships/hyperlink" Target="https://www.daloopa.com/src/50451992" TargetMode="External"/><Relationship Id="rId5014" Type="http://schemas.openxmlformats.org/officeDocument/2006/relationships/hyperlink" Target="https://www.daloopa.com/src/4422698" TargetMode="External"/><Relationship Id="rId8584" Type="http://schemas.openxmlformats.org/officeDocument/2006/relationships/hyperlink" Target="https://www.daloopa.com/document/23607425" TargetMode="External"/><Relationship Id="rId9635" Type="http://schemas.openxmlformats.org/officeDocument/2006/relationships/hyperlink" Target="https://app.internal.daloopa.com/short_text_fundamental?id=222dfd5bb1be0d8cd3aa31b0dbb9a22c" TargetMode="External"/><Relationship Id="rId1624" Type="http://schemas.openxmlformats.org/officeDocument/2006/relationships/hyperlink" Target="https://www.daloopa.com/src/69162425" TargetMode="External"/><Relationship Id="rId4030" Type="http://schemas.openxmlformats.org/officeDocument/2006/relationships/hyperlink" Target="https://www.daloopa.com/src/76525782" TargetMode="External"/><Relationship Id="rId7186" Type="http://schemas.openxmlformats.org/officeDocument/2006/relationships/hyperlink" Target="https://www.daloopa.com/src/50569437" TargetMode="External"/><Relationship Id="rId8237" Type="http://schemas.openxmlformats.org/officeDocument/2006/relationships/hyperlink" Target="https://www.daloopa.com/src/76390576" TargetMode="External"/><Relationship Id="rId8651" Type="http://schemas.openxmlformats.org/officeDocument/2006/relationships/hyperlink" Target="https://www.daloopa.com/src/76383635" TargetMode="External"/><Relationship Id="rId9702" Type="http://schemas.openxmlformats.org/officeDocument/2006/relationships/hyperlink" Target="https://www.daloopa.com/src/51072322" TargetMode="External"/><Relationship Id="rId3796" Type="http://schemas.openxmlformats.org/officeDocument/2006/relationships/hyperlink" Target="https://www.daloopa.com/src/69162577" TargetMode="External"/><Relationship Id="rId7253" Type="http://schemas.openxmlformats.org/officeDocument/2006/relationships/hyperlink" Target="https://www.daloopa.com/src/8780451" TargetMode="External"/><Relationship Id="rId8304" Type="http://schemas.openxmlformats.org/officeDocument/2006/relationships/hyperlink" Target="https://www.daloopa.com/src/76388427" TargetMode="External"/><Relationship Id="rId2398" Type="http://schemas.openxmlformats.org/officeDocument/2006/relationships/hyperlink" Target="https://www.daloopa.com/src/8771772" TargetMode="External"/><Relationship Id="rId3449" Type="http://schemas.openxmlformats.org/officeDocument/2006/relationships/hyperlink" Target="https://www.daloopa.com/src/4421269" TargetMode="External"/><Relationship Id="rId4847" Type="http://schemas.openxmlformats.org/officeDocument/2006/relationships/hyperlink" Target="https://www.daloopa.com/src/23051498" TargetMode="External"/><Relationship Id="rId7320" Type="http://schemas.openxmlformats.org/officeDocument/2006/relationships/hyperlink" Target="https://www.daloopa.com/src/45801653" TargetMode="External"/><Relationship Id="rId3863" Type="http://schemas.openxmlformats.org/officeDocument/2006/relationships/hyperlink" Target="https://www.daloopa.com/src/4421356" TargetMode="External"/><Relationship Id="rId4914" Type="http://schemas.openxmlformats.org/officeDocument/2006/relationships/hyperlink" Target="https://www.daloopa.com/src/45801777" TargetMode="External"/><Relationship Id="rId9078" Type="http://schemas.openxmlformats.org/officeDocument/2006/relationships/hyperlink" Target="https://www.daloopa.com/src/8783421" TargetMode="External"/><Relationship Id="rId784" Type="http://schemas.openxmlformats.org/officeDocument/2006/relationships/hyperlink" Target="https://www.daloopa.com/src/50451429" TargetMode="External"/><Relationship Id="rId1067" Type="http://schemas.openxmlformats.org/officeDocument/2006/relationships/hyperlink" Target="https://www.daloopa.com/document/23979428" TargetMode="External"/><Relationship Id="rId2465" Type="http://schemas.openxmlformats.org/officeDocument/2006/relationships/hyperlink" Target="https://app.internal.daloopa.com/short_text_fundamental?id=89d76793aee1da6c83c590b9085f89a3" TargetMode="External"/><Relationship Id="rId3516" Type="http://schemas.openxmlformats.org/officeDocument/2006/relationships/hyperlink" Target="https://www.daloopa.com/src/69162581" TargetMode="External"/><Relationship Id="rId3930" Type="http://schemas.openxmlformats.org/officeDocument/2006/relationships/hyperlink" Target="https://www.daloopa.com/src/4421808" TargetMode="External"/><Relationship Id="rId8094" Type="http://schemas.openxmlformats.org/officeDocument/2006/relationships/hyperlink" Target="https://www.daloopa.com/src/8774859" TargetMode="External"/><Relationship Id="rId9492" Type="http://schemas.openxmlformats.org/officeDocument/2006/relationships/hyperlink" Target="https://www.daloopa.com/src/70320452" TargetMode="External"/><Relationship Id="rId437" Type="http://schemas.openxmlformats.org/officeDocument/2006/relationships/hyperlink" Target="https://www.daloopa.com/src/4427499" TargetMode="External"/><Relationship Id="rId851" Type="http://schemas.openxmlformats.org/officeDocument/2006/relationships/hyperlink" Target="https://marketplace.daloopa.com/text-fundamental?row_number=125&amp;period_tag=QQQQ&amp;unit_tag=Actual&amp;id=64848921&amp;value=3170&amp;" TargetMode="External"/><Relationship Id="rId1481" Type="http://schemas.openxmlformats.org/officeDocument/2006/relationships/hyperlink" Target="https://www.daloopa.com/src/45801610" TargetMode="External"/><Relationship Id="rId2118" Type="http://schemas.openxmlformats.org/officeDocument/2006/relationships/hyperlink" Target="https://www.daloopa.com/src/23060456" TargetMode="External"/><Relationship Id="rId2532" Type="http://schemas.openxmlformats.org/officeDocument/2006/relationships/hyperlink" Target="https://www.daloopa.com/src/4423582" TargetMode="External"/><Relationship Id="rId5688" Type="http://schemas.openxmlformats.org/officeDocument/2006/relationships/hyperlink" Target="https://www.daloopa.com/src/4422895" TargetMode="External"/><Relationship Id="rId6739" Type="http://schemas.openxmlformats.org/officeDocument/2006/relationships/hyperlink" Target="https://www.daloopa.com/src/4425299" TargetMode="External"/><Relationship Id="rId9145" Type="http://schemas.openxmlformats.org/officeDocument/2006/relationships/hyperlink" Target="https://www.daloopa.com/src/70318331" TargetMode="External"/><Relationship Id="rId504" Type="http://schemas.openxmlformats.org/officeDocument/2006/relationships/hyperlink" Target="https://www.daloopa.com/src/4431505" TargetMode="External"/><Relationship Id="rId1134" Type="http://schemas.openxmlformats.org/officeDocument/2006/relationships/hyperlink" Target="https://www.daloopa.com/src/4428227" TargetMode="External"/><Relationship Id="rId5755" Type="http://schemas.openxmlformats.org/officeDocument/2006/relationships/hyperlink" Target="https://www.daloopa.com/src/33992483" TargetMode="External"/><Relationship Id="rId6806" Type="http://schemas.openxmlformats.org/officeDocument/2006/relationships/hyperlink" Target="https://www.daloopa.com/src/4425381" TargetMode="External"/><Relationship Id="rId8161" Type="http://schemas.openxmlformats.org/officeDocument/2006/relationships/hyperlink" Target="https://www.daloopa.com/src/8774646" TargetMode="External"/><Relationship Id="rId9212" Type="http://schemas.openxmlformats.org/officeDocument/2006/relationships/hyperlink" Target="https://www.daloopa.com/src/8795210" TargetMode="External"/><Relationship Id="rId1201" Type="http://schemas.openxmlformats.org/officeDocument/2006/relationships/hyperlink" Target="https://www.daloopa.com/src/4428727" TargetMode="External"/><Relationship Id="rId4357" Type="http://schemas.openxmlformats.org/officeDocument/2006/relationships/hyperlink" Target="https://www.daloopa.com/src/4421679" TargetMode="External"/><Relationship Id="rId4771" Type="http://schemas.openxmlformats.org/officeDocument/2006/relationships/hyperlink" Target="https://www.daloopa.com/src/4421971" TargetMode="External"/><Relationship Id="rId5408" Type="http://schemas.openxmlformats.org/officeDocument/2006/relationships/hyperlink" Target="https://www.daloopa.com/src/4423393" TargetMode="External"/><Relationship Id="rId3373" Type="http://schemas.openxmlformats.org/officeDocument/2006/relationships/hyperlink" Target="https://www.daloopa.com/src/50623613" TargetMode="External"/><Relationship Id="rId4424" Type="http://schemas.openxmlformats.org/officeDocument/2006/relationships/hyperlink" Target="https://www.daloopa.com/src/33992254" TargetMode="External"/><Relationship Id="rId5822" Type="http://schemas.openxmlformats.org/officeDocument/2006/relationships/hyperlink" Target="https://www.daloopa.com/src/45801915" TargetMode="External"/><Relationship Id="rId8978" Type="http://schemas.openxmlformats.org/officeDocument/2006/relationships/hyperlink" Target="https://www.daloopa.com/src/8783491" TargetMode="External"/><Relationship Id="rId294" Type="http://schemas.openxmlformats.org/officeDocument/2006/relationships/hyperlink" Target="https://www.daloopa.com/document/8001122" TargetMode="External"/><Relationship Id="rId3026" Type="http://schemas.openxmlformats.org/officeDocument/2006/relationships/hyperlink" Target="https://www.daloopa.com/src/4422332" TargetMode="External"/><Relationship Id="rId7994" Type="http://schemas.openxmlformats.org/officeDocument/2006/relationships/hyperlink" Target="https://www.daloopa.com/document/23979424" TargetMode="External"/><Relationship Id="rId361" Type="http://schemas.openxmlformats.org/officeDocument/2006/relationships/hyperlink" Target="https://www.daloopa.com/src/4427486" TargetMode="External"/><Relationship Id="rId2042" Type="http://schemas.openxmlformats.org/officeDocument/2006/relationships/hyperlink" Target="https://www.daloopa.com/src/8774191" TargetMode="External"/><Relationship Id="rId3440" Type="http://schemas.openxmlformats.org/officeDocument/2006/relationships/hyperlink" Target="https://www.daloopa.com/src/4421746" TargetMode="External"/><Relationship Id="rId5198" Type="http://schemas.openxmlformats.org/officeDocument/2006/relationships/hyperlink" Target="https://www.daloopa.com/src/4422508" TargetMode="External"/><Relationship Id="rId6596" Type="http://schemas.openxmlformats.org/officeDocument/2006/relationships/hyperlink" Target="https://www.daloopa.com/src/4425313" TargetMode="External"/><Relationship Id="rId7647" Type="http://schemas.openxmlformats.org/officeDocument/2006/relationships/hyperlink" Target="https://www.daloopa.com/document/23607425" TargetMode="External"/><Relationship Id="rId6249" Type="http://schemas.openxmlformats.org/officeDocument/2006/relationships/hyperlink" Target="https://www.daloopa.com/src/4423141" TargetMode="External"/><Relationship Id="rId6663" Type="http://schemas.openxmlformats.org/officeDocument/2006/relationships/hyperlink" Target="https://www.daloopa.com/document/1168795" TargetMode="External"/><Relationship Id="rId7714" Type="http://schemas.openxmlformats.org/officeDocument/2006/relationships/hyperlink" Target="https://www.daloopa.com/src/50611240" TargetMode="External"/><Relationship Id="rId2859" Type="http://schemas.openxmlformats.org/officeDocument/2006/relationships/hyperlink" Target="https://www.daloopa.com/src/50622663" TargetMode="External"/><Relationship Id="rId5265" Type="http://schemas.openxmlformats.org/officeDocument/2006/relationships/hyperlink" Target="https://www.daloopa.com/src/75006795" TargetMode="External"/><Relationship Id="rId6316" Type="http://schemas.openxmlformats.org/officeDocument/2006/relationships/hyperlink" Target="https://www.daloopa.com/src/8847764" TargetMode="External"/><Relationship Id="rId6730" Type="http://schemas.openxmlformats.org/officeDocument/2006/relationships/hyperlink" Target="https://www.daloopa.com/src/4440883" TargetMode="External"/><Relationship Id="rId9886" Type="http://schemas.openxmlformats.org/officeDocument/2006/relationships/hyperlink" Target="https://www.daloopa.com/document/1190650" TargetMode="External"/><Relationship Id="rId1875" Type="http://schemas.openxmlformats.org/officeDocument/2006/relationships/hyperlink" Target="https://www.daloopa.com/document/23607425" TargetMode="External"/><Relationship Id="rId4281" Type="http://schemas.openxmlformats.org/officeDocument/2006/relationships/hyperlink" Target="https://www.daloopa.com/src/4421678" TargetMode="External"/><Relationship Id="rId5332" Type="http://schemas.openxmlformats.org/officeDocument/2006/relationships/hyperlink" Target="https://www.daloopa.com/src/4422704" TargetMode="External"/><Relationship Id="rId8488" Type="http://schemas.openxmlformats.org/officeDocument/2006/relationships/hyperlink" Target="https://www.daloopa.com/src/76391040" TargetMode="External"/><Relationship Id="rId9539" Type="http://schemas.openxmlformats.org/officeDocument/2006/relationships/hyperlink" Target="https://www.daloopa.com/src/70320456" TargetMode="External"/><Relationship Id="rId1528" Type="http://schemas.openxmlformats.org/officeDocument/2006/relationships/hyperlink" Target="https://www.daloopa.com/src/4423930" TargetMode="External"/><Relationship Id="rId2926" Type="http://schemas.openxmlformats.org/officeDocument/2006/relationships/hyperlink" Target="https://www.daloopa.com/src/50449624" TargetMode="External"/><Relationship Id="rId8555" Type="http://schemas.openxmlformats.org/officeDocument/2006/relationships/hyperlink" Target="https://www.daloopa.com/src/76383391" TargetMode="External"/><Relationship Id="rId9606" Type="http://schemas.openxmlformats.org/officeDocument/2006/relationships/hyperlink" Target="https://www.daloopa.com/document/23607425" TargetMode="External"/><Relationship Id="rId1942" Type="http://schemas.openxmlformats.org/officeDocument/2006/relationships/hyperlink" Target="https://www.daloopa.com/src/8773196" TargetMode="External"/><Relationship Id="rId4001" Type="http://schemas.openxmlformats.org/officeDocument/2006/relationships/hyperlink" Target="https://www.daloopa.com/src/76525775" TargetMode="External"/><Relationship Id="rId7157" Type="http://schemas.openxmlformats.org/officeDocument/2006/relationships/hyperlink" Target="https://www.daloopa.com/src/4424332" TargetMode="External"/><Relationship Id="rId8208" Type="http://schemas.openxmlformats.org/officeDocument/2006/relationships/hyperlink" Target="https://www.daloopa.com/src/76390549" TargetMode="External"/><Relationship Id="rId6173" Type="http://schemas.openxmlformats.org/officeDocument/2006/relationships/hyperlink" Target="https://www.daloopa.com/src/4423433" TargetMode="External"/><Relationship Id="rId7571" Type="http://schemas.openxmlformats.org/officeDocument/2006/relationships/hyperlink" Target="https://www.daloopa.com/src/50608410" TargetMode="External"/><Relationship Id="rId8622" Type="http://schemas.openxmlformats.org/officeDocument/2006/relationships/hyperlink" Target="https://www.daloopa.com/src/76383396" TargetMode="External"/><Relationship Id="rId3767" Type="http://schemas.openxmlformats.org/officeDocument/2006/relationships/hyperlink" Target="https://www.daloopa.com/src/4421926" TargetMode="External"/><Relationship Id="rId4818" Type="http://schemas.openxmlformats.org/officeDocument/2006/relationships/hyperlink" Target="https://www.daloopa.com/src/4422759" TargetMode="External"/><Relationship Id="rId7224" Type="http://schemas.openxmlformats.org/officeDocument/2006/relationships/hyperlink" Target="https://www.daloopa.com/src/8780089" TargetMode="External"/><Relationship Id="rId688" Type="http://schemas.openxmlformats.org/officeDocument/2006/relationships/hyperlink" Target="https://www.daloopa.com/src/4429244" TargetMode="External"/><Relationship Id="rId2369" Type="http://schemas.openxmlformats.org/officeDocument/2006/relationships/hyperlink" Target="https://www.daloopa.com/src/8847676" TargetMode="External"/><Relationship Id="rId2783" Type="http://schemas.openxmlformats.org/officeDocument/2006/relationships/hyperlink" Target="https://app.internal.daloopa.com/short_text_fundamental?id=ec2cc6b2e6df054ccd9ecc4f59da6a48" TargetMode="External"/><Relationship Id="rId3834" Type="http://schemas.openxmlformats.org/officeDocument/2006/relationships/hyperlink" Target="https://www.daloopa.com/src/4421322" TargetMode="External"/><Relationship Id="rId6240" Type="http://schemas.openxmlformats.org/officeDocument/2006/relationships/hyperlink" Target="https://www.daloopa.com/src/4422876" TargetMode="External"/><Relationship Id="rId9396" Type="http://schemas.openxmlformats.org/officeDocument/2006/relationships/hyperlink" Target="https://www.daloopa.com/src/8795359" TargetMode="External"/><Relationship Id="rId755" Type="http://schemas.openxmlformats.org/officeDocument/2006/relationships/hyperlink" Target="https://www.daloopa.com/src/33998305" TargetMode="External"/><Relationship Id="rId1385" Type="http://schemas.openxmlformats.org/officeDocument/2006/relationships/hyperlink" Target="https://www.daloopa.com/src/4424003" TargetMode="External"/><Relationship Id="rId2436" Type="http://schemas.openxmlformats.org/officeDocument/2006/relationships/hyperlink" Target="https://www.daloopa.com/src/4423523" TargetMode="External"/><Relationship Id="rId2850" Type="http://schemas.openxmlformats.org/officeDocument/2006/relationships/hyperlink" Target="https://www.daloopa.com/src/4422263" TargetMode="External"/><Relationship Id="rId9049" Type="http://schemas.openxmlformats.org/officeDocument/2006/relationships/hyperlink" Target="https://www.daloopa.com/src/33999772" TargetMode="External"/><Relationship Id="rId9463" Type="http://schemas.openxmlformats.org/officeDocument/2006/relationships/hyperlink" Target="https://www.daloopa.com/src/8795411" TargetMode="External"/><Relationship Id="rId91" Type="http://schemas.openxmlformats.org/officeDocument/2006/relationships/hyperlink" Target="https://www.daloopa.com/src/4431142" TargetMode="External"/><Relationship Id="rId408" Type="http://schemas.openxmlformats.org/officeDocument/2006/relationships/hyperlink" Target="https://www.daloopa.com/src/33992892" TargetMode="External"/><Relationship Id="rId822" Type="http://schemas.openxmlformats.org/officeDocument/2006/relationships/hyperlink" Target="https://www.daloopa.com/src/4427600" TargetMode="External"/><Relationship Id="rId1038" Type="http://schemas.openxmlformats.org/officeDocument/2006/relationships/hyperlink" Target="https://www.daloopa.com/src/4424062" TargetMode="External"/><Relationship Id="rId1452" Type="http://schemas.openxmlformats.org/officeDocument/2006/relationships/hyperlink" Target="https://www.daloopa.com/src/4423863" TargetMode="External"/><Relationship Id="rId2503" Type="http://schemas.openxmlformats.org/officeDocument/2006/relationships/hyperlink" Target="https://www.daloopa.com/src/55732313" TargetMode="External"/><Relationship Id="rId3901" Type="http://schemas.openxmlformats.org/officeDocument/2006/relationships/hyperlink" Target="https://www.daloopa.com/src/64848774" TargetMode="External"/><Relationship Id="rId5659" Type="http://schemas.openxmlformats.org/officeDocument/2006/relationships/hyperlink" Target="https://www.daloopa.com/src/4423220" TargetMode="External"/><Relationship Id="rId8065" Type="http://schemas.openxmlformats.org/officeDocument/2006/relationships/hyperlink" Target="https://www.daloopa.com/src/8774753" TargetMode="External"/><Relationship Id="rId9116" Type="http://schemas.openxmlformats.org/officeDocument/2006/relationships/hyperlink" Target="https://www.daloopa.com/src/8795202" TargetMode="External"/><Relationship Id="rId9530" Type="http://schemas.openxmlformats.org/officeDocument/2006/relationships/hyperlink" Target="https://www.daloopa.com/src/8795481" TargetMode="External"/><Relationship Id="rId1105" Type="http://schemas.openxmlformats.org/officeDocument/2006/relationships/hyperlink" Target="https://www.daloopa.com/src/60203628" TargetMode="External"/><Relationship Id="rId7081" Type="http://schemas.openxmlformats.org/officeDocument/2006/relationships/hyperlink" Target="https://www.daloopa.com/src/4424266" TargetMode="External"/><Relationship Id="rId8132" Type="http://schemas.openxmlformats.org/officeDocument/2006/relationships/hyperlink" Target="https://www.daloopa.com/src/8774755" TargetMode="External"/><Relationship Id="rId3277" Type="http://schemas.openxmlformats.org/officeDocument/2006/relationships/hyperlink" Target="https://www.daloopa.com/src/4422166" TargetMode="External"/><Relationship Id="rId4675" Type="http://schemas.openxmlformats.org/officeDocument/2006/relationships/hyperlink" Target="https://www.daloopa.com/src/4421685" TargetMode="External"/><Relationship Id="rId5726" Type="http://schemas.openxmlformats.org/officeDocument/2006/relationships/hyperlink" Target="https://www.daloopa.com/src/45801900" TargetMode="External"/><Relationship Id="rId198" Type="http://schemas.openxmlformats.org/officeDocument/2006/relationships/hyperlink" Target="https://www.daloopa.com/src/4430962" TargetMode="External"/><Relationship Id="rId3691" Type="http://schemas.openxmlformats.org/officeDocument/2006/relationships/hyperlink" Target="https://www.daloopa.com/src/4421925" TargetMode="External"/><Relationship Id="rId4328" Type="http://schemas.openxmlformats.org/officeDocument/2006/relationships/hyperlink" Target="https://www.daloopa.com/src/60194217" TargetMode="External"/><Relationship Id="rId4742" Type="http://schemas.openxmlformats.org/officeDocument/2006/relationships/hyperlink" Target="https://www.daloopa.com/src/33992268" TargetMode="External"/><Relationship Id="rId7898" Type="http://schemas.openxmlformats.org/officeDocument/2006/relationships/hyperlink" Target="https://www.daloopa.com/src/8774934" TargetMode="External"/><Relationship Id="rId8949" Type="http://schemas.openxmlformats.org/officeDocument/2006/relationships/hyperlink" Target="https://www.daloopa.com/src/8783430" TargetMode="External"/><Relationship Id="rId2293" Type="http://schemas.openxmlformats.org/officeDocument/2006/relationships/hyperlink" Target="https://www.daloopa.com/src/8771771" TargetMode="External"/><Relationship Id="rId3344" Type="http://schemas.openxmlformats.org/officeDocument/2006/relationships/hyperlink" Target="https://www.daloopa.com/src/4422338" TargetMode="External"/><Relationship Id="rId7965" Type="http://schemas.openxmlformats.org/officeDocument/2006/relationships/hyperlink" Target="https://www.daloopa.com/src/75163249" TargetMode="External"/><Relationship Id="rId265" Type="http://schemas.openxmlformats.org/officeDocument/2006/relationships/hyperlink" Target="https://marketplace.daloopa.com/text-fundamental?row_number=35&amp;period_tag=QQQQ&amp;unit_tag=Billion&amp;id=4431661&amp;value=1.77&amp;id=4431501&amp;value=1.77&amp;" TargetMode="External"/><Relationship Id="rId2360" Type="http://schemas.openxmlformats.org/officeDocument/2006/relationships/hyperlink" Target="https://www.daloopa.com/src/8771448" TargetMode="External"/><Relationship Id="rId3411" Type="http://schemas.openxmlformats.org/officeDocument/2006/relationships/hyperlink" Target="https://www.daloopa.com/src/64848873" TargetMode="External"/><Relationship Id="rId6567" Type="http://schemas.openxmlformats.org/officeDocument/2006/relationships/hyperlink" Target="https://www.daloopa.com/document/22723849" TargetMode="External"/><Relationship Id="rId6981" Type="http://schemas.openxmlformats.org/officeDocument/2006/relationships/hyperlink" Target="https://www.daloopa.com/src/4425310" TargetMode="External"/><Relationship Id="rId7618" Type="http://schemas.openxmlformats.org/officeDocument/2006/relationships/hyperlink" Target="https://www.daloopa.com/src/50608517" TargetMode="External"/><Relationship Id="rId332" Type="http://schemas.openxmlformats.org/officeDocument/2006/relationships/hyperlink" Target="https://www.daloopa.com/src/4431123" TargetMode="External"/><Relationship Id="rId2013" Type="http://schemas.openxmlformats.org/officeDocument/2006/relationships/hyperlink" Target="https://www.daloopa.com/src/8768852" TargetMode="External"/><Relationship Id="rId5169" Type="http://schemas.openxmlformats.org/officeDocument/2006/relationships/hyperlink" Target="https://www.daloopa.com/src/69165723" TargetMode="External"/><Relationship Id="rId5583" Type="http://schemas.openxmlformats.org/officeDocument/2006/relationships/hyperlink" Target="https://www.daloopa.com/src/75006807" TargetMode="External"/><Relationship Id="rId6634" Type="http://schemas.openxmlformats.org/officeDocument/2006/relationships/hyperlink" Target="https://www.daloopa.com/src/45801996" TargetMode="External"/><Relationship Id="rId9040" Type="http://schemas.openxmlformats.org/officeDocument/2006/relationships/hyperlink" Target="https://www.daloopa.com/src/8781257" TargetMode="External"/><Relationship Id="rId4185" Type="http://schemas.openxmlformats.org/officeDocument/2006/relationships/hyperlink" Target="https://www.daloopa.com/src/76525808" TargetMode="External"/><Relationship Id="rId5236" Type="http://schemas.openxmlformats.org/officeDocument/2006/relationships/hyperlink" Target="https://www.daloopa.com/src/4425423" TargetMode="External"/><Relationship Id="rId1779" Type="http://schemas.openxmlformats.org/officeDocument/2006/relationships/hyperlink" Target="https://www.daloopa.com/src/8779572" TargetMode="External"/><Relationship Id="rId4252" Type="http://schemas.openxmlformats.org/officeDocument/2006/relationships/hyperlink" Target="https://www.daloopa.com/src/76525819" TargetMode="External"/><Relationship Id="rId5650" Type="http://schemas.openxmlformats.org/officeDocument/2006/relationships/hyperlink" Target="https://www.daloopa.com/src/4422710" TargetMode="External"/><Relationship Id="rId6701" Type="http://schemas.openxmlformats.org/officeDocument/2006/relationships/hyperlink" Target="https://www.daloopa.com/document/19351318" TargetMode="External"/><Relationship Id="rId9857" Type="http://schemas.openxmlformats.org/officeDocument/2006/relationships/hyperlink" Target="https://www.daloopa.com/src/8778163" TargetMode="External"/><Relationship Id="rId1846" Type="http://schemas.openxmlformats.org/officeDocument/2006/relationships/hyperlink" Target="https://www.daloopa.com/src/8770828" TargetMode="External"/><Relationship Id="rId5303" Type="http://schemas.openxmlformats.org/officeDocument/2006/relationships/hyperlink" Target="https://www.daloopa.com/src/4423419" TargetMode="External"/><Relationship Id="rId8459" Type="http://schemas.openxmlformats.org/officeDocument/2006/relationships/hyperlink" Target="https://www.daloopa.com/src/76391917" TargetMode="External"/><Relationship Id="rId8873" Type="http://schemas.openxmlformats.org/officeDocument/2006/relationships/hyperlink" Target="https://www.daloopa.com/src/8780996" TargetMode="External"/><Relationship Id="rId1913" Type="http://schemas.openxmlformats.org/officeDocument/2006/relationships/hyperlink" Target="https://www.daloopa.com/document/1164107" TargetMode="External"/><Relationship Id="rId7475" Type="http://schemas.openxmlformats.org/officeDocument/2006/relationships/hyperlink" Target="https://www.daloopa.com/src/50600475" TargetMode="External"/><Relationship Id="rId8526" Type="http://schemas.openxmlformats.org/officeDocument/2006/relationships/hyperlink" Target="https://www.daloopa.com/src/76383351" TargetMode="External"/><Relationship Id="rId8940" Type="http://schemas.openxmlformats.org/officeDocument/2006/relationships/hyperlink" Target="https://www.daloopa.com/src/8783470" TargetMode="External"/><Relationship Id="rId6077" Type="http://schemas.openxmlformats.org/officeDocument/2006/relationships/hyperlink" Target="https://www.daloopa.com/src/50450769" TargetMode="External"/><Relationship Id="rId6491" Type="http://schemas.openxmlformats.org/officeDocument/2006/relationships/hyperlink" Target="https://marketplace.daloopa.com/text-fundamental?row_number=486&amp;period_tag=QQQQ&amp;unit_tag=Million&amp;id=51431288&amp;value=14.3&amp;" TargetMode="External"/><Relationship Id="rId7128" Type="http://schemas.openxmlformats.org/officeDocument/2006/relationships/hyperlink" Target="https://www.daloopa.com/src/4424330" TargetMode="External"/><Relationship Id="rId7542" Type="http://schemas.openxmlformats.org/officeDocument/2006/relationships/hyperlink" Target="https://www.daloopa.com/document/19368065" TargetMode="External"/><Relationship Id="rId2687" Type="http://schemas.openxmlformats.org/officeDocument/2006/relationships/hyperlink" Target="https://www.daloopa.com/src/4422207" TargetMode="External"/><Relationship Id="rId3738" Type="http://schemas.openxmlformats.org/officeDocument/2006/relationships/hyperlink" Target="https://www.daloopa.com/src/8847432" TargetMode="External"/><Relationship Id="rId5093" Type="http://schemas.openxmlformats.org/officeDocument/2006/relationships/hyperlink" Target="https://www.daloopa.com/src/4423452" TargetMode="External"/><Relationship Id="rId6144" Type="http://schemas.openxmlformats.org/officeDocument/2006/relationships/hyperlink" Target="https://www.daloopa.com/src/50462550" TargetMode="External"/><Relationship Id="rId659" Type="http://schemas.openxmlformats.org/officeDocument/2006/relationships/hyperlink" Target="https://www.daloopa.com/src/4429243" TargetMode="External"/><Relationship Id="rId1289" Type="http://schemas.openxmlformats.org/officeDocument/2006/relationships/hyperlink" Target="https://www.daloopa.com/src/41059720" TargetMode="External"/><Relationship Id="rId5160" Type="http://schemas.openxmlformats.org/officeDocument/2006/relationships/hyperlink" Target="https://www.daloopa.com/src/45801811" TargetMode="External"/><Relationship Id="rId6211" Type="http://schemas.openxmlformats.org/officeDocument/2006/relationships/hyperlink" Target="https://www.daloopa.com/src/4423289" TargetMode="External"/><Relationship Id="rId9367" Type="http://schemas.openxmlformats.org/officeDocument/2006/relationships/hyperlink" Target="https://www.daloopa.com/src/8795470" TargetMode="External"/><Relationship Id="rId1356" Type="http://schemas.openxmlformats.org/officeDocument/2006/relationships/hyperlink" Target="https://www.daloopa.com/src/4423981" TargetMode="External"/><Relationship Id="rId2754" Type="http://schemas.openxmlformats.org/officeDocument/2006/relationships/hyperlink" Target="https://www.daloopa.com/src/4422395" TargetMode="External"/><Relationship Id="rId3805" Type="http://schemas.openxmlformats.org/officeDocument/2006/relationships/hyperlink" Target="https://www.daloopa.com/src/76525741" TargetMode="External"/><Relationship Id="rId8383" Type="http://schemas.openxmlformats.org/officeDocument/2006/relationships/hyperlink" Target="https://www.daloopa.com/src/76389639" TargetMode="External"/><Relationship Id="rId9781" Type="http://schemas.openxmlformats.org/officeDocument/2006/relationships/hyperlink" Target="https://www.daloopa.com/src/51072800" TargetMode="External"/><Relationship Id="rId726" Type="http://schemas.openxmlformats.org/officeDocument/2006/relationships/hyperlink" Target="https://www.daloopa.com/src/41059706" TargetMode="External"/><Relationship Id="rId1009" Type="http://schemas.openxmlformats.org/officeDocument/2006/relationships/hyperlink" Target="https://www.daloopa.com/src/4424199" TargetMode="External"/><Relationship Id="rId1770" Type="http://schemas.openxmlformats.org/officeDocument/2006/relationships/hyperlink" Target="https://www.daloopa.com/src/41059751" TargetMode="External"/><Relationship Id="rId2407" Type="http://schemas.openxmlformats.org/officeDocument/2006/relationships/hyperlink" Target="https://www.daloopa.com/src/8771558" TargetMode="External"/><Relationship Id="rId2821" Type="http://schemas.openxmlformats.org/officeDocument/2006/relationships/hyperlink" Target="https://www.daloopa.com/src/55731688" TargetMode="External"/><Relationship Id="rId5977" Type="http://schemas.openxmlformats.org/officeDocument/2006/relationships/hyperlink" Target="https://www.daloopa.com/src/4422841" TargetMode="External"/><Relationship Id="rId8036" Type="http://schemas.openxmlformats.org/officeDocument/2006/relationships/hyperlink" Target="https://www.daloopa.com/src/8776156" TargetMode="External"/><Relationship Id="rId9434" Type="http://schemas.openxmlformats.org/officeDocument/2006/relationships/hyperlink" Target="https://www.daloopa.com/src/23060735" TargetMode="External"/><Relationship Id="rId62" Type="http://schemas.openxmlformats.org/officeDocument/2006/relationships/hyperlink" Target="https://www.daloopa.com/document/1192603" TargetMode="External"/><Relationship Id="rId1423" Type="http://schemas.openxmlformats.org/officeDocument/2006/relationships/hyperlink" Target="https://www.daloopa.com/src/4424011" TargetMode="External"/><Relationship Id="rId4579" Type="http://schemas.openxmlformats.org/officeDocument/2006/relationships/hyperlink" Target="https://www.daloopa.com/src/8847476" TargetMode="External"/><Relationship Id="rId4993" Type="http://schemas.openxmlformats.org/officeDocument/2006/relationships/hyperlink" Target="https://www.daloopa.com/src/4422730" TargetMode="External"/><Relationship Id="rId8450" Type="http://schemas.openxmlformats.org/officeDocument/2006/relationships/hyperlink" Target="https://www.daloopa.com/src/76390856" TargetMode="External"/><Relationship Id="rId9501" Type="http://schemas.openxmlformats.org/officeDocument/2006/relationships/hyperlink" Target="https://www.daloopa.com/src/8795345" TargetMode="External"/><Relationship Id="rId3595" Type="http://schemas.openxmlformats.org/officeDocument/2006/relationships/hyperlink" Target="https://www.daloopa.com/src/4421637" TargetMode="External"/><Relationship Id="rId4646" Type="http://schemas.openxmlformats.org/officeDocument/2006/relationships/hyperlink" Target="https://www.daloopa.com/src/76525893" TargetMode="External"/><Relationship Id="rId7052" Type="http://schemas.openxmlformats.org/officeDocument/2006/relationships/hyperlink" Target="https://www.daloopa.com/src/4425259" TargetMode="External"/><Relationship Id="rId8103" Type="http://schemas.openxmlformats.org/officeDocument/2006/relationships/hyperlink" Target="https://www.daloopa.com/src/8774572" TargetMode="External"/><Relationship Id="rId2197" Type="http://schemas.openxmlformats.org/officeDocument/2006/relationships/hyperlink" Target="https://www.daloopa.com/src/8771556" TargetMode="External"/><Relationship Id="rId3248" Type="http://schemas.openxmlformats.org/officeDocument/2006/relationships/hyperlink" Target="https://www.daloopa.com/src/4422484" TargetMode="External"/><Relationship Id="rId3662" Type="http://schemas.openxmlformats.org/officeDocument/2006/relationships/hyperlink" Target="https://www.daloopa.com/src/41059576" TargetMode="External"/><Relationship Id="rId4713" Type="http://schemas.openxmlformats.org/officeDocument/2006/relationships/hyperlink" Target="https://www.daloopa.com/src/4421488" TargetMode="External"/><Relationship Id="rId7869" Type="http://schemas.openxmlformats.org/officeDocument/2006/relationships/hyperlink" Target="https://marketplace.daloopa.com/text-fundamental?row_number=688&amp;period_tag=QQQQ&amp;unit_tag=Thousand&amp;id=64849006&amp;value=697608&amp;id=70319008&amp;value=697654&amp;id=75163254&amp;value=697701&amp;" TargetMode="External"/><Relationship Id="rId169" Type="http://schemas.openxmlformats.org/officeDocument/2006/relationships/hyperlink" Target="https://www.daloopa.com/src/18749659" TargetMode="External"/><Relationship Id="rId583" Type="http://schemas.openxmlformats.org/officeDocument/2006/relationships/hyperlink" Target="https://www.daloopa.com/src/4429741" TargetMode="External"/><Relationship Id="rId2264" Type="http://schemas.openxmlformats.org/officeDocument/2006/relationships/hyperlink" Target="https://www.daloopa.com/src/8847677" TargetMode="External"/><Relationship Id="rId3315" Type="http://schemas.openxmlformats.org/officeDocument/2006/relationships/hyperlink" Target="https://www.daloopa.com/src/50625344" TargetMode="External"/><Relationship Id="rId9291" Type="http://schemas.openxmlformats.org/officeDocument/2006/relationships/hyperlink" Target="https://www.daloopa.com/src/50570718" TargetMode="External"/><Relationship Id="rId236" Type="http://schemas.openxmlformats.org/officeDocument/2006/relationships/hyperlink" Target="https://www.daloopa.com/document/22271693" TargetMode="External"/><Relationship Id="rId650" Type="http://schemas.openxmlformats.org/officeDocument/2006/relationships/hyperlink" Target="https://marketplace.daloopa.com/text-fundamental?row_number=86&amp;period_tag=QQQQ&amp;unit_tag=Million&amp;id=4430915&amp;value=400&amp;id=64848916&amp;value=1500&amp;" TargetMode="External"/><Relationship Id="rId1280" Type="http://schemas.openxmlformats.org/officeDocument/2006/relationships/hyperlink" Target="https://www.daloopa.com/src/4428519" TargetMode="External"/><Relationship Id="rId2331" Type="http://schemas.openxmlformats.org/officeDocument/2006/relationships/hyperlink" Target="https://www.daloopa.com/src/45801641" TargetMode="External"/><Relationship Id="rId5487" Type="http://schemas.openxmlformats.org/officeDocument/2006/relationships/hyperlink" Target="https://www.daloopa.com/src/69165729" TargetMode="External"/><Relationship Id="rId6885" Type="http://schemas.openxmlformats.org/officeDocument/2006/relationships/hyperlink" Target="https://www.daloopa.com/src/4441119" TargetMode="External"/><Relationship Id="rId7936" Type="http://schemas.openxmlformats.org/officeDocument/2006/relationships/hyperlink" Target="https://app.internal.daloopa.com/short_text_fundamental?id=31f5b61ed3df638b589ef8c752dfc449" TargetMode="External"/><Relationship Id="rId303" Type="http://schemas.openxmlformats.org/officeDocument/2006/relationships/hyperlink" Target="https://marketplace.daloopa.com/text-fundamental?row_number=42&amp;period_tag=QQQQ&amp;unit_tag=Percent&amp;id=4431120&amp;value=0.02&amp;" TargetMode="External"/><Relationship Id="rId4089" Type="http://schemas.openxmlformats.org/officeDocument/2006/relationships/hyperlink" Target="https://www.daloopa.com/src/4421386" TargetMode="External"/><Relationship Id="rId6538" Type="http://schemas.openxmlformats.org/officeDocument/2006/relationships/hyperlink" Target="https://www.daloopa.com/src/51431292" TargetMode="External"/><Relationship Id="rId6952" Type="http://schemas.openxmlformats.org/officeDocument/2006/relationships/hyperlink" Target="https://www.daloopa.com/src/4442464" TargetMode="External"/><Relationship Id="rId9011" Type="http://schemas.openxmlformats.org/officeDocument/2006/relationships/hyperlink" Target="https://www.daloopa.com/src/60201758" TargetMode="External"/><Relationship Id="rId5554" Type="http://schemas.openxmlformats.org/officeDocument/2006/relationships/hyperlink" Target="https://www.daloopa.com/src/4425429" TargetMode="External"/><Relationship Id="rId6605" Type="http://schemas.openxmlformats.org/officeDocument/2006/relationships/hyperlink" Target="https://www.daloopa.com/src/4425393" TargetMode="External"/><Relationship Id="rId1000" Type="http://schemas.openxmlformats.org/officeDocument/2006/relationships/hyperlink" Target="https://www.daloopa.com/document/1191570" TargetMode="External"/><Relationship Id="rId4156" Type="http://schemas.openxmlformats.org/officeDocument/2006/relationships/hyperlink" Target="https://www.daloopa.com/src/4421784" TargetMode="External"/><Relationship Id="rId4570" Type="http://schemas.openxmlformats.org/officeDocument/2006/relationships/hyperlink" Target="https://www.daloopa.com/src/4421654" TargetMode="External"/><Relationship Id="rId5207" Type="http://schemas.openxmlformats.org/officeDocument/2006/relationships/hyperlink" Target="https://www.daloopa.com/src/50450790" TargetMode="External"/><Relationship Id="rId5621" Type="http://schemas.openxmlformats.org/officeDocument/2006/relationships/hyperlink" Target="https://www.daloopa.com/src/4423425" TargetMode="External"/><Relationship Id="rId8777" Type="http://schemas.openxmlformats.org/officeDocument/2006/relationships/hyperlink" Target="https://www.daloopa.com/document/23607425" TargetMode="External"/><Relationship Id="rId9828" Type="http://schemas.openxmlformats.org/officeDocument/2006/relationships/hyperlink" Target="https://www.daloopa.com/src/8777974" TargetMode="External"/><Relationship Id="rId1817" Type="http://schemas.openxmlformats.org/officeDocument/2006/relationships/hyperlink" Target="https://www.daloopa.com/src/70320405" TargetMode="External"/><Relationship Id="rId3172" Type="http://schemas.openxmlformats.org/officeDocument/2006/relationships/hyperlink" Target="https://www.daloopa.com/src/4422177" TargetMode="External"/><Relationship Id="rId4223" Type="http://schemas.openxmlformats.org/officeDocument/2006/relationships/hyperlink" Target="https://www.daloopa.com/src/4421813" TargetMode="External"/><Relationship Id="rId7379" Type="http://schemas.openxmlformats.org/officeDocument/2006/relationships/hyperlink" Target="https://app.internal.daloopa.com/short_text_fundamental?id=c91bab8201d382d29afa6511d165eb7e" TargetMode="External"/><Relationship Id="rId7793" Type="http://schemas.openxmlformats.org/officeDocument/2006/relationships/hyperlink" Target="https://www.daloopa.com/src/51117712" TargetMode="External"/><Relationship Id="rId8844" Type="http://schemas.openxmlformats.org/officeDocument/2006/relationships/hyperlink" Target="https://www.daloopa.com/src/8847957" TargetMode="External"/><Relationship Id="rId6395" Type="http://schemas.openxmlformats.org/officeDocument/2006/relationships/hyperlink" Target="https://www.daloopa.com/src/23051517" TargetMode="External"/><Relationship Id="rId7446" Type="http://schemas.openxmlformats.org/officeDocument/2006/relationships/hyperlink" Target="https://www.daloopa.com/document/23607425" TargetMode="External"/><Relationship Id="rId160" Type="http://schemas.openxmlformats.org/officeDocument/2006/relationships/hyperlink" Target="https://app.internal.daloopa.com/short_text_fundamental?id=315ef34448c68f0bdfed815c68994211" TargetMode="External"/><Relationship Id="rId3989" Type="http://schemas.openxmlformats.org/officeDocument/2006/relationships/hyperlink" Target="https://www.daloopa.com/src/4421644" TargetMode="External"/><Relationship Id="rId6048" Type="http://schemas.openxmlformats.org/officeDocument/2006/relationships/hyperlink" Target="https://www.daloopa.com/src/4422872" TargetMode="External"/><Relationship Id="rId6462" Type="http://schemas.openxmlformats.org/officeDocument/2006/relationships/hyperlink" Target="https://www.daloopa.com/src/51431286" TargetMode="External"/><Relationship Id="rId7860" Type="http://schemas.openxmlformats.org/officeDocument/2006/relationships/hyperlink" Target="https://www.daloopa.com/src/8776111" TargetMode="External"/><Relationship Id="rId8911" Type="http://schemas.openxmlformats.org/officeDocument/2006/relationships/hyperlink" Target="https://www.daloopa.com/src/18767632" TargetMode="External"/><Relationship Id="rId5064" Type="http://schemas.openxmlformats.org/officeDocument/2006/relationships/hyperlink" Target="https://app.internal.daloopa.com/short_text_fundamental?id=c506e6792d901572cb2dece58f0b23a4" TargetMode="External"/><Relationship Id="rId6115" Type="http://schemas.openxmlformats.org/officeDocument/2006/relationships/hyperlink" Target="https://www.daloopa.com/src/4423287" TargetMode="External"/><Relationship Id="rId7513" Type="http://schemas.openxmlformats.org/officeDocument/2006/relationships/hyperlink" Target="https://www.daloopa.com/src/50603685" TargetMode="External"/><Relationship Id="rId977" Type="http://schemas.openxmlformats.org/officeDocument/2006/relationships/hyperlink" Target="https://marketplace.daloopa.com/text-fundamental?row_number=196&amp;period_tag=QQQQ&amp;unit_tag=Actual&amp;id=51139593&amp;value=100&amp;id=18769060&amp;value=100&amp;id=41059830&amp;value=120&amp;" TargetMode="External"/><Relationship Id="rId2658" Type="http://schemas.openxmlformats.org/officeDocument/2006/relationships/hyperlink" Target="https://www.daloopa.com/src/23052244" TargetMode="External"/><Relationship Id="rId3709" Type="http://schemas.openxmlformats.org/officeDocument/2006/relationships/hyperlink" Target="https://www.daloopa.com/src/8847431" TargetMode="External"/><Relationship Id="rId4080" Type="http://schemas.openxmlformats.org/officeDocument/2006/relationships/hyperlink" Target="https://www.daloopa.com/src/76525789" TargetMode="External"/><Relationship Id="rId9685" Type="http://schemas.openxmlformats.org/officeDocument/2006/relationships/hyperlink" Target="https://www.daloopa.com/src/51073253" TargetMode="External"/><Relationship Id="rId1674" Type="http://schemas.openxmlformats.org/officeDocument/2006/relationships/hyperlink" Target="https://app.internal.daloopa.com/short_text_fundamental?id=7fb832c07223d8097208e7723a4e97d0" TargetMode="External"/><Relationship Id="rId2725" Type="http://schemas.openxmlformats.org/officeDocument/2006/relationships/hyperlink" Target="https://www.daloopa.com/src/50623605" TargetMode="External"/><Relationship Id="rId5131" Type="http://schemas.openxmlformats.org/officeDocument/2006/relationships/hyperlink" Target="https://www.daloopa.com/src/4423035" TargetMode="External"/><Relationship Id="rId8287" Type="http://schemas.openxmlformats.org/officeDocument/2006/relationships/hyperlink" Target="https://www.daloopa.com/src/76385665" TargetMode="External"/><Relationship Id="rId9338" Type="http://schemas.openxmlformats.org/officeDocument/2006/relationships/hyperlink" Target="https://www.daloopa.com/src/23060704" TargetMode="External"/><Relationship Id="rId9752" Type="http://schemas.openxmlformats.org/officeDocument/2006/relationships/hyperlink" Target="https://www.daloopa.com/src/64849001" TargetMode="External"/><Relationship Id="rId1327" Type="http://schemas.openxmlformats.org/officeDocument/2006/relationships/hyperlink" Target="https://www.daloopa.com/src/50452908" TargetMode="External"/><Relationship Id="rId1741" Type="http://schemas.openxmlformats.org/officeDocument/2006/relationships/hyperlink" Target="https://www.daloopa.com/src/8778579" TargetMode="External"/><Relationship Id="rId4897" Type="http://schemas.openxmlformats.org/officeDocument/2006/relationships/hyperlink" Target="https://www.daloopa.com/src/8847736" TargetMode="External"/><Relationship Id="rId5948" Type="http://schemas.openxmlformats.org/officeDocument/2006/relationships/hyperlink" Target="https://www.daloopa.com/src/4423467" TargetMode="External"/><Relationship Id="rId8354" Type="http://schemas.openxmlformats.org/officeDocument/2006/relationships/hyperlink" Target="https://www.daloopa.com/src/76388165" TargetMode="External"/><Relationship Id="rId9405" Type="http://schemas.openxmlformats.org/officeDocument/2006/relationships/hyperlink" Target="https://www.daloopa.com/src/8795429" TargetMode="External"/><Relationship Id="rId33" Type="http://schemas.openxmlformats.org/officeDocument/2006/relationships/hyperlink" Target="https://www.daloopa.com/document/20518959" TargetMode="External"/><Relationship Id="rId3499" Type="http://schemas.openxmlformats.org/officeDocument/2006/relationships/hyperlink" Target="https://www.daloopa.com/src/4421582" TargetMode="External"/><Relationship Id="rId7370" Type="http://schemas.openxmlformats.org/officeDocument/2006/relationships/hyperlink" Target="https://www.daloopa.com/src/23060597" TargetMode="External"/><Relationship Id="rId8007" Type="http://schemas.openxmlformats.org/officeDocument/2006/relationships/hyperlink" Target="https://www.daloopa.com/src/75163256" TargetMode="External"/><Relationship Id="rId8421" Type="http://schemas.openxmlformats.org/officeDocument/2006/relationships/hyperlink" Target="https://www.daloopa.com/document/23979424" TargetMode="External"/><Relationship Id="rId3566" Type="http://schemas.openxmlformats.org/officeDocument/2006/relationships/hyperlink" Target="https://www.daloopa.com/src/76525693" TargetMode="External"/><Relationship Id="rId4964" Type="http://schemas.openxmlformats.org/officeDocument/2006/relationships/hyperlink" Target="https://www.daloopa.com/src/45801782" TargetMode="External"/><Relationship Id="rId7023" Type="http://schemas.openxmlformats.org/officeDocument/2006/relationships/hyperlink" Target="https://www.daloopa.com/src/4441532" TargetMode="External"/><Relationship Id="rId487" Type="http://schemas.openxmlformats.org/officeDocument/2006/relationships/hyperlink" Target="https://www.daloopa.com/src/4427153" TargetMode="External"/><Relationship Id="rId2168" Type="http://schemas.openxmlformats.org/officeDocument/2006/relationships/hyperlink" Target="https://www.daloopa.com/src/70328431" TargetMode="External"/><Relationship Id="rId3219" Type="http://schemas.openxmlformats.org/officeDocument/2006/relationships/hyperlink" Target="https://app.internal.daloopa.com/short_text_fundamental?id=7c8bbd3e9fccc25f4f999a2b448c5260" TargetMode="External"/><Relationship Id="rId3980" Type="http://schemas.openxmlformats.org/officeDocument/2006/relationships/hyperlink" Target="https://www.daloopa.com/src/4421905" TargetMode="External"/><Relationship Id="rId4617" Type="http://schemas.openxmlformats.org/officeDocument/2006/relationships/hyperlink" Target="https://www.daloopa.com/src/4421820" TargetMode="External"/><Relationship Id="rId9195" Type="http://schemas.openxmlformats.org/officeDocument/2006/relationships/hyperlink" Target="https://www.daloopa.com/document/23607425" TargetMode="External"/><Relationship Id="rId1184" Type="http://schemas.openxmlformats.org/officeDocument/2006/relationships/hyperlink" Target="https://www.daloopa.com/src/50916172" TargetMode="External"/><Relationship Id="rId2582" Type="http://schemas.openxmlformats.org/officeDocument/2006/relationships/hyperlink" Target="https://www.daloopa.com/src/4423628" TargetMode="External"/><Relationship Id="rId3633" Type="http://schemas.openxmlformats.org/officeDocument/2006/relationships/hyperlink" Target="https://www.daloopa.com/src/4421500" TargetMode="External"/><Relationship Id="rId6789" Type="http://schemas.openxmlformats.org/officeDocument/2006/relationships/hyperlink" Target="https://www.daloopa.com/src/51519627" TargetMode="External"/><Relationship Id="rId554" Type="http://schemas.openxmlformats.org/officeDocument/2006/relationships/hyperlink" Target="https://www.daloopa.com/src/4427166" TargetMode="External"/><Relationship Id="rId2235" Type="http://schemas.openxmlformats.org/officeDocument/2006/relationships/hyperlink" Target="https://www.daloopa.com/src/8772077" TargetMode="External"/><Relationship Id="rId3700" Type="http://schemas.openxmlformats.org/officeDocument/2006/relationships/hyperlink" Target="https://www.daloopa.com/src/4421668" TargetMode="External"/><Relationship Id="rId6856" Type="http://schemas.openxmlformats.org/officeDocument/2006/relationships/hyperlink" Target="https://marketplace.daloopa.com/text-fundamental?row_number=550&amp;period_tag=QYYY&amp;unit_tag=Million&amp;id=64849626&amp;value=0&amp;id=4440887&amp;value=8.5&amp;id=4441114&amp;value=0.0&amp;id=4425302&amp;value=0.0&amp;id=45802031&amp;value=8.5&amp;" TargetMode="External"/><Relationship Id="rId7907" Type="http://schemas.openxmlformats.org/officeDocument/2006/relationships/hyperlink" Target="https://www.daloopa.com/src/8774586" TargetMode="External"/><Relationship Id="rId9262" Type="http://schemas.openxmlformats.org/officeDocument/2006/relationships/hyperlink" Target="https://www.daloopa.com/src/8795168" TargetMode="External"/><Relationship Id="rId207" Type="http://schemas.openxmlformats.org/officeDocument/2006/relationships/hyperlink" Target="https://www.daloopa.com/src/33992883" TargetMode="External"/><Relationship Id="rId621" Type="http://schemas.openxmlformats.org/officeDocument/2006/relationships/hyperlink" Target="https://www.daloopa.com/src/4430075" TargetMode="External"/><Relationship Id="rId1251" Type="http://schemas.openxmlformats.org/officeDocument/2006/relationships/hyperlink" Target="https://www.daloopa.com/src/4428646" TargetMode="External"/><Relationship Id="rId2302" Type="http://schemas.openxmlformats.org/officeDocument/2006/relationships/hyperlink" Target="https://www.daloopa.com/src/8771570" TargetMode="External"/><Relationship Id="rId5458" Type="http://schemas.openxmlformats.org/officeDocument/2006/relationships/hyperlink" Target="https://www.daloopa.com/src/4423305" TargetMode="External"/><Relationship Id="rId5872" Type="http://schemas.openxmlformats.org/officeDocument/2006/relationships/hyperlink" Target="https://www.daloopa.com/src/45801925" TargetMode="External"/><Relationship Id="rId6509" Type="http://schemas.openxmlformats.org/officeDocument/2006/relationships/hyperlink" Target="https://www.daloopa.com/src/51090751" TargetMode="External"/><Relationship Id="rId6923" Type="http://schemas.openxmlformats.org/officeDocument/2006/relationships/hyperlink" Target="https://www.daloopa.com/src/45802042" TargetMode="External"/><Relationship Id="rId4474" Type="http://schemas.openxmlformats.org/officeDocument/2006/relationships/hyperlink" Target="https://www.daloopa.com/src/18752961" TargetMode="External"/><Relationship Id="rId5525" Type="http://schemas.openxmlformats.org/officeDocument/2006/relationships/hyperlink" Target="https://www.daloopa.com/src/50450781" TargetMode="External"/><Relationship Id="rId3076" Type="http://schemas.openxmlformats.org/officeDocument/2006/relationships/hyperlink" Target="https://www.daloopa.com/src/4422293" TargetMode="External"/><Relationship Id="rId3490" Type="http://schemas.openxmlformats.org/officeDocument/2006/relationships/hyperlink" Target="https://www.daloopa.com/src/4421838" TargetMode="External"/><Relationship Id="rId4127" Type="http://schemas.openxmlformats.org/officeDocument/2006/relationships/hyperlink" Target="https://www.daloopa.com/src/69162591" TargetMode="External"/><Relationship Id="rId4541" Type="http://schemas.openxmlformats.org/officeDocument/2006/relationships/hyperlink" Target="https://www.daloopa.com/src/76525874" TargetMode="External"/><Relationship Id="rId7697" Type="http://schemas.openxmlformats.org/officeDocument/2006/relationships/hyperlink" Target="https://www.daloopa.com/src/70319337" TargetMode="External"/><Relationship Id="rId2092" Type="http://schemas.openxmlformats.org/officeDocument/2006/relationships/hyperlink" Target="https://www.daloopa.com/src/8774258" TargetMode="External"/><Relationship Id="rId3143" Type="http://schemas.openxmlformats.org/officeDocument/2006/relationships/hyperlink" Target="https://www.daloopa.com/src/8847513" TargetMode="External"/><Relationship Id="rId6299" Type="http://schemas.openxmlformats.org/officeDocument/2006/relationships/hyperlink" Target="https://www.daloopa.com/src/4423056" TargetMode="External"/><Relationship Id="rId8748" Type="http://schemas.openxmlformats.org/officeDocument/2006/relationships/hyperlink" Target="https://www.daloopa.com/src/70323317" TargetMode="External"/><Relationship Id="rId7764" Type="http://schemas.openxmlformats.org/officeDocument/2006/relationships/hyperlink" Target="https://www.daloopa.com/src/51115543" TargetMode="External"/><Relationship Id="rId8815" Type="http://schemas.openxmlformats.org/officeDocument/2006/relationships/hyperlink" Target="https://www.daloopa.com/src/60201722" TargetMode="External"/><Relationship Id="rId131" Type="http://schemas.openxmlformats.org/officeDocument/2006/relationships/hyperlink" Target="https://www.daloopa.com/src/4429235" TargetMode="External"/><Relationship Id="rId3210" Type="http://schemas.openxmlformats.org/officeDocument/2006/relationships/hyperlink" Target="https://www.daloopa.com/src/50413743" TargetMode="External"/><Relationship Id="rId6366" Type="http://schemas.openxmlformats.org/officeDocument/2006/relationships/hyperlink" Target="https://www.daloopa.com/src/4422791" TargetMode="External"/><Relationship Id="rId6780" Type="http://schemas.openxmlformats.org/officeDocument/2006/relationships/hyperlink" Target="https://www.daloopa.com/src/51085635" TargetMode="External"/><Relationship Id="rId7417" Type="http://schemas.openxmlformats.org/officeDocument/2006/relationships/hyperlink" Target="https://www.daloopa.com/src/8780787" TargetMode="External"/><Relationship Id="rId7831" Type="http://schemas.openxmlformats.org/officeDocument/2006/relationships/hyperlink" Target="https://www.daloopa.com/src/8776027" TargetMode="External"/><Relationship Id="rId2976" Type="http://schemas.openxmlformats.org/officeDocument/2006/relationships/hyperlink" Target="https://www.daloopa.com/src/23051408" TargetMode="External"/><Relationship Id="rId5382" Type="http://schemas.openxmlformats.org/officeDocument/2006/relationships/hyperlink" Target="https://app.internal.daloopa.com/short_text_fundamental?id=49e3429e913741f154c42e1fc6fdb9e0" TargetMode="External"/><Relationship Id="rId6019" Type="http://schemas.openxmlformats.org/officeDocument/2006/relationships/hyperlink" Target="https://www.daloopa.com/src/45801946" TargetMode="External"/><Relationship Id="rId6433" Type="http://schemas.openxmlformats.org/officeDocument/2006/relationships/hyperlink" Target="https://www.daloopa.com/src/51431310" TargetMode="External"/><Relationship Id="rId9589" Type="http://schemas.openxmlformats.org/officeDocument/2006/relationships/hyperlink" Target="https://www.daloopa.com/document/23607425" TargetMode="External"/><Relationship Id="rId948" Type="http://schemas.openxmlformats.org/officeDocument/2006/relationships/hyperlink" Target="https://www.daloopa.com/src/4443588" TargetMode="External"/><Relationship Id="rId1578" Type="http://schemas.openxmlformats.org/officeDocument/2006/relationships/hyperlink" Target="https://www.daloopa.com/src/4424001" TargetMode="External"/><Relationship Id="rId1992" Type="http://schemas.openxmlformats.org/officeDocument/2006/relationships/hyperlink" Target="https://www.daloopa.com/src/51030800" TargetMode="External"/><Relationship Id="rId2629" Type="http://schemas.openxmlformats.org/officeDocument/2006/relationships/hyperlink" Target="https://www.daloopa.com/src/4423599" TargetMode="External"/><Relationship Id="rId5035" Type="http://schemas.openxmlformats.org/officeDocument/2006/relationships/hyperlink" Target="https://www.daloopa.com/src/4423327" TargetMode="External"/><Relationship Id="rId6500" Type="http://schemas.openxmlformats.org/officeDocument/2006/relationships/hyperlink" Target="https://www.daloopa.com/src/51091043" TargetMode="External"/><Relationship Id="rId9656" Type="http://schemas.openxmlformats.org/officeDocument/2006/relationships/hyperlink" Target="https://www.daloopa.com/src/51072503" TargetMode="External"/><Relationship Id="rId1645" Type="http://schemas.openxmlformats.org/officeDocument/2006/relationships/hyperlink" Target="https://app.internal.daloopa.com/short_text_fundamental?id=2c64829804ba679d0af9296ccceb19f6" TargetMode="External"/><Relationship Id="rId4051" Type="http://schemas.openxmlformats.org/officeDocument/2006/relationships/hyperlink" Target="https://www.daloopa.com/src/4421757" TargetMode="External"/><Relationship Id="rId5102" Type="http://schemas.openxmlformats.org/officeDocument/2006/relationships/hyperlink" Target="https://www.daloopa.com/src/55731754" TargetMode="External"/><Relationship Id="rId8258" Type="http://schemas.openxmlformats.org/officeDocument/2006/relationships/hyperlink" Target="https://www.daloopa.com/src/76390334" TargetMode="External"/><Relationship Id="rId8672" Type="http://schemas.openxmlformats.org/officeDocument/2006/relationships/hyperlink" Target="https://app.internal.daloopa.com/short_text_fundamental?id=8932d97bfe67126648082b13c50d9573" TargetMode="External"/><Relationship Id="rId9309" Type="http://schemas.openxmlformats.org/officeDocument/2006/relationships/hyperlink" Target="https://www.daloopa.com/src/8795264" TargetMode="External"/><Relationship Id="rId7274" Type="http://schemas.openxmlformats.org/officeDocument/2006/relationships/hyperlink" Target="https://www.daloopa.com/src/60201510" TargetMode="External"/><Relationship Id="rId8325" Type="http://schemas.openxmlformats.org/officeDocument/2006/relationships/hyperlink" Target="https://www.daloopa.com/src/76386746" TargetMode="External"/><Relationship Id="rId9723" Type="http://schemas.openxmlformats.org/officeDocument/2006/relationships/hyperlink" Target="https://www.daloopa.com/src/51073886" TargetMode="External"/><Relationship Id="rId1712" Type="http://schemas.openxmlformats.org/officeDocument/2006/relationships/hyperlink" Target="https://www.daloopa.com/src/8772978" TargetMode="External"/><Relationship Id="rId4868" Type="http://schemas.openxmlformats.org/officeDocument/2006/relationships/hyperlink" Target="https://www.daloopa.com/src/4422661" TargetMode="External"/><Relationship Id="rId5919" Type="http://schemas.openxmlformats.org/officeDocument/2006/relationships/hyperlink" Target="https://www.daloopa.com/src/45801928" TargetMode="External"/><Relationship Id="rId6290" Type="http://schemas.openxmlformats.org/officeDocument/2006/relationships/hyperlink" Target="https://www.daloopa.com/src/4422790" TargetMode="External"/><Relationship Id="rId3884" Type="http://schemas.openxmlformats.org/officeDocument/2006/relationships/hyperlink" Target="https://www.daloopa.com/src/4421614" TargetMode="External"/><Relationship Id="rId4935" Type="http://schemas.openxmlformats.org/officeDocument/2006/relationships/hyperlink" Target="https://www.daloopa.com/src/4423088" TargetMode="External"/><Relationship Id="rId7341" Type="http://schemas.openxmlformats.org/officeDocument/2006/relationships/hyperlink" Target="https://app.internal.daloopa.com/short_text_fundamental?id=48f33990db77f2cc5c028530d37b5483" TargetMode="External"/><Relationship Id="rId9099" Type="http://schemas.openxmlformats.org/officeDocument/2006/relationships/hyperlink" Target="https://www.daloopa.com/document/23607425" TargetMode="External"/><Relationship Id="rId2486" Type="http://schemas.openxmlformats.org/officeDocument/2006/relationships/hyperlink" Target="https://www.daloopa.com/src/4423539" TargetMode="External"/><Relationship Id="rId3537" Type="http://schemas.openxmlformats.org/officeDocument/2006/relationships/hyperlink" Target="https://www.daloopa.com/src/4421839" TargetMode="External"/><Relationship Id="rId3951" Type="http://schemas.openxmlformats.org/officeDocument/2006/relationships/hyperlink" Target="https://www.daloopa.com/src/50447787" TargetMode="External"/><Relationship Id="rId458" Type="http://schemas.openxmlformats.org/officeDocument/2006/relationships/hyperlink" Target="https://www.daloopa.com/document/9601627" TargetMode="External"/><Relationship Id="rId872" Type="http://schemas.openxmlformats.org/officeDocument/2006/relationships/hyperlink" Target="https://www.daloopa.com/src/4432650" TargetMode="External"/><Relationship Id="rId1088" Type="http://schemas.openxmlformats.org/officeDocument/2006/relationships/hyperlink" Target="https://www.daloopa.com/src/4428250" TargetMode="External"/><Relationship Id="rId2139" Type="http://schemas.openxmlformats.org/officeDocument/2006/relationships/hyperlink" Target="https://www.daloopa.com/src/50588764" TargetMode="External"/><Relationship Id="rId2553" Type="http://schemas.openxmlformats.org/officeDocument/2006/relationships/hyperlink" Target="https://www.daloopa.com/src/33997557" TargetMode="External"/><Relationship Id="rId3604" Type="http://schemas.openxmlformats.org/officeDocument/2006/relationships/hyperlink" Target="https://www.daloopa.com/src/8847457" TargetMode="External"/><Relationship Id="rId6010" Type="http://schemas.openxmlformats.org/officeDocument/2006/relationships/hyperlink" Target="https://www.daloopa.com/src/64848852" TargetMode="External"/><Relationship Id="rId9166" Type="http://schemas.openxmlformats.org/officeDocument/2006/relationships/hyperlink" Target="https://www.daloopa.com/src/8795160" TargetMode="External"/><Relationship Id="rId9580" Type="http://schemas.openxmlformats.org/officeDocument/2006/relationships/hyperlink" Target="https://www.daloopa.com/src/8795443" TargetMode="External"/><Relationship Id="rId525" Type="http://schemas.openxmlformats.org/officeDocument/2006/relationships/hyperlink" Target="https://www.daloopa.com/src/4431982" TargetMode="External"/><Relationship Id="rId1155" Type="http://schemas.openxmlformats.org/officeDocument/2006/relationships/hyperlink" Target="https://www.daloopa.com/src/50599500" TargetMode="External"/><Relationship Id="rId2206" Type="http://schemas.openxmlformats.org/officeDocument/2006/relationships/hyperlink" Target="https://www.daloopa.com/src/8771421" TargetMode="External"/><Relationship Id="rId2620" Type="http://schemas.openxmlformats.org/officeDocument/2006/relationships/hyperlink" Target="https://www.daloopa.com/src/50721269" TargetMode="External"/><Relationship Id="rId5776" Type="http://schemas.openxmlformats.org/officeDocument/2006/relationships/hyperlink" Target="https://www.daloopa.com/src/4422809" TargetMode="External"/><Relationship Id="rId8182" Type="http://schemas.openxmlformats.org/officeDocument/2006/relationships/hyperlink" Target="https://www.daloopa.com/src/8774826" TargetMode="External"/><Relationship Id="rId9233" Type="http://schemas.openxmlformats.org/officeDocument/2006/relationships/hyperlink" Target="https://www.daloopa.com/src/8795281" TargetMode="External"/><Relationship Id="rId1222" Type="http://schemas.openxmlformats.org/officeDocument/2006/relationships/hyperlink" Target="https://www.daloopa.com/src/4428494" TargetMode="External"/><Relationship Id="rId4378" Type="http://schemas.openxmlformats.org/officeDocument/2006/relationships/hyperlink" Target="https://www.daloopa.com/src/75006740" TargetMode="External"/><Relationship Id="rId5429" Type="http://schemas.openxmlformats.org/officeDocument/2006/relationships/hyperlink" Target="https://www.daloopa.com/src/45801855" TargetMode="External"/><Relationship Id="rId6827" Type="http://schemas.openxmlformats.org/officeDocument/2006/relationships/hyperlink" Target="https://marketplace.daloopa.com/text-fundamental?row_number=546&amp;period_tag=QYYY&amp;unit_tag=Million&amp;id=4425250&amp;value=0.5&amp;id=4440888&amp;value=0.0&amp;id=4441115&amp;value=0.0&amp;id=4425303&amp;value=0.0&amp;id=45802026&amp;value=0.5&amp;" TargetMode="External"/><Relationship Id="rId9300" Type="http://schemas.openxmlformats.org/officeDocument/2006/relationships/hyperlink" Target="https://www.daloopa.com/src/8795195" TargetMode="External"/><Relationship Id="rId3394" Type="http://schemas.openxmlformats.org/officeDocument/2006/relationships/hyperlink" Target="https://www.daloopa.com/src/4427838" TargetMode="External"/><Relationship Id="rId4792" Type="http://schemas.openxmlformats.org/officeDocument/2006/relationships/hyperlink" Target="https://www.daloopa.com/src/18731603" TargetMode="External"/><Relationship Id="rId5843" Type="http://schemas.openxmlformats.org/officeDocument/2006/relationships/hyperlink" Target="https://www.daloopa.com/src/4422781" TargetMode="External"/><Relationship Id="rId8999" Type="http://schemas.openxmlformats.org/officeDocument/2006/relationships/hyperlink" Target="https://www.daloopa.com/src/8781252" TargetMode="External"/><Relationship Id="rId3047" Type="http://schemas.openxmlformats.org/officeDocument/2006/relationships/hyperlink" Target="https://www.daloopa.com/src/64848803" TargetMode="External"/><Relationship Id="rId4445" Type="http://schemas.openxmlformats.org/officeDocument/2006/relationships/hyperlink" Target="https://www.daloopa.com/src/4421393" TargetMode="External"/><Relationship Id="rId5910" Type="http://schemas.openxmlformats.org/officeDocument/2006/relationships/hyperlink" Target="https://www.daloopa.com/src/33992487" TargetMode="External"/><Relationship Id="rId3461" Type="http://schemas.openxmlformats.org/officeDocument/2006/relationships/hyperlink" Target="https://www.daloopa.com/src/60194206" TargetMode="External"/><Relationship Id="rId4512" Type="http://schemas.openxmlformats.org/officeDocument/2006/relationships/hyperlink" Target="https://www.daloopa.com/src/4421790" TargetMode="External"/><Relationship Id="rId7668" Type="http://schemas.openxmlformats.org/officeDocument/2006/relationships/hyperlink" Target="https://www.daloopa.com/src/50607892" TargetMode="External"/><Relationship Id="rId8719" Type="http://schemas.openxmlformats.org/officeDocument/2006/relationships/hyperlink" Target="https://www.daloopa.com/src/76383486" TargetMode="External"/><Relationship Id="rId382" Type="http://schemas.openxmlformats.org/officeDocument/2006/relationships/hyperlink" Target="https://www.daloopa.com/src/4430212" TargetMode="External"/><Relationship Id="rId2063" Type="http://schemas.openxmlformats.org/officeDocument/2006/relationships/hyperlink" Target="https://www.daloopa.com/src/8774213" TargetMode="External"/><Relationship Id="rId3114" Type="http://schemas.openxmlformats.org/officeDocument/2006/relationships/hyperlink" Target="https://www.daloopa.com/document/23979428" TargetMode="External"/><Relationship Id="rId6684" Type="http://schemas.openxmlformats.org/officeDocument/2006/relationships/hyperlink" Target="https://www.daloopa.com/src/51441962" TargetMode="External"/><Relationship Id="rId7735" Type="http://schemas.openxmlformats.org/officeDocument/2006/relationships/hyperlink" Target="https://www.daloopa.com/src/50611371" TargetMode="External"/><Relationship Id="rId9090" Type="http://schemas.openxmlformats.org/officeDocument/2006/relationships/hyperlink" Target="https://www.daloopa.com/src/23053202" TargetMode="External"/><Relationship Id="rId2130" Type="http://schemas.openxmlformats.org/officeDocument/2006/relationships/hyperlink" Target="https://www.daloopa.com/src/50589565" TargetMode="External"/><Relationship Id="rId5286" Type="http://schemas.openxmlformats.org/officeDocument/2006/relationships/hyperlink" Target="https://www.daloopa.com/src/4422917" TargetMode="External"/><Relationship Id="rId6337" Type="http://schemas.openxmlformats.org/officeDocument/2006/relationships/hyperlink" Target="https://www.daloopa.com/src/69165743" TargetMode="External"/><Relationship Id="rId6751" Type="http://schemas.openxmlformats.org/officeDocument/2006/relationships/hyperlink" Target="https://www.daloopa.com/src/4440882" TargetMode="External"/><Relationship Id="rId102" Type="http://schemas.openxmlformats.org/officeDocument/2006/relationships/hyperlink" Target="https://www.daloopa.com/document/23346503" TargetMode="External"/><Relationship Id="rId5353" Type="http://schemas.openxmlformats.org/officeDocument/2006/relationships/hyperlink" Target="https://www.daloopa.com/src/4423333" TargetMode="External"/><Relationship Id="rId6404" Type="http://schemas.openxmlformats.org/officeDocument/2006/relationships/hyperlink" Target="https://www.daloopa.com/src/45801985" TargetMode="External"/><Relationship Id="rId7802" Type="http://schemas.openxmlformats.org/officeDocument/2006/relationships/hyperlink" Target="https://app.internal.daloopa.com/short_text_fundamental?id=40830f874f43d1bf987285079b56b210" TargetMode="External"/><Relationship Id="rId1896" Type="http://schemas.openxmlformats.org/officeDocument/2006/relationships/hyperlink" Target="https://www.daloopa.com/src/70320589" TargetMode="External"/><Relationship Id="rId2947" Type="http://schemas.openxmlformats.org/officeDocument/2006/relationships/hyperlink" Target="https://www.daloopa.com/src/4422160" TargetMode="External"/><Relationship Id="rId5006" Type="http://schemas.openxmlformats.org/officeDocument/2006/relationships/hyperlink" Target="https://www.daloopa.com/src/4423356" TargetMode="External"/><Relationship Id="rId919" Type="http://schemas.openxmlformats.org/officeDocument/2006/relationships/hyperlink" Target="https://marketplace.daloopa.com/text-fundamental?row_number=167&amp;period_tag=QQQQ&amp;unit_tag=Dollar&amp;id=4443512&amp;value=6.36&amp;id=4443584&amp;value=6.46&amp;" TargetMode="External"/><Relationship Id="rId1549" Type="http://schemas.openxmlformats.org/officeDocument/2006/relationships/hyperlink" Target="https://www.daloopa.com/src/33997717" TargetMode="External"/><Relationship Id="rId1963" Type="http://schemas.openxmlformats.org/officeDocument/2006/relationships/hyperlink" Target="https://www.daloopa.com/src/8769130" TargetMode="External"/><Relationship Id="rId4022" Type="http://schemas.openxmlformats.org/officeDocument/2006/relationships/hyperlink" Target="https://www.daloopa.com/src/41059582" TargetMode="External"/><Relationship Id="rId5420" Type="http://schemas.openxmlformats.org/officeDocument/2006/relationships/hyperlink" Target="https://www.daloopa.com/src/55731734" TargetMode="External"/><Relationship Id="rId7178" Type="http://schemas.openxmlformats.org/officeDocument/2006/relationships/hyperlink" Target="https://www.daloopa.com/src/4424291" TargetMode="External"/><Relationship Id="rId8576" Type="http://schemas.openxmlformats.org/officeDocument/2006/relationships/hyperlink" Target="https://www.daloopa.com/src/76383494" TargetMode="External"/><Relationship Id="rId8990" Type="http://schemas.openxmlformats.org/officeDocument/2006/relationships/hyperlink" Target="https://www.daloopa.com/src/8783436" TargetMode="External"/><Relationship Id="rId9627" Type="http://schemas.openxmlformats.org/officeDocument/2006/relationships/hyperlink" Target="https://www.daloopa.com/src/50570757" TargetMode="External"/><Relationship Id="rId1616" Type="http://schemas.openxmlformats.org/officeDocument/2006/relationships/hyperlink" Target="https://www.daloopa.com/src/18748953" TargetMode="External"/><Relationship Id="rId7592" Type="http://schemas.openxmlformats.org/officeDocument/2006/relationships/hyperlink" Target="https://www.daloopa.com/src/50608696" TargetMode="External"/><Relationship Id="rId8229" Type="http://schemas.openxmlformats.org/officeDocument/2006/relationships/hyperlink" Target="https://www.daloopa.com/src/76390185" TargetMode="External"/><Relationship Id="rId8643" Type="http://schemas.openxmlformats.org/officeDocument/2006/relationships/hyperlink" Target="https://www.daloopa.com/src/76383449" TargetMode="External"/><Relationship Id="rId3788" Type="http://schemas.openxmlformats.org/officeDocument/2006/relationships/hyperlink" Target="https://www.daloopa.com/src/18729697" TargetMode="External"/><Relationship Id="rId4839" Type="http://schemas.openxmlformats.org/officeDocument/2006/relationships/hyperlink" Target="https://www.daloopa.com/src/4423383" TargetMode="External"/><Relationship Id="rId6194" Type="http://schemas.openxmlformats.org/officeDocument/2006/relationships/hyperlink" Target="https://www.daloopa.com/src/4422788" TargetMode="External"/><Relationship Id="rId7245" Type="http://schemas.openxmlformats.org/officeDocument/2006/relationships/hyperlink" Target="https://www.daloopa.com/src/55743979" TargetMode="External"/><Relationship Id="rId8710" Type="http://schemas.openxmlformats.org/officeDocument/2006/relationships/hyperlink" Target="https://www.daloopa.com/src/76383367" TargetMode="External"/><Relationship Id="rId3855" Type="http://schemas.openxmlformats.org/officeDocument/2006/relationships/hyperlink" Target="https://www.daloopa.com/src/76525748" TargetMode="External"/><Relationship Id="rId6261" Type="http://schemas.openxmlformats.org/officeDocument/2006/relationships/hyperlink" Target="https://www.daloopa.com/src/4423473" TargetMode="External"/><Relationship Id="rId7312" Type="http://schemas.openxmlformats.org/officeDocument/2006/relationships/hyperlink" Target="https://www.daloopa.com/src/60201509" TargetMode="External"/><Relationship Id="rId776" Type="http://schemas.openxmlformats.org/officeDocument/2006/relationships/hyperlink" Target="https://www.daloopa.com/src/4427599" TargetMode="External"/><Relationship Id="rId2457" Type="http://schemas.openxmlformats.org/officeDocument/2006/relationships/hyperlink" Target="https://www.daloopa.com/src/50721527" TargetMode="External"/><Relationship Id="rId3508" Type="http://schemas.openxmlformats.org/officeDocument/2006/relationships/hyperlink" Target="https://www.daloopa.com/src/18729700" TargetMode="External"/><Relationship Id="rId4906" Type="http://schemas.openxmlformats.org/officeDocument/2006/relationships/hyperlink" Target="https://www.daloopa.com/src/64848863" TargetMode="External"/><Relationship Id="rId9484" Type="http://schemas.openxmlformats.org/officeDocument/2006/relationships/hyperlink" Target="https://www.daloopa.com/src/8795457" TargetMode="External"/><Relationship Id="rId429" Type="http://schemas.openxmlformats.org/officeDocument/2006/relationships/hyperlink" Target="https://www.daloopa.com/document/1192535" TargetMode="External"/><Relationship Id="rId1059" Type="http://schemas.openxmlformats.org/officeDocument/2006/relationships/hyperlink" Target="https://www.daloopa.com/src/41059702" TargetMode="External"/><Relationship Id="rId1473" Type="http://schemas.openxmlformats.org/officeDocument/2006/relationships/hyperlink" Target="https://www.daloopa.com/src/8847784" TargetMode="External"/><Relationship Id="rId2871" Type="http://schemas.openxmlformats.org/officeDocument/2006/relationships/hyperlink" Target="https://www.daloopa.com/src/33992301" TargetMode="External"/><Relationship Id="rId3922" Type="http://schemas.openxmlformats.org/officeDocument/2006/relationships/hyperlink" Target="https://www.daloopa.com/src/4421543" TargetMode="External"/><Relationship Id="rId8086" Type="http://schemas.openxmlformats.org/officeDocument/2006/relationships/hyperlink" Target="https://www.daloopa.com/src/70319015" TargetMode="External"/><Relationship Id="rId9137" Type="http://schemas.openxmlformats.org/officeDocument/2006/relationships/hyperlink" Target="https://www.daloopa.com/src/8795273" TargetMode="External"/><Relationship Id="rId843" Type="http://schemas.openxmlformats.org/officeDocument/2006/relationships/hyperlink" Target="https://www.daloopa.com/document/23346503" TargetMode="External"/><Relationship Id="rId1126" Type="http://schemas.openxmlformats.org/officeDocument/2006/relationships/hyperlink" Target="https://www.daloopa.com/src/4428315" TargetMode="External"/><Relationship Id="rId2524" Type="http://schemas.openxmlformats.org/officeDocument/2006/relationships/hyperlink" Target="https://www.daloopa.com/src/4423602" TargetMode="External"/><Relationship Id="rId8153" Type="http://schemas.openxmlformats.org/officeDocument/2006/relationships/hyperlink" Target="https://www.daloopa.com/src/8774941" TargetMode="External"/><Relationship Id="rId9551" Type="http://schemas.openxmlformats.org/officeDocument/2006/relationships/hyperlink" Target="https://www.daloopa.com/src/70320457" TargetMode="External"/><Relationship Id="rId910" Type="http://schemas.openxmlformats.org/officeDocument/2006/relationships/hyperlink" Target="https://www.daloopa.com/src/4443590" TargetMode="External"/><Relationship Id="rId1540" Type="http://schemas.openxmlformats.org/officeDocument/2006/relationships/hyperlink" Target="https://www.daloopa.com/src/4423965" TargetMode="External"/><Relationship Id="rId4696" Type="http://schemas.openxmlformats.org/officeDocument/2006/relationships/hyperlink" Target="https://www.daloopa.com/src/75006750" TargetMode="External"/><Relationship Id="rId5747" Type="http://schemas.openxmlformats.org/officeDocument/2006/relationships/hyperlink" Target="https://www.daloopa.com/src/4423427" TargetMode="External"/><Relationship Id="rId9204" Type="http://schemas.openxmlformats.org/officeDocument/2006/relationships/hyperlink" Target="https://www.daloopa.com/src/50570711" TargetMode="External"/><Relationship Id="rId3298" Type="http://schemas.openxmlformats.org/officeDocument/2006/relationships/hyperlink" Target="https://www.daloopa.com/src/4422434" TargetMode="External"/><Relationship Id="rId4349" Type="http://schemas.openxmlformats.org/officeDocument/2006/relationships/hyperlink" Target="https://www.daloopa.com/src/4421911" TargetMode="External"/><Relationship Id="rId4763" Type="http://schemas.openxmlformats.org/officeDocument/2006/relationships/hyperlink" Target="https://www.daloopa.com/src/4421399" TargetMode="External"/><Relationship Id="rId5814" Type="http://schemas.openxmlformats.org/officeDocument/2006/relationships/hyperlink" Target="https://www.daloopa.com/src/4423104" TargetMode="External"/><Relationship Id="rId8220" Type="http://schemas.openxmlformats.org/officeDocument/2006/relationships/hyperlink" Target="https://www.daloopa.com/src/76390297" TargetMode="External"/><Relationship Id="rId3365" Type="http://schemas.openxmlformats.org/officeDocument/2006/relationships/hyperlink" Target="https://www.daloopa.com/src/64848807" TargetMode="External"/><Relationship Id="rId4416" Type="http://schemas.openxmlformats.org/officeDocument/2006/relationships/hyperlink" Target="https://www.daloopa.com/src/4421289" TargetMode="External"/><Relationship Id="rId4830" Type="http://schemas.openxmlformats.org/officeDocument/2006/relationships/hyperlink" Target="https://www.daloopa.com/src/4423115" TargetMode="External"/><Relationship Id="rId7986" Type="http://schemas.openxmlformats.org/officeDocument/2006/relationships/hyperlink" Target="https://www.daloopa.com/src/41059744" TargetMode="External"/><Relationship Id="rId286" Type="http://schemas.openxmlformats.org/officeDocument/2006/relationships/hyperlink" Target="https://www.daloopa.com/src/4427129" TargetMode="External"/><Relationship Id="rId2381" Type="http://schemas.openxmlformats.org/officeDocument/2006/relationships/hyperlink" Target="https://www.daloopa.com/src/45801620" TargetMode="External"/><Relationship Id="rId3018" Type="http://schemas.openxmlformats.org/officeDocument/2006/relationships/hyperlink" Target="https://www.daloopa.com/src/4422226" TargetMode="External"/><Relationship Id="rId3432" Type="http://schemas.openxmlformats.org/officeDocument/2006/relationships/hyperlink" Target="https://www.daloopa.com/src/4421981" TargetMode="External"/><Relationship Id="rId6588" Type="http://schemas.openxmlformats.org/officeDocument/2006/relationships/hyperlink" Target="https://www.daloopa.com/src/51432490" TargetMode="External"/><Relationship Id="rId7639" Type="http://schemas.openxmlformats.org/officeDocument/2006/relationships/hyperlink" Target="https://www.daloopa.com/src/50608409" TargetMode="External"/><Relationship Id="rId353" Type="http://schemas.openxmlformats.org/officeDocument/2006/relationships/hyperlink" Target="https://www.daloopa.com/document/21884893" TargetMode="External"/><Relationship Id="rId2034" Type="http://schemas.openxmlformats.org/officeDocument/2006/relationships/hyperlink" Target="https://www.daloopa.com/src/23060457" TargetMode="External"/><Relationship Id="rId9061" Type="http://schemas.openxmlformats.org/officeDocument/2006/relationships/hyperlink" Target="https://www.daloopa.com/src/8783498" TargetMode="External"/><Relationship Id="rId420" Type="http://schemas.openxmlformats.org/officeDocument/2006/relationships/hyperlink" Target="https://www.daloopa.com/document/1192360" TargetMode="External"/><Relationship Id="rId1050" Type="http://schemas.openxmlformats.org/officeDocument/2006/relationships/hyperlink" Target="https://www.daloopa.com/src/4424026" TargetMode="External"/><Relationship Id="rId2101" Type="http://schemas.openxmlformats.org/officeDocument/2006/relationships/hyperlink" Target="https://www.daloopa.com/src/8774279" TargetMode="External"/><Relationship Id="rId5257" Type="http://schemas.openxmlformats.org/officeDocument/2006/relationships/hyperlink" Target="https://www.daloopa.com/src/23051494" TargetMode="External"/><Relationship Id="rId6655" Type="http://schemas.openxmlformats.org/officeDocument/2006/relationships/hyperlink" Target="https://www.daloopa.com/document/22723849" TargetMode="External"/><Relationship Id="rId7706" Type="http://schemas.openxmlformats.org/officeDocument/2006/relationships/hyperlink" Target="https://www.daloopa.com/src/50611607" TargetMode="External"/><Relationship Id="rId5671" Type="http://schemas.openxmlformats.org/officeDocument/2006/relationships/hyperlink" Target="https://www.daloopa.com/src/64848845" TargetMode="External"/><Relationship Id="rId6308" Type="http://schemas.openxmlformats.org/officeDocument/2006/relationships/hyperlink" Target="https://www.daloopa.com/src/4423321" TargetMode="External"/><Relationship Id="rId6722" Type="http://schemas.openxmlformats.org/officeDocument/2006/relationships/hyperlink" Target="https://www.daloopa.com/src/45802007" TargetMode="External"/><Relationship Id="rId9878" Type="http://schemas.openxmlformats.org/officeDocument/2006/relationships/hyperlink" Target="https://www.daloopa.com/src/8777977" TargetMode="External"/><Relationship Id="rId1867" Type="http://schemas.openxmlformats.org/officeDocument/2006/relationships/hyperlink" Target="https://www.daloopa.com/src/70320583" TargetMode="External"/><Relationship Id="rId2918" Type="http://schemas.openxmlformats.org/officeDocument/2006/relationships/hyperlink" Target="https://www.daloopa.com/src/4422478" TargetMode="External"/><Relationship Id="rId4273" Type="http://schemas.openxmlformats.org/officeDocument/2006/relationships/hyperlink" Target="https://www.daloopa.com/src/4421910" TargetMode="External"/><Relationship Id="rId5324" Type="http://schemas.openxmlformats.org/officeDocument/2006/relationships/hyperlink" Target="https://www.daloopa.com/src/45801840" TargetMode="External"/><Relationship Id="rId8894" Type="http://schemas.openxmlformats.org/officeDocument/2006/relationships/hyperlink" Target="https://www.daloopa.com/src/8781067" TargetMode="External"/><Relationship Id="rId1934" Type="http://schemas.openxmlformats.org/officeDocument/2006/relationships/hyperlink" Target="https://app.internal.daloopa.com/short_text_fundamental?id=ae47b2dfe738f658fb1fc09258a97082" TargetMode="External"/><Relationship Id="rId4340" Type="http://schemas.openxmlformats.org/officeDocument/2006/relationships/hyperlink" Target="https://www.daloopa.com/src/4421425" TargetMode="External"/><Relationship Id="rId7496" Type="http://schemas.openxmlformats.org/officeDocument/2006/relationships/hyperlink" Target="https://www.daloopa.com/src/50600583" TargetMode="External"/><Relationship Id="rId8547" Type="http://schemas.openxmlformats.org/officeDocument/2006/relationships/hyperlink" Target="https://www.daloopa.com/src/70323311" TargetMode="External"/><Relationship Id="rId8961" Type="http://schemas.openxmlformats.org/officeDocument/2006/relationships/hyperlink" Target="https://www.daloopa.com/src/8847959" TargetMode="External"/><Relationship Id="rId6098" Type="http://schemas.openxmlformats.org/officeDocument/2006/relationships/hyperlink" Target="https://www.daloopa.com/src/4422786" TargetMode="External"/><Relationship Id="rId7149" Type="http://schemas.openxmlformats.org/officeDocument/2006/relationships/hyperlink" Target="https://www.daloopa.com/src/23060645" TargetMode="External"/><Relationship Id="rId7563" Type="http://schemas.openxmlformats.org/officeDocument/2006/relationships/hyperlink" Target="https://www.daloopa.com/src/50603468" TargetMode="External"/><Relationship Id="rId8614" Type="http://schemas.openxmlformats.org/officeDocument/2006/relationships/hyperlink" Target="https://www.daloopa.com/src/76383395" TargetMode="External"/><Relationship Id="rId6165" Type="http://schemas.openxmlformats.org/officeDocument/2006/relationships/hyperlink" Target="https://www.daloopa.com/src/4423199" TargetMode="External"/><Relationship Id="rId7216" Type="http://schemas.openxmlformats.org/officeDocument/2006/relationships/hyperlink" Target="https://www.daloopa.com/src/8780488" TargetMode="External"/><Relationship Id="rId3759" Type="http://schemas.openxmlformats.org/officeDocument/2006/relationships/hyperlink" Target="https://www.daloopa.com/src/4421414" TargetMode="External"/><Relationship Id="rId5181" Type="http://schemas.openxmlformats.org/officeDocument/2006/relationships/hyperlink" Target="https://www.daloopa.com/src/4422945" TargetMode="External"/><Relationship Id="rId6232" Type="http://schemas.openxmlformats.org/officeDocument/2006/relationships/hyperlink" Target="https://app.internal.daloopa.com/short_text_fundamental?id=3b0fea4eeb7061046a866042117ec802" TargetMode="External"/><Relationship Id="rId7630" Type="http://schemas.openxmlformats.org/officeDocument/2006/relationships/hyperlink" Target="https://www.daloopa.com/src/50608014" TargetMode="External"/><Relationship Id="rId9388" Type="http://schemas.openxmlformats.org/officeDocument/2006/relationships/hyperlink" Target="https://www.daloopa.com/src/70320427" TargetMode="External"/><Relationship Id="rId2775" Type="http://schemas.openxmlformats.org/officeDocument/2006/relationships/hyperlink" Target="https://www.daloopa.com/src/50624719" TargetMode="External"/><Relationship Id="rId3826" Type="http://schemas.openxmlformats.org/officeDocument/2006/relationships/hyperlink" Target="https://www.daloopa.com/src/4421753" TargetMode="External"/><Relationship Id="rId747" Type="http://schemas.openxmlformats.org/officeDocument/2006/relationships/hyperlink" Target="https://www.daloopa.com/src/4427606" TargetMode="External"/><Relationship Id="rId1377" Type="http://schemas.openxmlformats.org/officeDocument/2006/relationships/hyperlink" Target="https://www.daloopa.com/src/4423900" TargetMode="External"/><Relationship Id="rId1791" Type="http://schemas.openxmlformats.org/officeDocument/2006/relationships/hyperlink" Target="https://www.daloopa.com/src/8779310" TargetMode="External"/><Relationship Id="rId2428" Type="http://schemas.openxmlformats.org/officeDocument/2006/relationships/hyperlink" Target="https://www.daloopa.com/src/4423570" TargetMode="External"/><Relationship Id="rId2842" Type="http://schemas.openxmlformats.org/officeDocument/2006/relationships/hyperlink" Target="https://www.daloopa.com/src/4422171" TargetMode="External"/><Relationship Id="rId5998" Type="http://schemas.openxmlformats.org/officeDocument/2006/relationships/hyperlink" Target="https://www.daloopa.com/src/4422522" TargetMode="External"/><Relationship Id="rId9455" Type="http://schemas.openxmlformats.org/officeDocument/2006/relationships/hyperlink" Target="https://www.daloopa.com/src/23060730" TargetMode="External"/><Relationship Id="rId83" Type="http://schemas.openxmlformats.org/officeDocument/2006/relationships/hyperlink" Target="https://marketplace.daloopa.com/text-fundamental?row_number=10&amp;period_tag=QQQQ&amp;unit_tag=Percent&amp;id=4431140&amp;value=0.07&amp;" TargetMode="External"/><Relationship Id="rId814" Type="http://schemas.openxmlformats.org/officeDocument/2006/relationships/hyperlink" Target="https://www.daloopa.com/src/4432571" TargetMode="External"/><Relationship Id="rId1444" Type="http://schemas.openxmlformats.org/officeDocument/2006/relationships/hyperlink" Target="https://www.daloopa.com/document/12300052" TargetMode="External"/><Relationship Id="rId8057" Type="http://schemas.openxmlformats.org/officeDocument/2006/relationships/hyperlink" Target="https://www.daloopa.com/src/8776083" TargetMode="External"/><Relationship Id="rId8471" Type="http://schemas.openxmlformats.org/officeDocument/2006/relationships/hyperlink" Target="https://www.daloopa.com/src/76391260" TargetMode="External"/><Relationship Id="rId9108" Type="http://schemas.openxmlformats.org/officeDocument/2006/relationships/hyperlink" Target="https://www.daloopa.com/src/50570702" TargetMode="External"/><Relationship Id="rId9522" Type="http://schemas.openxmlformats.org/officeDocument/2006/relationships/hyperlink" Target="https://www.daloopa.com/src/8795393" TargetMode="External"/><Relationship Id="rId1511" Type="http://schemas.openxmlformats.org/officeDocument/2006/relationships/hyperlink" Target="https://www.daloopa.com/src/4423793" TargetMode="External"/><Relationship Id="rId4667" Type="http://schemas.openxmlformats.org/officeDocument/2006/relationships/hyperlink" Target="https://www.daloopa.com/src/4421917" TargetMode="External"/><Relationship Id="rId5718" Type="http://schemas.openxmlformats.org/officeDocument/2006/relationships/hyperlink" Target="https://www.daloopa.com/src/60194337" TargetMode="External"/><Relationship Id="rId7073" Type="http://schemas.openxmlformats.org/officeDocument/2006/relationships/hyperlink" Target="https://www.daloopa.com/src/50726027" TargetMode="External"/><Relationship Id="rId8124" Type="http://schemas.openxmlformats.org/officeDocument/2006/relationships/hyperlink" Target="https://www.daloopa.com/src/8776084" TargetMode="External"/><Relationship Id="rId3269" Type="http://schemas.openxmlformats.org/officeDocument/2006/relationships/hyperlink" Target="https://www.daloopa.com/src/18744778" TargetMode="External"/><Relationship Id="rId3683" Type="http://schemas.openxmlformats.org/officeDocument/2006/relationships/hyperlink" Target="https://www.daloopa.com/src/4421413" TargetMode="External"/><Relationship Id="rId7140" Type="http://schemas.openxmlformats.org/officeDocument/2006/relationships/hyperlink" Target="https://app.internal.daloopa.com/short_text_fundamental?id=9f2c9e4bc60535065bc2de901f4f9d6c" TargetMode="External"/><Relationship Id="rId2285" Type="http://schemas.openxmlformats.org/officeDocument/2006/relationships/hyperlink" Target="https://www.daloopa.com/src/69165715" TargetMode="External"/><Relationship Id="rId3336" Type="http://schemas.openxmlformats.org/officeDocument/2006/relationships/hyperlink" Target="https://www.daloopa.com/src/4422232" TargetMode="External"/><Relationship Id="rId4734" Type="http://schemas.openxmlformats.org/officeDocument/2006/relationships/hyperlink" Target="https://www.daloopa.com/src/4421295" TargetMode="External"/><Relationship Id="rId257" Type="http://schemas.openxmlformats.org/officeDocument/2006/relationships/hyperlink" Target="https://www.daloopa.com/src/41059662" TargetMode="External"/><Relationship Id="rId3750" Type="http://schemas.openxmlformats.org/officeDocument/2006/relationships/hyperlink" Target="https://www.daloopa.com/src/75006734" TargetMode="External"/><Relationship Id="rId4801" Type="http://schemas.openxmlformats.org/officeDocument/2006/relationships/hyperlink" Target="https://www.daloopa.com/src/69162594" TargetMode="External"/><Relationship Id="rId7957" Type="http://schemas.openxmlformats.org/officeDocument/2006/relationships/hyperlink" Target="https://www.daloopa.com/src/23052869" TargetMode="External"/><Relationship Id="rId671" Type="http://schemas.openxmlformats.org/officeDocument/2006/relationships/hyperlink" Target="https://www.daloopa.com/document/1166228" TargetMode="External"/><Relationship Id="rId2352" Type="http://schemas.openxmlformats.org/officeDocument/2006/relationships/hyperlink" Target="https://www.daloopa.com/src/8771613" TargetMode="External"/><Relationship Id="rId3403" Type="http://schemas.openxmlformats.org/officeDocument/2006/relationships/hyperlink" Target="https://www.daloopa.com/src/18753741" TargetMode="External"/><Relationship Id="rId6559" Type="http://schemas.openxmlformats.org/officeDocument/2006/relationships/hyperlink" Target="https://www.daloopa.com/document/22723849" TargetMode="External"/><Relationship Id="rId6973" Type="http://schemas.openxmlformats.org/officeDocument/2006/relationships/hyperlink" Target="https://www.daloopa.com/src/45802051" TargetMode="External"/><Relationship Id="rId324" Type="http://schemas.openxmlformats.org/officeDocument/2006/relationships/hyperlink" Target="https://marketplace.daloopa.com/text-fundamental?row_number=49&amp;period_tag=QQQQ&amp;unit_tag=Dollar&amp;id=4431129&amp;value=0.01&amp;" TargetMode="External"/><Relationship Id="rId2005" Type="http://schemas.openxmlformats.org/officeDocument/2006/relationships/hyperlink" Target="https://www.daloopa.com/src/8769151" TargetMode="External"/><Relationship Id="rId5575" Type="http://schemas.openxmlformats.org/officeDocument/2006/relationships/hyperlink" Target="https://www.daloopa.com/src/23051506" TargetMode="External"/><Relationship Id="rId6626" Type="http://schemas.openxmlformats.org/officeDocument/2006/relationships/hyperlink" Target="https://www.daloopa.com/src/51085324" TargetMode="External"/><Relationship Id="rId9032" Type="http://schemas.openxmlformats.org/officeDocument/2006/relationships/hyperlink" Target="https://www.daloopa.com/src/8783437" TargetMode="External"/><Relationship Id="rId1021" Type="http://schemas.openxmlformats.org/officeDocument/2006/relationships/hyperlink" Target="https://www.daloopa.com/src/25319306" TargetMode="External"/><Relationship Id="rId4177" Type="http://schemas.openxmlformats.org/officeDocument/2006/relationships/hyperlink" Target="https://www.daloopa.com/src/55731636" TargetMode="External"/><Relationship Id="rId4591" Type="http://schemas.openxmlformats.org/officeDocument/2006/relationships/hyperlink" Target="https://www.daloopa.com/src/76525881" TargetMode="External"/><Relationship Id="rId5228" Type="http://schemas.openxmlformats.org/officeDocument/2006/relationships/hyperlink" Target="https://www.daloopa.com/src/4422768" TargetMode="External"/><Relationship Id="rId5642" Type="http://schemas.openxmlformats.org/officeDocument/2006/relationships/hyperlink" Target="https://www.daloopa.com/src/45801888" TargetMode="External"/><Relationship Id="rId8798" Type="http://schemas.openxmlformats.org/officeDocument/2006/relationships/hyperlink" Target="https://www.daloopa.com/document/23607425" TargetMode="External"/><Relationship Id="rId9849" Type="http://schemas.openxmlformats.org/officeDocument/2006/relationships/hyperlink" Target="https://www.daloopa.com/src/8778219" TargetMode="External"/><Relationship Id="rId3193" Type="http://schemas.openxmlformats.org/officeDocument/2006/relationships/hyperlink" Target="https://www.daloopa.com/src/4422445" TargetMode="External"/><Relationship Id="rId4244" Type="http://schemas.openxmlformats.org/officeDocument/2006/relationships/hyperlink" Target="https://www.daloopa.com/src/50447764" TargetMode="External"/><Relationship Id="rId1838" Type="http://schemas.openxmlformats.org/officeDocument/2006/relationships/hyperlink" Target="https://www.daloopa.com/src/8770934" TargetMode="External"/><Relationship Id="rId3260" Type="http://schemas.openxmlformats.org/officeDocument/2006/relationships/hyperlink" Target="https://www.daloopa.com/src/69162220" TargetMode="External"/><Relationship Id="rId4311" Type="http://schemas.openxmlformats.org/officeDocument/2006/relationships/hyperlink" Target="https://www.daloopa.com/src/76525835" TargetMode="External"/><Relationship Id="rId7467" Type="http://schemas.openxmlformats.org/officeDocument/2006/relationships/hyperlink" Target="https://www.daloopa.com/src/50600310" TargetMode="External"/><Relationship Id="rId8865" Type="http://schemas.openxmlformats.org/officeDocument/2006/relationships/hyperlink" Target="https://www.daloopa.com/src/8781153" TargetMode="External"/><Relationship Id="rId181" Type="http://schemas.openxmlformats.org/officeDocument/2006/relationships/hyperlink" Target="https://www.daloopa.com/src/4429237" TargetMode="External"/><Relationship Id="rId1905" Type="http://schemas.openxmlformats.org/officeDocument/2006/relationships/hyperlink" Target="https://www.daloopa.com/src/50521995" TargetMode="External"/><Relationship Id="rId6069" Type="http://schemas.openxmlformats.org/officeDocument/2006/relationships/hyperlink" Target="https://www.daloopa.com/src/4423469" TargetMode="External"/><Relationship Id="rId7881" Type="http://schemas.openxmlformats.org/officeDocument/2006/relationships/hyperlink" Target="https://www.daloopa.com/src/64849014" TargetMode="External"/><Relationship Id="rId8518" Type="http://schemas.openxmlformats.org/officeDocument/2006/relationships/hyperlink" Target="https://app.internal.daloopa.com/short_text_fundamental?id=6213d0e6b71b2d27b4c75a1d17241acb" TargetMode="External"/><Relationship Id="rId8932" Type="http://schemas.openxmlformats.org/officeDocument/2006/relationships/hyperlink" Target="https://www.daloopa.com/src/8783511" TargetMode="External"/><Relationship Id="rId5085" Type="http://schemas.openxmlformats.org/officeDocument/2006/relationships/hyperlink" Target="https://www.daloopa.com/src/4423239" TargetMode="External"/><Relationship Id="rId6483" Type="http://schemas.openxmlformats.org/officeDocument/2006/relationships/hyperlink" Target="https://www.daloopa.com/src/51078161" TargetMode="External"/><Relationship Id="rId7534" Type="http://schemas.openxmlformats.org/officeDocument/2006/relationships/hyperlink" Target="https://www.daloopa.com/src/50603683" TargetMode="External"/><Relationship Id="rId998" Type="http://schemas.openxmlformats.org/officeDocument/2006/relationships/hyperlink" Target="https://www.daloopa.com/src/51154216" TargetMode="External"/><Relationship Id="rId2679" Type="http://schemas.openxmlformats.org/officeDocument/2006/relationships/hyperlink" Target="https://www.daloopa.com/src/4422115" TargetMode="External"/><Relationship Id="rId6136" Type="http://schemas.openxmlformats.org/officeDocument/2006/relationships/hyperlink" Target="https://www.daloopa.com/src/45801959" TargetMode="External"/><Relationship Id="rId6550" Type="http://schemas.openxmlformats.org/officeDocument/2006/relationships/hyperlink" Target="https://marketplace.daloopa.com/text-fundamental?row_number=503&amp;period_tag=QQQQ&amp;unit_tag=Million&amp;id=51078103&amp;value=2836.2&amp;id=51078134&amp;value=2871.1&amp;id=51078167&amp;value=2924.9&amp;id=51432575&amp;value=2799.5&amp;id=51432486&amp;value=2725.1&amp;id=51432906&amp;value=2970.6&amp;" TargetMode="External"/><Relationship Id="rId7601" Type="http://schemas.openxmlformats.org/officeDocument/2006/relationships/hyperlink" Target="https://www.daloopa.com/src/70319321" TargetMode="External"/><Relationship Id="rId1695" Type="http://schemas.openxmlformats.org/officeDocument/2006/relationships/hyperlink" Target="https://www.daloopa.com/src/23061452" TargetMode="External"/><Relationship Id="rId2746" Type="http://schemas.openxmlformats.org/officeDocument/2006/relationships/hyperlink" Target="https://www.daloopa.com/src/4422287" TargetMode="External"/><Relationship Id="rId5152" Type="http://schemas.openxmlformats.org/officeDocument/2006/relationships/hyperlink" Target="https://www.daloopa.com/src/33992475" TargetMode="External"/><Relationship Id="rId6203" Type="http://schemas.openxmlformats.org/officeDocument/2006/relationships/hyperlink" Target="https://www.daloopa.com/src/4423054" TargetMode="External"/><Relationship Id="rId9359" Type="http://schemas.openxmlformats.org/officeDocument/2006/relationships/hyperlink" Target="https://www.daloopa.com/src/8795222" TargetMode="External"/><Relationship Id="rId9773" Type="http://schemas.openxmlformats.org/officeDocument/2006/relationships/hyperlink" Target="https://www.daloopa.com/src/51073197" TargetMode="External"/><Relationship Id="rId718" Type="http://schemas.openxmlformats.org/officeDocument/2006/relationships/hyperlink" Target="https://www.daloopa.com/src/4427601" TargetMode="External"/><Relationship Id="rId1348" Type="http://schemas.openxmlformats.org/officeDocument/2006/relationships/hyperlink" Target="https://www.daloopa.com/src/4423932" TargetMode="External"/><Relationship Id="rId1762" Type="http://schemas.openxmlformats.org/officeDocument/2006/relationships/hyperlink" Target="https://www.daloopa.com/src/8778415" TargetMode="External"/><Relationship Id="rId8375" Type="http://schemas.openxmlformats.org/officeDocument/2006/relationships/hyperlink" Target="https://www.daloopa.com/src/76386352" TargetMode="External"/><Relationship Id="rId9426" Type="http://schemas.openxmlformats.org/officeDocument/2006/relationships/hyperlink" Target="https://www.daloopa.com/document/23607425" TargetMode="External"/><Relationship Id="rId1415" Type="http://schemas.openxmlformats.org/officeDocument/2006/relationships/hyperlink" Target="https://www.daloopa.com/src/4423888" TargetMode="External"/><Relationship Id="rId2813" Type="http://schemas.openxmlformats.org/officeDocument/2006/relationships/hyperlink" Target="https://www.daloopa.com/src/8847507" TargetMode="External"/><Relationship Id="rId5969" Type="http://schemas.openxmlformats.org/officeDocument/2006/relationships/hyperlink" Target="https://www.daloopa.com/src/69165738" TargetMode="External"/><Relationship Id="rId7391" Type="http://schemas.openxmlformats.org/officeDocument/2006/relationships/hyperlink" Target="https://www.daloopa.com/src/8780283" TargetMode="External"/><Relationship Id="rId8028" Type="http://schemas.openxmlformats.org/officeDocument/2006/relationships/hyperlink" Target="https://www.daloopa.com/src/70319007" TargetMode="External"/><Relationship Id="rId8442" Type="http://schemas.openxmlformats.org/officeDocument/2006/relationships/hyperlink" Target="https://www.daloopa.com/src/76391078" TargetMode="External"/><Relationship Id="rId9840" Type="http://schemas.openxmlformats.org/officeDocument/2006/relationships/hyperlink" Target="https://www.daloopa.com/src/8778334" TargetMode="External"/><Relationship Id="rId54" Type="http://schemas.openxmlformats.org/officeDocument/2006/relationships/hyperlink" Target="https://www.daloopa.com/document/1166105" TargetMode="External"/><Relationship Id="rId4985" Type="http://schemas.openxmlformats.org/officeDocument/2006/relationships/hyperlink" Target="https://www.daloopa.com/src/4425417" TargetMode="External"/><Relationship Id="rId7044" Type="http://schemas.openxmlformats.org/officeDocument/2006/relationships/hyperlink" Target="https://www.daloopa.com/src/51172073" TargetMode="External"/><Relationship Id="rId2189" Type="http://schemas.openxmlformats.org/officeDocument/2006/relationships/hyperlink" Target="https://www.daloopa.com/src/8771744" TargetMode="External"/><Relationship Id="rId3587" Type="http://schemas.openxmlformats.org/officeDocument/2006/relationships/hyperlink" Target="https://www.daloopa.com/src/4421868" TargetMode="External"/><Relationship Id="rId4638" Type="http://schemas.openxmlformats.org/officeDocument/2006/relationships/hyperlink" Target="https://www.daloopa.com/src/50447774" TargetMode="External"/><Relationship Id="rId6060" Type="http://schemas.openxmlformats.org/officeDocument/2006/relationships/hyperlink" Target="https://www.daloopa.com/src/4423227" TargetMode="External"/><Relationship Id="rId3654" Type="http://schemas.openxmlformats.org/officeDocument/2006/relationships/hyperlink" Target="https://www.daloopa.com/src/4421245" TargetMode="External"/><Relationship Id="rId4705" Type="http://schemas.openxmlformats.org/officeDocument/2006/relationships/hyperlink" Target="https://www.daloopa.com/src/76525909" TargetMode="External"/><Relationship Id="rId7111" Type="http://schemas.openxmlformats.org/officeDocument/2006/relationships/hyperlink" Target="https://app.internal.daloopa.com/short_text_fundamental?id=d7287b16da440413dbc4639058aebcf6" TargetMode="External"/><Relationship Id="rId575" Type="http://schemas.openxmlformats.org/officeDocument/2006/relationships/hyperlink" Target="https://www.daloopa.com/src/4431669" TargetMode="External"/><Relationship Id="rId2256" Type="http://schemas.openxmlformats.org/officeDocument/2006/relationships/hyperlink" Target="https://www.daloopa.com/src/8771444" TargetMode="External"/><Relationship Id="rId2670" Type="http://schemas.openxmlformats.org/officeDocument/2006/relationships/hyperlink" Target="https://www.daloopa.com/src/50721492" TargetMode="External"/><Relationship Id="rId3307" Type="http://schemas.openxmlformats.org/officeDocument/2006/relationships/hyperlink" Target="https://www.daloopa.com/src/33992289" TargetMode="External"/><Relationship Id="rId3721" Type="http://schemas.openxmlformats.org/officeDocument/2006/relationships/hyperlink" Target="https://www.daloopa.com/src/75006733" TargetMode="External"/><Relationship Id="rId6877" Type="http://schemas.openxmlformats.org/officeDocument/2006/relationships/hyperlink" Target="https://www.daloopa.com/src/4440891" TargetMode="External"/><Relationship Id="rId7928" Type="http://schemas.openxmlformats.org/officeDocument/2006/relationships/hyperlink" Target="https://www.daloopa.com/src/33999072" TargetMode="External"/><Relationship Id="rId9283" Type="http://schemas.openxmlformats.org/officeDocument/2006/relationships/hyperlink" Target="https://www.daloopa.com/document/23607425" TargetMode="External"/><Relationship Id="rId228" Type="http://schemas.openxmlformats.org/officeDocument/2006/relationships/hyperlink" Target="https://www.daloopa.com/src/23051838" TargetMode="External"/><Relationship Id="rId642" Type="http://schemas.openxmlformats.org/officeDocument/2006/relationships/hyperlink" Target="https://www.daloopa.com/src/23051686" TargetMode="External"/><Relationship Id="rId1272" Type="http://schemas.openxmlformats.org/officeDocument/2006/relationships/hyperlink" Target="https://www.daloopa.com/src/51172086" TargetMode="External"/><Relationship Id="rId2323" Type="http://schemas.openxmlformats.org/officeDocument/2006/relationships/hyperlink" Target="https://www.daloopa.com/src/55735353" TargetMode="External"/><Relationship Id="rId5479" Type="http://schemas.openxmlformats.org/officeDocument/2006/relationships/hyperlink" Target="https://www.daloopa.com/src/45801860" TargetMode="External"/><Relationship Id="rId5893" Type="http://schemas.openxmlformats.org/officeDocument/2006/relationships/hyperlink" Target="https://www.daloopa.com/src/4423164" TargetMode="External"/><Relationship Id="rId9350" Type="http://schemas.openxmlformats.org/officeDocument/2006/relationships/hyperlink" Target="https://www.daloopa.com/src/23060703" TargetMode="External"/><Relationship Id="rId4495" Type="http://schemas.openxmlformats.org/officeDocument/2006/relationships/hyperlink" Target="https://app.internal.daloopa.com/short_text_fundamental?id=3e8695cb5a2be52fc78ccfa71753da83" TargetMode="External"/><Relationship Id="rId5546" Type="http://schemas.openxmlformats.org/officeDocument/2006/relationships/hyperlink" Target="https://www.daloopa.com/src/4422774" TargetMode="External"/><Relationship Id="rId6944" Type="http://schemas.openxmlformats.org/officeDocument/2006/relationships/hyperlink" Target="https://www.daloopa.com/src/4425256" TargetMode="External"/><Relationship Id="rId9003" Type="http://schemas.openxmlformats.org/officeDocument/2006/relationships/hyperlink" Target="https://www.daloopa.com/src/8847960" TargetMode="External"/><Relationship Id="rId3097" Type="http://schemas.openxmlformats.org/officeDocument/2006/relationships/hyperlink" Target="https://www.daloopa.com/src/50449628" TargetMode="External"/><Relationship Id="rId4148" Type="http://schemas.openxmlformats.org/officeDocument/2006/relationships/hyperlink" Target="https://www.daloopa.com/src/4422021" TargetMode="External"/><Relationship Id="rId5960" Type="http://schemas.openxmlformats.org/officeDocument/2006/relationships/hyperlink" Target="https://www.daloopa.com/src/69162653" TargetMode="External"/><Relationship Id="rId3164" Type="http://schemas.openxmlformats.org/officeDocument/2006/relationships/hyperlink" Target="https://www.daloopa.com/src/50449962" TargetMode="External"/><Relationship Id="rId4562" Type="http://schemas.openxmlformats.org/officeDocument/2006/relationships/hyperlink" Target="https://www.daloopa.com/src/4421885" TargetMode="External"/><Relationship Id="rId5613" Type="http://schemas.openxmlformats.org/officeDocument/2006/relationships/hyperlink" Target="https://www.daloopa.com/src/4423189" TargetMode="External"/><Relationship Id="rId8769" Type="http://schemas.openxmlformats.org/officeDocument/2006/relationships/hyperlink" Target="https://www.daloopa.com/src/76383364" TargetMode="External"/><Relationship Id="rId1809" Type="http://schemas.openxmlformats.org/officeDocument/2006/relationships/hyperlink" Target="https://www.daloopa.com/src/23061443" TargetMode="External"/><Relationship Id="rId4215" Type="http://schemas.openxmlformats.org/officeDocument/2006/relationships/hyperlink" Target="https://www.daloopa.com/src/4421549" TargetMode="External"/><Relationship Id="rId7785" Type="http://schemas.openxmlformats.org/officeDocument/2006/relationships/hyperlink" Target="https://www.daloopa.com/src/51116562" TargetMode="External"/><Relationship Id="rId8836" Type="http://schemas.openxmlformats.org/officeDocument/2006/relationships/hyperlink" Target="https://www.daloopa.com/src/8781032" TargetMode="External"/><Relationship Id="rId2180" Type="http://schemas.openxmlformats.org/officeDocument/2006/relationships/hyperlink" Target="https://app.internal.daloopa.com/short_text_fundamental?id=eb4e42fab0e1e443418ceda10d13ffc1" TargetMode="External"/><Relationship Id="rId3231" Type="http://schemas.openxmlformats.org/officeDocument/2006/relationships/hyperlink" Target="https://www.daloopa.com/src/4422244" TargetMode="External"/><Relationship Id="rId6387" Type="http://schemas.openxmlformats.org/officeDocument/2006/relationships/hyperlink" Target="https://www.daloopa.com/src/4423410" TargetMode="External"/><Relationship Id="rId7438" Type="http://schemas.openxmlformats.org/officeDocument/2006/relationships/hyperlink" Target="https://www.daloopa.com/src/33999615" TargetMode="External"/><Relationship Id="rId7852" Type="http://schemas.openxmlformats.org/officeDocument/2006/relationships/hyperlink" Target="https://www.daloopa.com/src/64849013" TargetMode="External"/><Relationship Id="rId8903" Type="http://schemas.openxmlformats.org/officeDocument/2006/relationships/hyperlink" Target="https://www.daloopa.com/src/8781028" TargetMode="External"/><Relationship Id="rId152" Type="http://schemas.openxmlformats.org/officeDocument/2006/relationships/hyperlink" Target="https://www.daloopa.com/src/4427160" TargetMode="External"/><Relationship Id="rId2997" Type="http://schemas.openxmlformats.org/officeDocument/2006/relationships/hyperlink" Target="https://www.daloopa.com/src/4422121" TargetMode="External"/><Relationship Id="rId6454" Type="http://schemas.openxmlformats.org/officeDocument/2006/relationships/hyperlink" Target="https://app.internal.daloopa.com/short_text_fundamental?id=95e4490551b299ddb327c0512fd9aca6" TargetMode="External"/><Relationship Id="rId7505" Type="http://schemas.openxmlformats.org/officeDocument/2006/relationships/hyperlink" Target="https://marketplace.daloopa.com/text-fundamental?row_number=632&amp;period_tag=QQQQ&amp;unit_tag=Thousand&amp;id=50603809&amp;value=17604&amp;id=50603764&amp;value=20266&amp;" TargetMode="External"/><Relationship Id="rId969" Type="http://schemas.openxmlformats.org/officeDocument/2006/relationships/hyperlink" Target="https://www.daloopa.com/document/21884893" TargetMode="External"/><Relationship Id="rId1599" Type="http://schemas.openxmlformats.org/officeDocument/2006/relationships/hyperlink" Target="https://www.daloopa.com/src/75006209" TargetMode="External"/><Relationship Id="rId5056" Type="http://schemas.openxmlformats.org/officeDocument/2006/relationships/hyperlink" Target="https://www.daloopa.com/src/45801797" TargetMode="External"/><Relationship Id="rId5470" Type="http://schemas.openxmlformats.org/officeDocument/2006/relationships/hyperlink" Target="https://www.daloopa.com/src/33992489" TargetMode="External"/><Relationship Id="rId6107" Type="http://schemas.openxmlformats.org/officeDocument/2006/relationships/hyperlink" Target="https://www.daloopa.com/src/4423052" TargetMode="External"/><Relationship Id="rId6521" Type="http://schemas.openxmlformats.org/officeDocument/2006/relationships/hyperlink" Target="https://www.daloopa.com/document/22723849" TargetMode="External"/><Relationship Id="rId9677" Type="http://schemas.openxmlformats.org/officeDocument/2006/relationships/hyperlink" Target="https://www.daloopa.com/src/70320195" TargetMode="External"/><Relationship Id="rId4072" Type="http://schemas.openxmlformats.org/officeDocument/2006/relationships/hyperlink" Target="https://www.daloopa.com/src/60194218" TargetMode="External"/><Relationship Id="rId5123" Type="http://schemas.openxmlformats.org/officeDocument/2006/relationships/hyperlink" Target="https://www.daloopa.com/src/4422798" TargetMode="External"/><Relationship Id="rId8279" Type="http://schemas.openxmlformats.org/officeDocument/2006/relationships/hyperlink" Target="https://www.daloopa.com/src/76390135" TargetMode="External"/><Relationship Id="rId1666" Type="http://schemas.openxmlformats.org/officeDocument/2006/relationships/hyperlink" Target="https://www.daloopa.com/src/33997718" TargetMode="External"/><Relationship Id="rId2717" Type="http://schemas.openxmlformats.org/officeDocument/2006/relationships/hyperlink" Target="https://www.daloopa.com/src/64848798" TargetMode="External"/><Relationship Id="rId7295" Type="http://schemas.openxmlformats.org/officeDocument/2006/relationships/hyperlink" Target="https://www.daloopa.com/src/8780396" TargetMode="External"/><Relationship Id="rId8693" Type="http://schemas.openxmlformats.org/officeDocument/2006/relationships/hyperlink" Target="https://www.daloopa.com/src/76383251" TargetMode="External"/><Relationship Id="rId9744" Type="http://schemas.openxmlformats.org/officeDocument/2006/relationships/hyperlink" Target="https://www.daloopa.com/src/51072445" TargetMode="External"/><Relationship Id="rId1319" Type="http://schemas.openxmlformats.org/officeDocument/2006/relationships/hyperlink" Target="https://www.daloopa.com/src/55732390" TargetMode="External"/><Relationship Id="rId1733" Type="http://schemas.openxmlformats.org/officeDocument/2006/relationships/hyperlink" Target="https://www.daloopa.com/src/70318046" TargetMode="External"/><Relationship Id="rId4889" Type="http://schemas.openxmlformats.org/officeDocument/2006/relationships/hyperlink" Target="https://www.daloopa.com/src/4423294" TargetMode="External"/><Relationship Id="rId8346" Type="http://schemas.openxmlformats.org/officeDocument/2006/relationships/hyperlink" Target="https://www.daloopa.com/src/76388454" TargetMode="External"/><Relationship Id="rId8760" Type="http://schemas.openxmlformats.org/officeDocument/2006/relationships/hyperlink" Target="https://www.daloopa.com/src/70323318" TargetMode="External"/><Relationship Id="rId9811" Type="http://schemas.openxmlformats.org/officeDocument/2006/relationships/hyperlink" Target="https://www.daloopa.com/src/8778217" TargetMode="External"/><Relationship Id="rId25" Type="http://schemas.openxmlformats.org/officeDocument/2006/relationships/hyperlink" Target="https://www.daloopa.com/document/5661880" TargetMode="External"/><Relationship Id="rId1800" Type="http://schemas.openxmlformats.org/officeDocument/2006/relationships/hyperlink" Target="https://www.daloopa.com/src/8779244" TargetMode="External"/><Relationship Id="rId4956" Type="http://schemas.openxmlformats.org/officeDocument/2006/relationships/hyperlink" Target="https://www.daloopa.com/src/50450786" TargetMode="External"/><Relationship Id="rId7362" Type="http://schemas.openxmlformats.org/officeDocument/2006/relationships/hyperlink" Target="https://www.daloopa.com/src/8780636" TargetMode="External"/><Relationship Id="rId8413" Type="http://schemas.openxmlformats.org/officeDocument/2006/relationships/hyperlink" Target="https://www.daloopa.com/src/76386557" TargetMode="External"/><Relationship Id="rId3558" Type="http://schemas.openxmlformats.org/officeDocument/2006/relationships/hyperlink" Target="https://www.daloopa.com/src/41059574" TargetMode="External"/><Relationship Id="rId3972" Type="http://schemas.openxmlformats.org/officeDocument/2006/relationships/hyperlink" Target="https://www.daloopa.com/src/4421439" TargetMode="External"/><Relationship Id="rId4609" Type="http://schemas.openxmlformats.org/officeDocument/2006/relationships/hyperlink" Target="https://www.daloopa.com/src/4421531" TargetMode="External"/><Relationship Id="rId7015" Type="http://schemas.openxmlformats.org/officeDocument/2006/relationships/hyperlink" Target="https://www.daloopa.com/src/45802060" TargetMode="External"/><Relationship Id="rId479" Type="http://schemas.openxmlformats.org/officeDocument/2006/relationships/hyperlink" Target="https://app.internal.daloopa.com/short_text_fundamental?id=aa6e35389f399374d8b6399d2898d169" TargetMode="External"/><Relationship Id="rId893" Type="http://schemas.openxmlformats.org/officeDocument/2006/relationships/hyperlink" Target="https://www.daloopa.com/document/9601627" TargetMode="External"/><Relationship Id="rId2574" Type="http://schemas.openxmlformats.org/officeDocument/2006/relationships/hyperlink" Target="https://www.daloopa.com/src/4423501" TargetMode="External"/><Relationship Id="rId3625" Type="http://schemas.openxmlformats.org/officeDocument/2006/relationships/hyperlink" Target="https://www.daloopa.com/src/76525709" TargetMode="External"/><Relationship Id="rId6031" Type="http://schemas.openxmlformats.org/officeDocument/2006/relationships/hyperlink" Target="https://www.daloopa.com/src/4422871" TargetMode="External"/><Relationship Id="rId9187" Type="http://schemas.openxmlformats.org/officeDocument/2006/relationships/hyperlink" Target="https://www.daloopa.com/src/8795231" TargetMode="External"/><Relationship Id="rId546" Type="http://schemas.openxmlformats.org/officeDocument/2006/relationships/hyperlink" Target="https://www.daloopa.com/src/4431139" TargetMode="External"/><Relationship Id="rId1176" Type="http://schemas.openxmlformats.org/officeDocument/2006/relationships/hyperlink" Target="https://www.daloopa.com/document/1192375" TargetMode="External"/><Relationship Id="rId2227" Type="http://schemas.openxmlformats.org/officeDocument/2006/relationships/hyperlink" Target="https://www.daloopa.com/src/45801616" TargetMode="External"/><Relationship Id="rId9254" Type="http://schemas.openxmlformats.org/officeDocument/2006/relationships/hyperlink" Target="https://app.internal.daloopa.com/short_text_fundamental?id=70af312e8101ffd73875a3e10fe3c82e" TargetMode="External"/><Relationship Id="rId960" Type="http://schemas.openxmlformats.org/officeDocument/2006/relationships/hyperlink" Target="https://www.daloopa.com/src/4443598" TargetMode="External"/><Relationship Id="rId1243" Type="http://schemas.openxmlformats.org/officeDocument/2006/relationships/hyperlink" Target="https://www.daloopa.com/src/76525636" TargetMode="External"/><Relationship Id="rId1590" Type="http://schemas.openxmlformats.org/officeDocument/2006/relationships/hyperlink" Target="https://www.daloopa.com/src/18748957" TargetMode="External"/><Relationship Id="rId2641" Type="http://schemas.openxmlformats.org/officeDocument/2006/relationships/hyperlink" Target="https://www.daloopa.com/src/4423569" TargetMode="External"/><Relationship Id="rId4399" Type="http://schemas.openxmlformats.org/officeDocument/2006/relationships/hyperlink" Target="https://www.daloopa.com/src/4421998" TargetMode="External"/><Relationship Id="rId5797" Type="http://schemas.openxmlformats.org/officeDocument/2006/relationships/hyperlink" Target="https://www.daloopa.com/src/45801913" TargetMode="External"/><Relationship Id="rId6848" Type="http://schemas.openxmlformats.org/officeDocument/2006/relationships/hyperlink" Target="https://www.daloopa.com/src/4425252" TargetMode="External"/><Relationship Id="rId8270" Type="http://schemas.openxmlformats.org/officeDocument/2006/relationships/hyperlink" Target="https://www.daloopa.com/src/76390211" TargetMode="External"/><Relationship Id="rId613" Type="http://schemas.openxmlformats.org/officeDocument/2006/relationships/hyperlink" Target="https://www.daloopa.com/src/4431984" TargetMode="External"/><Relationship Id="rId5864" Type="http://schemas.openxmlformats.org/officeDocument/2006/relationships/hyperlink" Target="https://www.daloopa.com/src/50450793" TargetMode="External"/><Relationship Id="rId6915" Type="http://schemas.openxmlformats.org/officeDocument/2006/relationships/hyperlink" Target="https://www.daloopa.com/src/4441695" TargetMode="External"/><Relationship Id="rId9321" Type="http://schemas.openxmlformats.org/officeDocument/2006/relationships/hyperlink" Target="https://www.daloopa.com/src/8795265" TargetMode="External"/><Relationship Id="rId1310" Type="http://schemas.openxmlformats.org/officeDocument/2006/relationships/hyperlink" Target="https://www.daloopa.com/src/4428496" TargetMode="External"/><Relationship Id="rId4466" Type="http://schemas.openxmlformats.org/officeDocument/2006/relationships/hyperlink" Target="https://www.daloopa.com/src/4421599" TargetMode="External"/><Relationship Id="rId4880" Type="http://schemas.openxmlformats.org/officeDocument/2006/relationships/hyperlink" Target="https://www.daloopa.com/src/4423031" TargetMode="External"/><Relationship Id="rId5517" Type="http://schemas.openxmlformats.org/officeDocument/2006/relationships/hyperlink" Target="https://www.daloopa.com/src/4423460" TargetMode="External"/><Relationship Id="rId5931" Type="http://schemas.openxmlformats.org/officeDocument/2006/relationships/hyperlink" Target="https://www.daloopa.com/src/4422991" TargetMode="External"/><Relationship Id="rId3068" Type="http://schemas.openxmlformats.org/officeDocument/2006/relationships/hyperlink" Target="https://www.daloopa.com/src/4422201" TargetMode="External"/><Relationship Id="rId3482" Type="http://schemas.openxmlformats.org/officeDocument/2006/relationships/hyperlink" Target="https://www.daloopa.com/src/4421497" TargetMode="External"/><Relationship Id="rId4119" Type="http://schemas.openxmlformats.org/officeDocument/2006/relationships/hyperlink" Target="https://www.daloopa.com/src/18729706" TargetMode="External"/><Relationship Id="rId4533" Type="http://schemas.openxmlformats.org/officeDocument/2006/relationships/hyperlink" Target="https://www.daloopa.com/src/55731618" TargetMode="External"/><Relationship Id="rId7689" Type="http://schemas.openxmlformats.org/officeDocument/2006/relationships/hyperlink" Target="https://www.daloopa.com/src/50611303" TargetMode="External"/><Relationship Id="rId2084" Type="http://schemas.openxmlformats.org/officeDocument/2006/relationships/hyperlink" Target="https://www.daloopa.com/src/55743901" TargetMode="External"/><Relationship Id="rId3135" Type="http://schemas.openxmlformats.org/officeDocument/2006/relationships/hyperlink" Target="https://www.daloopa.com/src/4422373" TargetMode="External"/><Relationship Id="rId4600" Type="http://schemas.openxmlformats.org/officeDocument/2006/relationships/hyperlink" Target="https://www.daloopa.com/src/76525890" TargetMode="External"/><Relationship Id="rId7756" Type="http://schemas.openxmlformats.org/officeDocument/2006/relationships/hyperlink" Target="https://www.daloopa.com/src/70319339" TargetMode="External"/><Relationship Id="rId470" Type="http://schemas.openxmlformats.org/officeDocument/2006/relationships/hyperlink" Target="https://www.daloopa.com/src/4431665" TargetMode="External"/><Relationship Id="rId2151" Type="http://schemas.openxmlformats.org/officeDocument/2006/relationships/hyperlink" Target="https://www.daloopa.com/src/50585426" TargetMode="External"/><Relationship Id="rId3202" Type="http://schemas.openxmlformats.org/officeDocument/2006/relationships/hyperlink" Target="https://www.daloopa.com/src/41059623" TargetMode="External"/><Relationship Id="rId6358" Type="http://schemas.openxmlformats.org/officeDocument/2006/relationships/hyperlink" Target="https://www.daloopa.com/src/45801984" TargetMode="External"/><Relationship Id="rId7409" Type="http://schemas.openxmlformats.org/officeDocument/2006/relationships/hyperlink" Target="https://www.daloopa.com/src/8780808" TargetMode="External"/><Relationship Id="rId8807" Type="http://schemas.openxmlformats.org/officeDocument/2006/relationships/hyperlink" Target="https://www.daloopa.com/src/8781025" TargetMode="External"/><Relationship Id="rId123" Type="http://schemas.openxmlformats.org/officeDocument/2006/relationships/hyperlink" Target="https://www.daloopa.com/src/4431655" TargetMode="External"/><Relationship Id="rId5374" Type="http://schemas.openxmlformats.org/officeDocument/2006/relationships/hyperlink" Target="https://www.daloopa.com/src/45801845" TargetMode="External"/><Relationship Id="rId6772" Type="http://schemas.openxmlformats.org/officeDocument/2006/relationships/hyperlink" Target="https://www.daloopa.com/src/4425317" TargetMode="External"/><Relationship Id="rId7823" Type="http://schemas.openxmlformats.org/officeDocument/2006/relationships/hyperlink" Target="https://www.daloopa.com/src/8775997" TargetMode="External"/><Relationship Id="rId2968" Type="http://schemas.openxmlformats.org/officeDocument/2006/relationships/hyperlink" Target="https://www.daloopa.com/src/4422428" TargetMode="External"/><Relationship Id="rId5027" Type="http://schemas.openxmlformats.org/officeDocument/2006/relationships/hyperlink" Target="https://www.daloopa.com/src/4423089" TargetMode="External"/><Relationship Id="rId6425" Type="http://schemas.openxmlformats.org/officeDocument/2006/relationships/hyperlink" Target="https://www.daloopa.com/document/22723849" TargetMode="External"/><Relationship Id="rId1984" Type="http://schemas.openxmlformats.org/officeDocument/2006/relationships/hyperlink" Target="https://www.daloopa.com/src/55732425" TargetMode="External"/><Relationship Id="rId4390" Type="http://schemas.openxmlformats.org/officeDocument/2006/relationships/hyperlink" Target="https://www.daloopa.com/document/23979428" TargetMode="External"/><Relationship Id="rId5441" Type="http://schemas.openxmlformats.org/officeDocument/2006/relationships/hyperlink" Target="https://www.daloopa.com/src/4422804" TargetMode="External"/><Relationship Id="rId8597" Type="http://schemas.openxmlformats.org/officeDocument/2006/relationships/hyperlink" Target="https://www.daloopa.com/src/76383629" TargetMode="External"/><Relationship Id="rId9648" Type="http://schemas.openxmlformats.org/officeDocument/2006/relationships/hyperlink" Target="https://www.daloopa.com/src/51073062" TargetMode="External"/><Relationship Id="rId1637" Type="http://schemas.openxmlformats.org/officeDocument/2006/relationships/hyperlink" Target="https://www.daloopa.com/src/55732329" TargetMode="External"/><Relationship Id="rId4043" Type="http://schemas.openxmlformats.org/officeDocument/2006/relationships/hyperlink" Target="https://www.daloopa.com/src/4421991" TargetMode="External"/><Relationship Id="rId7199" Type="http://schemas.openxmlformats.org/officeDocument/2006/relationships/hyperlink" Target="https://www.daloopa.com/src/8780405" TargetMode="External"/><Relationship Id="rId8664" Type="http://schemas.openxmlformats.org/officeDocument/2006/relationships/hyperlink" Target="https://www.daloopa.com/src/76383599" TargetMode="External"/><Relationship Id="rId9715" Type="http://schemas.openxmlformats.org/officeDocument/2006/relationships/hyperlink" Target="https://www.daloopa.com/src/8774197" TargetMode="External"/><Relationship Id="rId1704" Type="http://schemas.openxmlformats.org/officeDocument/2006/relationships/hyperlink" Target="https://www.daloopa.com/src/8772951" TargetMode="External"/><Relationship Id="rId4110" Type="http://schemas.openxmlformats.org/officeDocument/2006/relationships/hyperlink" Target="https://www.daloopa.com/src/4421593" TargetMode="External"/><Relationship Id="rId7266" Type="http://schemas.openxmlformats.org/officeDocument/2006/relationships/hyperlink" Target="https://www.daloopa.com/src/8780029" TargetMode="External"/><Relationship Id="rId7680" Type="http://schemas.openxmlformats.org/officeDocument/2006/relationships/hyperlink" Target="https://www.daloopa.com/src/50611748" TargetMode="External"/><Relationship Id="rId8317" Type="http://schemas.openxmlformats.org/officeDocument/2006/relationships/hyperlink" Target="https://www.daloopa.com/src/76387909" TargetMode="External"/><Relationship Id="rId8731" Type="http://schemas.openxmlformats.org/officeDocument/2006/relationships/hyperlink" Target="https://www.daloopa.com/src/76383448" TargetMode="External"/><Relationship Id="rId6282" Type="http://schemas.openxmlformats.org/officeDocument/2006/relationships/hyperlink" Target="https://www.daloopa.com/src/45801974" TargetMode="External"/><Relationship Id="rId7333" Type="http://schemas.openxmlformats.org/officeDocument/2006/relationships/hyperlink" Target="https://www.daloopa.com/src/8847953" TargetMode="External"/><Relationship Id="rId797" Type="http://schemas.openxmlformats.org/officeDocument/2006/relationships/hyperlink" Target="https://www.daloopa.com/src/4432570" TargetMode="External"/><Relationship Id="rId2478" Type="http://schemas.openxmlformats.org/officeDocument/2006/relationships/hyperlink" Target="https://www.daloopa.com/src/4423586" TargetMode="External"/><Relationship Id="rId3876" Type="http://schemas.openxmlformats.org/officeDocument/2006/relationships/hyperlink" Target="https://www.daloopa.com/src/4421845" TargetMode="External"/><Relationship Id="rId4927" Type="http://schemas.openxmlformats.org/officeDocument/2006/relationships/hyperlink" Target="https://www.daloopa.com/src/4422852" TargetMode="External"/><Relationship Id="rId2892" Type="http://schemas.openxmlformats.org/officeDocument/2006/relationships/hyperlink" Target="https://www.daloopa.com/src/4422133" TargetMode="External"/><Relationship Id="rId3529" Type="http://schemas.openxmlformats.org/officeDocument/2006/relationships/hyperlink" Target="https://www.daloopa.com/document/23979428" TargetMode="External"/><Relationship Id="rId3943" Type="http://schemas.openxmlformats.org/officeDocument/2006/relationships/hyperlink" Target="https://www.daloopa.com/src/4421182" TargetMode="External"/><Relationship Id="rId6002" Type="http://schemas.openxmlformats.org/officeDocument/2006/relationships/hyperlink" Target="https://www.daloopa.com/src/18753589" TargetMode="External"/><Relationship Id="rId7400" Type="http://schemas.openxmlformats.org/officeDocument/2006/relationships/hyperlink" Target="https://www.daloopa.com/src/23053119" TargetMode="External"/><Relationship Id="rId9158" Type="http://schemas.openxmlformats.org/officeDocument/2006/relationships/hyperlink" Target="https://app.internal.daloopa.com/short_text_fundamental?id=5e2230efa82cb38e26c0c0e0b63ad662" TargetMode="External"/><Relationship Id="rId864" Type="http://schemas.openxmlformats.org/officeDocument/2006/relationships/hyperlink" Target="https://www.daloopa.com/document/1190542" TargetMode="External"/><Relationship Id="rId1494" Type="http://schemas.openxmlformats.org/officeDocument/2006/relationships/hyperlink" Target="https://www.daloopa.com/src/4423903" TargetMode="External"/><Relationship Id="rId2545" Type="http://schemas.openxmlformats.org/officeDocument/2006/relationships/hyperlink" Target="https://www.daloopa.com/src/4423510" TargetMode="External"/><Relationship Id="rId9572" Type="http://schemas.openxmlformats.org/officeDocument/2006/relationships/hyperlink" Target="https://www.daloopa.com/src/8795351" TargetMode="External"/><Relationship Id="rId517" Type="http://schemas.openxmlformats.org/officeDocument/2006/relationships/hyperlink" Target="https://www.daloopa.com/src/33992894" TargetMode="External"/><Relationship Id="rId931" Type="http://schemas.openxmlformats.org/officeDocument/2006/relationships/hyperlink" Target="https://marketplace.daloopa.com/text-fundamental?row_number=174&amp;period_tag=QQQQ&amp;unit_tag=Dollar&amp;id=4443518&amp;value=6.51&amp;id=4443593&amp;value=6.56&amp;" TargetMode="External"/><Relationship Id="rId1147" Type="http://schemas.openxmlformats.org/officeDocument/2006/relationships/hyperlink" Target="https://www.daloopa.com/src/55732236" TargetMode="External"/><Relationship Id="rId1561" Type="http://schemas.openxmlformats.org/officeDocument/2006/relationships/hyperlink" Target="https://www.daloopa.com/src/4423816" TargetMode="External"/><Relationship Id="rId2612" Type="http://schemas.openxmlformats.org/officeDocument/2006/relationships/hyperlink" Target="https://www.daloopa.com/src/69162785" TargetMode="External"/><Relationship Id="rId5768" Type="http://schemas.openxmlformats.org/officeDocument/2006/relationships/hyperlink" Target="https://www.daloopa.com/src/50462544" TargetMode="External"/><Relationship Id="rId6819" Type="http://schemas.openxmlformats.org/officeDocument/2006/relationships/hyperlink" Target="https://www.daloopa.com/src/45802020" TargetMode="External"/><Relationship Id="rId8174" Type="http://schemas.openxmlformats.org/officeDocument/2006/relationships/hyperlink" Target="https://www.daloopa.com/src/8776188" TargetMode="External"/><Relationship Id="rId9225" Type="http://schemas.openxmlformats.org/officeDocument/2006/relationships/hyperlink" Target="https://www.daloopa.com/src/8795189" TargetMode="External"/><Relationship Id="rId1214" Type="http://schemas.openxmlformats.org/officeDocument/2006/relationships/hyperlink" Target="https://www.daloopa.com/src/4428621" TargetMode="External"/><Relationship Id="rId4784" Type="http://schemas.openxmlformats.org/officeDocument/2006/relationships/hyperlink" Target="https://www.daloopa.com/src/4421605" TargetMode="External"/><Relationship Id="rId5835" Type="http://schemas.openxmlformats.org/officeDocument/2006/relationships/hyperlink" Target="https://www.daloopa.com/src/4425431" TargetMode="External"/><Relationship Id="rId7190" Type="http://schemas.openxmlformats.org/officeDocument/2006/relationships/hyperlink" Target="https://www.daloopa.com/src/70355918" TargetMode="External"/><Relationship Id="rId8241" Type="http://schemas.openxmlformats.org/officeDocument/2006/relationships/hyperlink" Target="https://www.daloopa.com/src/76385749" TargetMode="External"/><Relationship Id="rId3386" Type="http://schemas.openxmlformats.org/officeDocument/2006/relationships/hyperlink" Target="https://www.daloopa.com/src/4427943" TargetMode="External"/><Relationship Id="rId4437" Type="http://schemas.openxmlformats.org/officeDocument/2006/relationships/hyperlink" Target="https://www.daloopa.com/src/76525856" TargetMode="External"/><Relationship Id="rId3039" Type="http://schemas.openxmlformats.org/officeDocument/2006/relationships/hyperlink" Target="https://www.daloopa.com/src/18751492" TargetMode="External"/><Relationship Id="rId3453" Type="http://schemas.openxmlformats.org/officeDocument/2006/relationships/hyperlink" Target="https://www.daloopa.com/src/8847454" TargetMode="External"/><Relationship Id="rId4851" Type="http://schemas.openxmlformats.org/officeDocument/2006/relationships/hyperlink" Target="https://www.daloopa.com/src/55731743" TargetMode="External"/><Relationship Id="rId5902" Type="http://schemas.openxmlformats.org/officeDocument/2006/relationships/hyperlink" Target="https://www.daloopa.com/src/4423428" TargetMode="External"/><Relationship Id="rId374" Type="http://schemas.openxmlformats.org/officeDocument/2006/relationships/hyperlink" Target="https://www.daloopa.com/src/33992889" TargetMode="External"/><Relationship Id="rId2055" Type="http://schemas.openxmlformats.org/officeDocument/2006/relationships/hyperlink" Target="https://www.daloopa.com/src/8774257" TargetMode="External"/><Relationship Id="rId3106" Type="http://schemas.openxmlformats.org/officeDocument/2006/relationships/hyperlink" Target="https://www.daloopa.com/src/50624648" TargetMode="External"/><Relationship Id="rId4504" Type="http://schemas.openxmlformats.org/officeDocument/2006/relationships/hyperlink" Target="https://www.daloopa.com/src/4422028" TargetMode="External"/><Relationship Id="rId9082" Type="http://schemas.openxmlformats.org/officeDocument/2006/relationships/hyperlink" Target="https://www.daloopa.com/src/8781258" TargetMode="External"/><Relationship Id="rId3520" Type="http://schemas.openxmlformats.org/officeDocument/2006/relationships/hyperlink" Target="https://www.daloopa.com/src/76525684" TargetMode="External"/><Relationship Id="rId6676" Type="http://schemas.openxmlformats.org/officeDocument/2006/relationships/hyperlink" Target="https://www.daloopa.com/document/19351318" TargetMode="External"/><Relationship Id="rId7727" Type="http://schemas.openxmlformats.org/officeDocument/2006/relationships/hyperlink" Target="https://www.daloopa.com/src/50611301" TargetMode="External"/><Relationship Id="rId441" Type="http://schemas.openxmlformats.org/officeDocument/2006/relationships/hyperlink" Target="https://www.daloopa.com/src/50451422" TargetMode="External"/><Relationship Id="rId1071" Type="http://schemas.openxmlformats.org/officeDocument/2006/relationships/hyperlink" Target="https://www.daloopa.com/src/4428126" TargetMode="External"/><Relationship Id="rId2122" Type="http://schemas.openxmlformats.org/officeDocument/2006/relationships/hyperlink" Target="https://www.daloopa.com/src/8774265" TargetMode="External"/><Relationship Id="rId5278" Type="http://schemas.openxmlformats.org/officeDocument/2006/relationships/hyperlink" Target="https://www.daloopa.com/src/4422670" TargetMode="External"/><Relationship Id="rId5692" Type="http://schemas.openxmlformats.org/officeDocument/2006/relationships/hyperlink" Target="https://www.daloopa.com/src/4425444" TargetMode="External"/><Relationship Id="rId6329" Type="http://schemas.openxmlformats.org/officeDocument/2006/relationships/hyperlink" Target="https://www.daloopa.com/src/45801976" TargetMode="External"/><Relationship Id="rId6743" Type="http://schemas.openxmlformats.org/officeDocument/2006/relationships/hyperlink" Target="https://www.daloopa.com/src/64849623" TargetMode="External"/><Relationship Id="rId9899" Type="http://schemas.openxmlformats.org/officeDocument/2006/relationships/hyperlink" Target="https://www.daloopa.com/src/8778225" TargetMode="External"/><Relationship Id="rId1888" Type="http://schemas.openxmlformats.org/officeDocument/2006/relationships/hyperlink" Target="https://www.daloopa.com/src/50525525" TargetMode="External"/><Relationship Id="rId2939" Type="http://schemas.openxmlformats.org/officeDocument/2006/relationships/hyperlink" Target="https://www.daloopa.com/src/18744750" TargetMode="External"/><Relationship Id="rId4294" Type="http://schemas.openxmlformats.org/officeDocument/2006/relationships/hyperlink" Target="https://www.daloopa.com/src/23051290" TargetMode="External"/><Relationship Id="rId5345" Type="http://schemas.openxmlformats.org/officeDocument/2006/relationships/hyperlink" Target="https://www.daloopa.com/src/4423095" TargetMode="External"/><Relationship Id="rId6810" Type="http://schemas.openxmlformats.org/officeDocument/2006/relationships/hyperlink" Target="https://www.daloopa.com/src/4442561" TargetMode="External"/><Relationship Id="rId4361" Type="http://schemas.openxmlformats.org/officeDocument/2006/relationships/hyperlink" Target="https://www.daloopa.com/src/4421572" TargetMode="External"/><Relationship Id="rId5412" Type="http://schemas.openxmlformats.org/officeDocument/2006/relationships/hyperlink" Target="https://www.daloopa.com/src/8847713" TargetMode="External"/><Relationship Id="rId8568" Type="http://schemas.openxmlformats.org/officeDocument/2006/relationships/hyperlink" Target="https://www.daloopa.com/src/76383352" TargetMode="External"/><Relationship Id="rId9619" Type="http://schemas.openxmlformats.org/officeDocument/2006/relationships/hyperlink" Target="https://www.daloopa.com/src/8795488" TargetMode="External"/><Relationship Id="rId1955" Type="http://schemas.openxmlformats.org/officeDocument/2006/relationships/hyperlink" Target="https://www.daloopa.com/src/8769274" TargetMode="External"/><Relationship Id="rId4014" Type="http://schemas.openxmlformats.org/officeDocument/2006/relationships/hyperlink" Target="https://www.daloopa.com/src/4421253" TargetMode="External"/><Relationship Id="rId7584" Type="http://schemas.openxmlformats.org/officeDocument/2006/relationships/hyperlink" Target="https://www.daloopa.com/src/50608267" TargetMode="External"/><Relationship Id="rId8982" Type="http://schemas.openxmlformats.org/officeDocument/2006/relationships/hyperlink" Target="https://www.daloopa.com/src/8783471" TargetMode="External"/><Relationship Id="rId1608" Type="http://schemas.openxmlformats.org/officeDocument/2006/relationships/hyperlink" Target="https://www.daloopa.com/src/55732328" TargetMode="External"/><Relationship Id="rId3030" Type="http://schemas.openxmlformats.org/officeDocument/2006/relationships/hyperlink" Target="https://www.daloopa.com/src/50622650" TargetMode="External"/><Relationship Id="rId6186" Type="http://schemas.openxmlformats.org/officeDocument/2006/relationships/hyperlink" Target="https://www.daloopa.com/src/64848866" TargetMode="External"/><Relationship Id="rId7237" Type="http://schemas.openxmlformats.org/officeDocument/2006/relationships/hyperlink" Target="https://www.daloopa.com/src/8779997" TargetMode="External"/><Relationship Id="rId8635" Type="http://schemas.openxmlformats.org/officeDocument/2006/relationships/hyperlink" Target="https://www.daloopa.com/src/76383202" TargetMode="External"/><Relationship Id="rId7651" Type="http://schemas.openxmlformats.org/officeDocument/2006/relationships/hyperlink" Target="https://www.daloopa.com/src/50608415" TargetMode="External"/><Relationship Id="rId8702" Type="http://schemas.openxmlformats.org/officeDocument/2006/relationships/hyperlink" Target="https://app.internal.daloopa.com/short_text_fundamental?id=676566b2947b7be2c14fd531d7eefa2b" TargetMode="External"/><Relationship Id="rId2796" Type="http://schemas.openxmlformats.org/officeDocument/2006/relationships/hyperlink" Target="https://www.daloopa.com/src/4422249" TargetMode="External"/><Relationship Id="rId3847" Type="http://schemas.openxmlformats.org/officeDocument/2006/relationships/hyperlink" Target="https://www.daloopa.com/src/60194200" TargetMode="External"/><Relationship Id="rId6253" Type="http://schemas.openxmlformats.org/officeDocument/2006/relationships/hyperlink" Target="https://www.daloopa.com/src/4423261" TargetMode="External"/><Relationship Id="rId7304" Type="http://schemas.openxmlformats.org/officeDocument/2006/relationships/hyperlink" Target="https://www.daloopa.com/src/8847952" TargetMode="External"/><Relationship Id="rId768" Type="http://schemas.openxmlformats.org/officeDocument/2006/relationships/hyperlink" Target="https://www.daloopa.com/src/4427646" TargetMode="External"/><Relationship Id="rId1398" Type="http://schemas.openxmlformats.org/officeDocument/2006/relationships/hyperlink" Target="https://www.daloopa.com/src/45801589" TargetMode="External"/><Relationship Id="rId2449" Type="http://schemas.openxmlformats.org/officeDocument/2006/relationships/hyperlink" Target="https://www.daloopa.com/src/50451991" TargetMode="External"/><Relationship Id="rId2863" Type="http://schemas.openxmlformats.org/officeDocument/2006/relationships/hyperlink" Target="https://www.daloopa.com/src/4422439" TargetMode="External"/><Relationship Id="rId3914" Type="http://schemas.openxmlformats.org/officeDocument/2006/relationships/hyperlink" Target="https://app.internal.daloopa.com/short_text_fundamental?id=594ce9e01ff5eaf146f7f1f553594f73" TargetMode="External"/><Relationship Id="rId6320" Type="http://schemas.openxmlformats.org/officeDocument/2006/relationships/hyperlink" Target="https://www.daloopa.com/src/33992470" TargetMode="External"/><Relationship Id="rId9476" Type="http://schemas.openxmlformats.org/officeDocument/2006/relationships/hyperlink" Target="https://www.daloopa.com/src/8795389" TargetMode="External"/><Relationship Id="rId9890" Type="http://schemas.openxmlformats.org/officeDocument/2006/relationships/hyperlink" Target="https://marketplace.daloopa.com/text-fundamental?row_number=868&amp;period_tag=QQQQ&amp;unit_tag=Million&amp;id=8778344&amp;value=2.4&amp;id=8778272&amp;value=2.4&amp;id=8778224&amp;value=2.4&amp;" TargetMode="External"/><Relationship Id="rId835" Type="http://schemas.openxmlformats.org/officeDocument/2006/relationships/hyperlink" Target="https://www.daloopa.com/src/75008696" TargetMode="External"/><Relationship Id="rId1465" Type="http://schemas.openxmlformats.org/officeDocument/2006/relationships/hyperlink" Target="https://www.daloopa.com/src/4423991" TargetMode="External"/><Relationship Id="rId2516" Type="http://schemas.openxmlformats.org/officeDocument/2006/relationships/hyperlink" Target="https://www.daloopa.com/src/50452027" TargetMode="External"/><Relationship Id="rId8078" Type="http://schemas.openxmlformats.org/officeDocument/2006/relationships/hyperlink" Target="https://www.daloopa.com/src/23060520" TargetMode="External"/><Relationship Id="rId8492" Type="http://schemas.openxmlformats.org/officeDocument/2006/relationships/hyperlink" Target="https://www.daloopa.com/src/76390971" TargetMode="External"/><Relationship Id="rId9129" Type="http://schemas.openxmlformats.org/officeDocument/2006/relationships/hyperlink" Target="https://www.daloopa.com/src/8795181" TargetMode="External"/><Relationship Id="rId9543" Type="http://schemas.openxmlformats.org/officeDocument/2006/relationships/hyperlink" Target="https://www.daloopa.com/src/8795462" TargetMode="External"/><Relationship Id="rId1118" Type="http://schemas.openxmlformats.org/officeDocument/2006/relationships/hyperlink" Target="https://www.daloopa.com/src/4428178" TargetMode="External"/><Relationship Id="rId1532" Type="http://schemas.openxmlformats.org/officeDocument/2006/relationships/hyperlink" Target="https://www.daloopa.com/src/4424021" TargetMode="External"/><Relationship Id="rId2930" Type="http://schemas.openxmlformats.org/officeDocument/2006/relationships/hyperlink" Target="https://www.daloopa.com/src/69162214" TargetMode="External"/><Relationship Id="rId4688" Type="http://schemas.openxmlformats.org/officeDocument/2006/relationships/hyperlink" Target="https://www.daloopa.com/src/23051291" TargetMode="External"/><Relationship Id="rId7094" Type="http://schemas.openxmlformats.org/officeDocument/2006/relationships/hyperlink" Target="https://www.daloopa.com/src/4424250" TargetMode="External"/><Relationship Id="rId8145" Type="http://schemas.openxmlformats.org/officeDocument/2006/relationships/hyperlink" Target="https://www.daloopa.com/document/23979424" TargetMode="External"/><Relationship Id="rId902" Type="http://schemas.openxmlformats.org/officeDocument/2006/relationships/hyperlink" Target="https://www.daloopa.com/src/4443582" TargetMode="External"/><Relationship Id="rId5739" Type="http://schemas.openxmlformats.org/officeDocument/2006/relationships/hyperlink" Target="https://www.daloopa.com/src/4423192" TargetMode="External"/><Relationship Id="rId7161" Type="http://schemas.openxmlformats.org/officeDocument/2006/relationships/hyperlink" Target="https://www.daloopa.com/src/23060640" TargetMode="External"/><Relationship Id="rId8212" Type="http://schemas.openxmlformats.org/officeDocument/2006/relationships/hyperlink" Target="https://www.daloopa.com/src/76390383" TargetMode="External"/><Relationship Id="rId9610" Type="http://schemas.openxmlformats.org/officeDocument/2006/relationships/hyperlink" Target="https://www.daloopa.com/src/8795423" TargetMode="External"/><Relationship Id="rId4755" Type="http://schemas.openxmlformats.org/officeDocument/2006/relationships/hyperlink" Target="https://www.daloopa.com/src/76525916" TargetMode="External"/><Relationship Id="rId5806" Type="http://schemas.openxmlformats.org/officeDocument/2006/relationships/hyperlink" Target="https://www.daloopa.com/src/4422868" TargetMode="External"/><Relationship Id="rId278" Type="http://schemas.openxmlformats.org/officeDocument/2006/relationships/hyperlink" Target="https://www.daloopa.com/src/4427107" TargetMode="External"/><Relationship Id="rId3357" Type="http://schemas.openxmlformats.org/officeDocument/2006/relationships/hyperlink" Target="https://www.daloopa.com/src/18751499" TargetMode="External"/><Relationship Id="rId3771" Type="http://schemas.openxmlformats.org/officeDocument/2006/relationships/hyperlink" Target="https://www.daloopa.com/src/4421805" TargetMode="External"/><Relationship Id="rId4408" Type="http://schemas.openxmlformats.org/officeDocument/2006/relationships/hyperlink" Target="https://www.daloopa.com/src/4421736" TargetMode="External"/><Relationship Id="rId4822" Type="http://schemas.openxmlformats.org/officeDocument/2006/relationships/hyperlink" Target="https://www.daloopa.com/src/4422879" TargetMode="External"/><Relationship Id="rId7978" Type="http://schemas.openxmlformats.org/officeDocument/2006/relationships/hyperlink" Target="https://www.daloopa.com/src/8774568" TargetMode="External"/><Relationship Id="rId692" Type="http://schemas.openxmlformats.org/officeDocument/2006/relationships/hyperlink" Target="https://app.internal.daloopa.com/short_text_fundamental?id=6188161766d4ad0c10756ace7f6f99f1" TargetMode="External"/><Relationship Id="rId2373" Type="http://schemas.openxmlformats.org/officeDocument/2006/relationships/hyperlink" Target="https://www.daloopa.com/src/33998823" TargetMode="External"/><Relationship Id="rId3424" Type="http://schemas.openxmlformats.org/officeDocument/2006/relationships/hyperlink" Target="https://www.daloopa.com/src/4421349" TargetMode="External"/><Relationship Id="rId6994" Type="http://schemas.openxmlformats.org/officeDocument/2006/relationships/hyperlink" Target="https://www.daloopa.com/src/4425148" TargetMode="External"/><Relationship Id="rId345" Type="http://schemas.openxmlformats.org/officeDocument/2006/relationships/hyperlink" Target="https://www.daloopa.com/src/4431978" TargetMode="External"/><Relationship Id="rId2026" Type="http://schemas.openxmlformats.org/officeDocument/2006/relationships/hyperlink" Target="https://www.daloopa.com/src/75216415" TargetMode="External"/><Relationship Id="rId2440" Type="http://schemas.openxmlformats.org/officeDocument/2006/relationships/hyperlink" Target="https://www.daloopa.com/src/4423482" TargetMode="External"/><Relationship Id="rId5596" Type="http://schemas.openxmlformats.org/officeDocument/2006/relationships/hyperlink" Target="https://www.daloopa.com/src/4422676" TargetMode="External"/><Relationship Id="rId6647" Type="http://schemas.openxmlformats.org/officeDocument/2006/relationships/hyperlink" Target="https://marketplace.daloopa.com/text-fundamental?row_number=521&amp;period_tag=QYYY&amp;unit_tag=Million&amp;id=4425243&amp;value=-0.5&amp;id=4440879&amp;value=0.0&amp;id=4441106&amp;value=0.0&amp;id=4425294&amp;value=0.0&amp;id=45802000&amp;value=-0.5&amp;" TargetMode="External"/><Relationship Id="rId9053" Type="http://schemas.openxmlformats.org/officeDocument/2006/relationships/hyperlink" Target="https://www.daloopa.com/src/60201757" TargetMode="External"/><Relationship Id="rId412" Type="http://schemas.openxmlformats.org/officeDocument/2006/relationships/hyperlink" Target="https://www.daloopa.com/src/18749667" TargetMode="External"/><Relationship Id="rId1042" Type="http://schemas.openxmlformats.org/officeDocument/2006/relationships/hyperlink" Target="https://www.daloopa.com/src/4424088" TargetMode="External"/><Relationship Id="rId4198" Type="http://schemas.openxmlformats.org/officeDocument/2006/relationships/hyperlink" Target="https://www.daloopa.com/src/4421478" TargetMode="External"/><Relationship Id="rId5249" Type="http://schemas.openxmlformats.org/officeDocument/2006/relationships/hyperlink" Target="https://www.daloopa.com/src/4423390" TargetMode="External"/><Relationship Id="rId5663" Type="http://schemas.openxmlformats.org/officeDocument/2006/relationships/hyperlink" Target="https://www.daloopa.com/src/4423339" TargetMode="External"/><Relationship Id="rId9120" Type="http://schemas.openxmlformats.org/officeDocument/2006/relationships/hyperlink" Target="https://www.daloopa.com/src/50570704" TargetMode="External"/><Relationship Id="rId4265" Type="http://schemas.openxmlformats.org/officeDocument/2006/relationships/hyperlink" Target="https://www.daloopa.com/src/4421445" TargetMode="External"/><Relationship Id="rId5316" Type="http://schemas.openxmlformats.org/officeDocument/2006/relationships/hyperlink" Target="https://www.daloopa.com/src/64848860" TargetMode="External"/><Relationship Id="rId6714" Type="http://schemas.openxmlformats.org/officeDocument/2006/relationships/hyperlink" Target="https://www.daloopa.com/src/51085636" TargetMode="External"/><Relationship Id="rId1859" Type="http://schemas.openxmlformats.org/officeDocument/2006/relationships/hyperlink" Target="https://www.daloopa.com/src/64848985" TargetMode="External"/><Relationship Id="rId5730" Type="http://schemas.openxmlformats.org/officeDocument/2006/relationships/hyperlink" Target="https://www.daloopa.com/src/50462543" TargetMode="External"/><Relationship Id="rId8886" Type="http://schemas.openxmlformats.org/officeDocument/2006/relationships/hyperlink" Target="https://www.daloopa.com/src/8781107" TargetMode="External"/><Relationship Id="rId1926" Type="http://schemas.openxmlformats.org/officeDocument/2006/relationships/hyperlink" Target="https://www.daloopa.com/src/8773382" TargetMode="External"/><Relationship Id="rId3281" Type="http://schemas.openxmlformats.org/officeDocument/2006/relationships/hyperlink" Target="https://www.daloopa.com/src/4422058" TargetMode="External"/><Relationship Id="rId4332" Type="http://schemas.openxmlformats.org/officeDocument/2006/relationships/hyperlink" Target="https://www.daloopa.com/src/76525837" TargetMode="External"/><Relationship Id="rId7488" Type="http://schemas.openxmlformats.org/officeDocument/2006/relationships/hyperlink" Target="https://www.daloopa.com/src/50600448" TargetMode="External"/><Relationship Id="rId8539" Type="http://schemas.openxmlformats.org/officeDocument/2006/relationships/hyperlink" Target="https://www.daloopa.com/src/76383236" TargetMode="External"/><Relationship Id="rId8953" Type="http://schemas.openxmlformats.org/officeDocument/2006/relationships/hyperlink" Target="https://www.daloopa.com/src/8783414" TargetMode="External"/><Relationship Id="rId7555" Type="http://schemas.openxmlformats.org/officeDocument/2006/relationships/hyperlink" Target="https://app.internal.daloopa.com/short_text_fundamental?id=6e69bd8f4f9bbcdbee0a4637d7e54a0a" TargetMode="External"/><Relationship Id="rId8606" Type="http://schemas.openxmlformats.org/officeDocument/2006/relationships/hyperlink" Target="https://www.daloopa.com/src/70323316" TargetMode="External"/><Relationship Id="rId3001" Type="http://schemas.openxmlformats.org/officeDocument/2006/relationships/hyperlink" Target="https://www.daloopa.com/src/64848811" TargetMode="External"/><Relationship Id="rId6157" Type="http://schemas.openxmlformats.org/officeDocument/2006/relationships/hyperlink" Target="https://www.daloopa.com/src/4422963" TargetMode="External"/><Relationship Id="rId6571" Type="http://schemas.openxmlformats.org/officeDocument/2006/relationships/hyperlink" Target="https://www.daloopa.com/src/51432577" TargetMode="External"/><Relationship Id="rId7208" Type="http://schemas.openxmlformats.org/officeDocument/2006/relationships/hyperlink" Target="https://www.daloopa.com/src/55743980" TargetMode="External"/><Relationship Id="rId7622" Type="http://schemas.openxmlformats.org/officeDocument/2006/relationships/hyperlink" Target="https://www.daloopa.com/src/50608012" TargetMode="External"/><Relationship Id="rId2767" Type="http://schemas.openxmlformats.org/officeDocument/2006/relationships/hyperlink" Target="https://www.daloopa.com/src/50449633" TargetMode="External"/><Relationship Id="rId5173" Type="http://schemas.openxmlformats.org/officeDocument/2006/relationships/hyperlink" Target="https://www.daloopa.com/src/4422701" TargetMode="External"/><Relationship Id="rId6224" Type="http://schemas.openxmlformats.org/officeDocument/2006/relationships/hyperlink" Target="https://www.daloopa.com/src/33992494" TargetMode="External"/><Relationship Id="rId9794" Type="http://schemas.openxmlformats.org/officeDocument/2006/relationships/hyperlink" Target="https://www.daloopa.com/src/60200985" TargetMode="External"/><Relationship Id="rId739" Type="http://schemas.openxmlformats.org/officeDocument/2006/relationships/hyperlink" Target="https://www.daloopa.com/document/23346503" TargetMode="External"/><Relationship Id="rId1369" Type="http://schemas.openxmlformats.org/officeDocument/2006/relationships/hyperlink" Target="https://www.daloopa.com/src/4423811" TargetMode="External"/><Relationship Id="rId3818" Type="http://schemas.openxmlformats.org/officeDocument/2006/relationships/hyperlink" Target="https://www.daloopa.com/src/4421987" TargetMode="External"/><Relationship Id="rId5240" Type="http://schemas.openxmlformats.org/officeDocument/2006/relationships/hyperlink" Target="https://www.daloopa.com/src/4423122" TargetMode="External"/><Relationship Id="rId8396" Type="http://schemas.openxmlformats.org/officeDocument/2006/relationships/hyperlink" Target="https://www.daloopa.com/src/76388221" TargetMode="External"/><Relationship Id="rId9447" Type="http://schemas.openxmlformats.org/officeDocument/2006/relationships/hyperlink" Target="https://www.daloopa.com/src/50570736" TargetMode="External"/><Relationship Id="rId1783" Type="http://schemas.openxmlformats.org/officeDocument/2006/relationships/hyperlink" Target="https://www.daloopa.com/src/8779487" TargetMode="External"/><Relationship Id="rId2834" Type="http://schemas.openxmlformats.org/officeDocument/2006/relationships/hyperlink" Target="https://www.daloopa.com/src/50449958" TargetMode="External"/><Relationship Id="rId8049" Type="http://schemas.openxmlformats.org/officeDocument/2006/relationships/hyperlink" Target="https://www.daloopa.com/src/8774678" TargetMode="External"/><Relationship Id="rId9861" Type="http://schemas.openxmlformats.org/officeDocument/2006/relationships/hyperlink" Target="https://www.daloopa.com/src/8778337" TargetMode="External"/><Relationship Id="rId75" Type="http://schemas.openxmlformats.org/officeDocument/2006/relationships/hyperlink" Target="https://www.daloopa.com/document/21567435" TargetMode="External"/><Relationship Id="rId806" Type="http://schemas.openxmlformats.org/officeDocument/2006/relationships/hyperlink" Target="https://www.daloopa.com/src/4427675" TargetMode="External"/><Relationship Id="rId1436" Type="http://schemas.openxmlformats.org/officeDocument/2006/relationships/hyperlink" Target="https://www.daloopa.com/src/45801596" TargetMode="External"/><Relationship Id="rId1850" Type="http://schemas.openxmlformats.org/officeDocument/2006/relationships/hyperlink" Target="https://www.daloopa.com/src/8847876" TargetMode="External"/><Relationship Id="rId2901" Type="http://schemas.openxmlformats.org/officeDocument/2006/relationships/hyperlink" Target="https://www.daloopa.com/src/4422237" TargetMode="External"/><Relationship Id="rId7065" Type="http://schemas.openxmlformats.org/officeDocument/2006/relationships/hyperlink" Target="https://www.daloopa.com/src/51085323" TargetMode="External"/><Relationship Id="rId8463" Type="http://schemas.openxmlformats.org/officeDocument/2006/relationships/hyperlink" Target="https://app.internal.daloopa.com/short_text_fundamental?id=df15cebe278b83f8c0da6031f76a5834" TargetMode="External"/><Relationship Id="rId9514" Type="http://schemas.openxmlformats.org/officeDocument/2006/relationships/hyperlink" Target="https://www.daloopa.com/src/50570747" TargetMode="External"/><Relationship Id="rId1503" Type="http://schemas.openxmlformats.org/officeDocument/2006/relationships/hyperlink" Target="https://www.daloopa.com/src/4423999" TargetMode="External"/><Relationship Id="rId4659" Type="http://schemas.openxmlformats.org/officeDocument/2006/relationships/hyperlink" Target="https://www.daloopa.com/src/4421452" TargetMode="External"/><Relationship Id="rId8116" Type="http://schemas.openxmlformats.org/officeDocument/2006/relationships/hyperlink" Target="https://www.daloopa.com/src/70319016" TargetMode="External"/><Relationship Id="rId8530" Type="http://schemas.openxmlformats.org/officeDocument/2006/relationships/hyperlink" Target="https://app.internal.daloopa.com/short_text_fundamental?id=a92d5763b10b185ba83cfa4f199de527" TargetMode="External"/><Relationship Id="rId3675" Type="http://schemas.openxmlformats.org/officeDocument/2006/relationships/hyperlink" Target="https://www.daloopa.com/src/76525716" TargetMode="External"/><Relationship Id="rId4726" Type="http://schemas.openxmlformats.org/officeDocument/2006/relationships/hyperlink" Target="https://www.daloopa.com/src/4421742" TargetMode="External"/><Relationship Id="rId6081" Type="http://schemas.openxmlformats.org/officeDocument/2006/relationships/hyperlink" Target="https://www.daloopa.com/src/69162655" TargetMode="External"/><Relationship Id="rId7132" Type="http://schemas.openxmlformats.org/officeDocument/2006/relationships/hyperlink" Target="https://www.daloopa.com/src/23060641" TargetMode="External"/><Relationship Id="rId596" Type="http://schemas.openxmlformats.org/officeDocument/2006/relationships/hyperlink" Target="https://www.daloopa.com/src/4427103" TargetMode="External"/><Relationship Id="rId2277" Type="http://schemas.openxmlformats.org/officeDocument/2006/relationships/hyperlink" Target="https://www.daloopa.com/src/45801631" TargetMode="External"/><Relationship Id="rId2691" Type="http://schemas.openxmlformats.org/officeDocument/2006/relationships/hyperlink" Target="https://www.daloopa.com/src/4422260" TargetMode="External"/><Relationship Id="rId3328" Type="http://schemas.openxmlformats.org/officeDocument/2006/relationships/hyperlink" Target="https://www.daloopa.com/src/4422141" TargetMode="External"/><Relationship Id="rId3742" Type="http://schemas.openxmlformats.org/officeDocument/2006/relationships/hyperlink" Target="https://www.daloopa.com/src/23051301" TargetMode="External"/><Relationship Id="rId6898" Type="http://schemas.openxmlformats.org/officeDocument/2006/relationships/hyperlink" Target="https://www.daloopa.com/src/64849633" TargetMode="External"/><Relationship Id="rId249" Type="http://schemas.openxmlformats.org/officeDocument/2006/relationships/hyperlink" Target="https://www.daloopa.com/src/23051839" TargetMode="External"/><Relationship Id="rId663" Type="http://schemas.openxmlformats.org/officeDocument/2006/relationships/hyperlink" Target="https://www.daloopa.com/src/4427174" TargetMode="External"/><Relationship Id="rId1293" Type="http://schemas.openxmlformats.org/officeDocument/2006/relationships/hyperlink" Target="https://www.daloopa.com/src/64848945" TargetMode="External"/><Relationship Id="rId2344" Type="http://schemas.openxmlformats.org/officeDocument/2006/relationships/hyperlink" Target="https://www.daloopa.com/src/8771849" TargetMode="External"/><Relationship Id="rId7949" Type="http://schemas.openxmlformats.org/officeDocument/2006/relationships/hyperlink" Target="https://www.daloopa.com/src/8774587" TargetMode="External"/><Relationship Id="rId9371" Type="http://schemas.openxmlformats.org/officeDocument/2006/relationships/hyperlink" Target="https://www.daloopa.com/src/8795380" TargetMode="External"/><Relationship Id="rId316" Type="http://schemas.openxmlformats.org/officeDocument/2006/relationships/hyperlink" Target="https://www.daloopa.com/document/1168795" TargetMode="External"/><Relationship Id="rId6965" Type="http://schemas.openxmlformats.org/officeDocument/2006/relationships/hyperlink" Target="https://www.daloopa.com/src/50726026" TargetMode="External"/><Relationship Id="rId9024" Type="http://schemas.openxmlformats.org/officeDocument/2006/relationships/hyperlink" Target="https://www.daloopa.com/src/8783472" TargetMode="External"/><Relationship Id="rId730" Type="http://schemas.openxmlformats.org/officeDocument/2006/relationships/hyperlink" Target="https://www.daloopa.com/src/69163371" TargetMode="External"/><Relationship Id="rId1013" Type="http://schemas.openxmlformats.org/officeDocument/2006/relationships/hyperlink" Target="https://www.daloopa.com/src/23061430" TargetMode="External"/><Relationship Id="rId1360" Type="http://schemas.openxmlformats.org/officeDocument/2006/relationships/hyperlink" Target="https://www.daloopa.com/src/4423953" TargetMode="External"/><Relationship Id="rId2411" Type="http://schemas.openxmlformats.org/officeDocument/2006/relationships/hyperlink" Target="https://www.daloopa.com/src/45801630" TargetMode="External"/><Relationship Id="rId4169" Type="http://schemas.openxmlformats.org/officeDocument/2006/relationships/hyperlink" Target="https://www.daloopa.com/src/8847441" TargetMode="External"/><Relationship Id="rId5567" Type="http://schemas.openxmlformats.org/officeDocument/2006/relationships/hyperlink" Target="https://www.daloopa.com/src/4423396" TargetMode="External"/><Relationship Id="rId5981" Type="http://schemas.openxmlformats.org/officeDocument/2006/relationships/hyperlink" Target="https://www.daloopa.com/src/4422959" TargetMode="External"/><Relationship Id="rId6618" Type="http://schemas.openxmlformats.org/officeDocument/2006/relationships/hyperlink" Target="https://www.daloopa.com/src/4440876" TargetMode="External"/><Relationship Id="rId8040" Type="http://schemas.openxmlformats.org/officeDocument/2006/relationships/hyperlink" Target="https://www.daloopa.com/src/8776031" TargetMode="External"/><Relationship Id="rId4583" Type="http://schemas.openxmlformats.org/officeDocument/2006/relationships/hyperlink" Target="https://www.daloopa.com/src/33992270" TargetMode="External"/><Relationship Id="rId5634" Type="http://schemas.openxmlformats.org/officeDocument/2006/relationships/hyperlink" Target="https://www.daloopa.com/src/64848870" TargetMode="External"/><Relationship Id="rId3185" Type="http://schemas.openxmlformats.org/officeDocument/2006/relationships/hyperlink" Target="https://www.daloopa.com/src/4422335" TargetMode="External"/><Relationship Id="rId4236" Type="http://schemas.openxmlformats.org/officeDocument/2006/relationships/hyperlink" Target="https://www.daloopa.com/src/4421188" TargetMode="External"/><Relationship Id="rId4650" Type="http://schemas.openxmlformats.org/officeDocument/2006/relationships/hyperlink" Target="https://www.daloopa.com/src/76525897" TargetMode="External"/><Relationship Id="rId5701" Type="http://schemas.openxmlformats.org/officeDocument/2006/relationships/hyperlink" Target="https://www.daloopa.com/src/4423280" TargetMode="External"/><Relationship Id="rId8857" Type="http://schemas.openxmlformats.org/officeDocument/2006/relationships/hyperlink" Target="https://www.daloopa.com/src/8781117" TargetMode="External"/><Relationship Id="rId3252" Type="http://schemas.openxmlformats.org/officeDocument/2006/relationships/hyperlink" Target="https://www.daloopa.com/src/18744574" TargetMode="External"/><Relationship Id="rId4303" Type="http://schemas.openxmlformats.org/officeDocument/2006/relationships/hyperlink" Target="https://www.daloopa.com/src/76525827" TargetMode="External"/><Relationship Id="rId7459" Type="http://schemas.openxmlformats.org/officeDocument/2006/relationships/hyperlink" Target="https://www.daloopa.com/src/50600675" TargetMode="External"/><Relationship Id="rId7873" Type="http://schemas.openxmlformats.org/officeDocument/2006/relationships/hyperlink" Target="https://www.daloopa.com/src/75163254" TargetMode="External"/><Relationship Id="rId173" Type="http://schemas.openxmlformats.org/officeDocument/2006/relationships/hyperlink" Target="https://marketplace.daloopa.com/text-fundamental?row_number=23&amp;period_tag=QQQQ&amp;unit_tag=Million&amp;id=70356460&amp;value=100&amp;" TargetMode="External"/><Relationship Id="rId6475" Type="http://schemas.openxmlformats.org/officeDocument/2006/relationships/hyperlink" Target="https://www.daloopa.com/src/51519648" TargetMode="External"/><Relationship Id="rId7526" Type="http://schemas.openxmlformats.org/officeDocument/2006/relationships/hyperlink" Target="https://www.daloopa.com/src/50603684" TargetMode="External"/><Relationship Id="rId8924" Type="http://schemas.openxmlformats.org/officeDocument/2006/relationships/hyperlink" Target="https://www.daloopa.com/src/45801658" TargetMode="External"/><Relationship Id="rId240" Type="http://schemas.openxmlformats.org/officeDocument/2006/relationships/hyperlink" Target="https://www.daloopa.com/src/4427127" TargetMode="External"/><Relationship Id="rId5077" Type="http://schemas.openxmlformats.org/officeDocument/2006/relationships/hyperlink" Target="https://www.daloopa.com/src/4425420" TargetMode="External"/><Relationship Id="rId6128" Type="http://schemas.openxmlformats.org/officeDocument/2006/relationships/hyperlink" Target="https://www.daloopa.com/src/33992485" TargetMode="External"/><Relationship Id="rId7940" Type="http://schemas.openxmlformats.org/officeDocument/2006/relationships/hyperlink" Target="https://www.daloopa.com/src/8774935" TargetMode="External"/><Relationship Id="rId4093" Type="http://schemas.openxmlformats.org/officeDocument/2006/relationships/hyperlink" Target="https://www.daloopa.com/src/4421508" TargetMode="External"/><Relationship Id="rId5144" Type="http://schemas.openxmlformats.org/officeDocument/2006/relationships/hyperlink" Target="https://www.daloopa.com/src/4423416" TargetMode="External"/><Relationship Id="rId5491" Type="http://schemas.openxmlformats.org/officeDocument/2006/relationships/hyperlink" Target="https://www.daloopa.com/src/4422707" TargetMode="External"/><Relationship Id="rId6542" Type="http://schemas.openxmlformats.org/officeDocument/2006/relationships/hyperlink" Target="https://www.daloopa.com/src/51078096" TargetMode="External"/><Relationship Id="rId9698" Type="http://schemas.openxmlformats.org/officeDocument/2006/relationships/hyperlink" Target="https://www.daloopa.com/src/51072554" TargetMode="External"/><Relationship Id="rId1687" Type="http://schemas.openxmlformats.org/officeDocument/2006/relationships/hyperlink" Target="https://www.daloopa.com/document/23607425" TargetMode="External"/><Relationship Id="rId2738" Type="http://schemas.openxmlformats.org/officeDocument/2006/relationships/hyperlink" Target="https://www.daloopa.com/src/4422195" TargetMode="External"/><Relationship Id="rId9765" Type="http://schemas.openxmlformats.org/officeDocument/2006/relationships/hyperlink" Target="https://www.daloopa.com/document/23979424" TargetMode="External"/><Relationship Id="rId1754" Type="http://schemas.openxmlformats.org/officeDocument/2006/relationships/hyperlink" Target="https://www.daloopa.com/src/8778472" TargetMode="External"/><Relationship Id="rId2805" Type="http://schemas.openxmlformats.org/officeDocument/2006/relationships/hyperlink" Target="https://www.daloopa.com/src/4422367" TargetMode="External"/><Relationship Id="rId4160" Type="http://schemas.openxmlformats.org/officeDocument/2006/relationships/hyperlink" Target="https://www.daloopa.com/src/4421676" TargetMode="External"/><Relationship Id="rId5211" Type="http://schemas.openxmlformats.org/officeDocument/2006/relationships/hyperlink" Target="https://www.daloopa.com/src/69162652" TargetMode="External"/><Relationship Id="rId8367" Type="http://schemas.openxmlformats.org/officeDocument/2006/relationships/hyperlink" Target="https://www.daloopa.com/src/76386780" TargetMode="External"/><Relationship Id="rId8781" Type="http://schemas.openxmlformats.org/officeDocument/2006/relationships/hyperlink" Target="https://www.daloopa.com/src/70323369" TargetMode="External"/><Relationship Id="rId9418" Type="http://schemas.openxmlformats.org/officeDocument/2006/relationships/hyperlink" Target="https://www.daloopa.com/src/8795407" TargetMode="External"/><Relationship Id="rId9832" Type="http://schemas.openxmlformats.org/officeDocument/2006/relationships/hyperlink" Target="https://www.daloopa.com/src/8778339" TargetMode="External"/><Relationship Id="rId46" Type="http://schemas.openxmlformats.org/officeDocument/2006/relationships/hyperlink" Target="https://www.daloopa.com/document/1168820" TargetMode="External"/><Relationship Id="rId1407" Type="http://schemas.openxmlformats.org/officeDocument/2006/relationships/hyperlink" Target="https://www.daloopa.com/src/4423805" TargetMode="External"/><Relationship Id="rId1821" Type="http://schemas.openxmlformats.org/officeDocument/2006/relationships/hyperlink" Target="https://www.daloopa.com/src/8771106" TargetMode="External"/><Relationship Id="rId4977" Type="http://schemas.openxmlformats.org/officeDocument/2006/relationships/hyperlink" Target="https://www.daloopa.com/src/4422762" TargetMode="External"/><Relationship Id="rId7383" Type="http://schemas.openxmlformats.org/officeDocument/2006/relationships/hyperlink" Target="https://www.daloopa.com/src/8803969" TargetMode="External"/><Relationship Id="rId8434" Type="http://schemas.openxmlformats.org/officeDocument/2006/relationships/hyperlink" Target="https://www.daloopa.com/src/76391170" TargetMode="External"/><Relationship Id="rId3579" Type="http://schemas.openxmlformats.org/officeDocument/2006/relationships/hyperlink" Target="https://www.daloopa.com/src/4421467" TargetMode="External"/><Relationship Id="rId7036" Type="http://schemas.openxmlformats.org/officeDocument/2006/relationships/hyperlink" Target="https://www.daloopa.com/src/8847811" TargetMode="External"/><Relationship Id="rId7450" Type="http://schemas.openxmlformats.org/officeDocument/2006/relationships/hyperlink" Target="https://www.daloopa.com/src/50600516" TargetMode="External"/><Relationship Id="rId8501" Type="http://schemas.openxmlformats.org/officeDocument/2006/relationships/hyperlink" Target="https://www.daloopa.com/src/76391939" TargetMode="External"/><Relationship Id="rId2595" Type="http://schemas.openxmlformats.org/officeDocument/2006/relationships/hyperlink" Target="https://www.daloopa.com/src/4423526" TargetMode="External"/><Relationship Id="rId3993" Type="http://schemas.openxmlformats.org/officeDocument/2006/relationships/hyperlink" Target="https://www.daloopa.com/src/4421325" TargetMode="External"/><Relationship Id="rId6052" Type="http://schemas.openxmlformats.org/officeDocument/2006/relationships/hyperlink" Target="https://www.daloopa.com/src/4422994" TargetMode="External"/><Relationship Id="rId7103" Type="http://schemas.openxmlformats.org/officeDocument/2006/relationships/hyperlink" Target="https://www.daloopa.com/src/4424315" TargetMode="External"/><Relationship Id="rId567" Type="http://schemas.openxmlformats.org/officeDocument/2006/relationships/hyperlink" Target="https://www.daloopa.com/src/50451425" TargetMode="External"/><Relationship Id="rId1197" Type="http://schemas.openxmlformats.org/officeDocument/2006/relationships/hyperlink" Target="https://www.daloopa.com/src/4428643" TargetMode="External"/><Relationship Id="rId2248" Type="http://schemas.openxmlformats.org/officeDocument/2006/relationships/hyperlink" Target="https://www.daloopa.com/src/8771592" TargetMode="External"/><Relationship Id="rId3646" Type="http://schemas.openxmlformats.org/officeDocument/2006/relationships/hyperlink" Target="https://www.daloopa.com/src/4421696" TargetMode="External"/><Relationship Id="rId9275" Type="http://schemas.openxmlformats.org/officeDocument/2006/relationships/hyperlink" Target="https://www.daloopa.com/src/23060709" TargetMode="External"/><Relationship Id="rId981" Type="http://schemas.openxmlformats.org/officeDocument/2006/relationships/hyperlink" Target="https://www.daloopa.com/src/41059830" TargetMode="External"/><Relationship Id="rId2662" Type="http://schemas.openxmlformats.org/officeDocument/2006/relationships/hyperlink" Target="https://www.daloopa.com/src/55732310" TargetMode="External"/><Relationship Id="rId3713" Type="http://schemas.openxmlformats.org/officeDocument/2006/relationships/hyperlink" Target="https://www.daloopa.com/src/23051299" TargetMode="External"/><Relationship Id="rId6869" Type="http://schemas.openxmlformats.org/officeDocument/2006/relationships/hyperlink" Target="https://marketplace.daloopa.com/text-fundamental?row_number=552&amp;period_tag=QYYY&amp;unit_tag=Million&amp;id=64849630&amp;value=0&amp;id=4425352&amp;value=14.3&amp;id=45802033&amp;value=14.3&amp;" TargetMode="External"/><Relationship Id="rId634" Type="http://schemas.openxmlformats.org/officeDocument/2006/relationships/hyperlink" Target="https://www.daloopa.com/src/4427134" TargetMode="External"/><Relationship Id="rId1264" Type="http://schemas.openxmlformats.org/officeDocument/2006/relationships/hyperlink" Target="https://www.daloopa.com/src/4428891" TargetMode="External"/><Relationship Id="rId2315" Type="http://schemas.openxmlformats.org/officeDocument/2006/relationships/hyperlink" Target="https://www.daloopa.com/src/8771339" TargetMode="External"/><Relationship Id="rId5885" Type="http://schemas.openxmlformats.org/officeDocument/2006/relationships/hyperlink" Target="https://www.daloopa.com/src/4422927" TargetMode="External"/><Relationship Id="rId6936" Type="http://schemas.openxmlformats.org/officeDocument/2006/relationships/hyperlink" Target="https://marketplace.daloopa.com/text-fundamental?row_number=566&amp;period_tag=QYYY&amp;unit_tag=Million&amp;id=4442564&amp;value=24.1&amp;id=4425146&amp;value=0.0&amp;id=4425403&amp;value=0.0&amp;id=45802045&amp;value=24.1&amp;" TargetMode="External"/><Relationship Id="rId8291" Type="http://schemas.openxmlformats.org/officeDocument/2006/relationships/hyperlink" Target="https://app.internal.daloopa.com/short_text_fundamental?id=d4ec7189caca3f2b5b59ba68918afead" TargetMode="External"/><Relationship Id="rId9342" Type="http://schemas.openxmlformats.org/officeDocument/2006/relationships/hyperlink" Target="https://www.daloopa.com/document/23607425" TargetMode="External"/><Relationship Id="rId701" Type="http://schemas.openxmlformats.org/officeDocument/2006/relationships/hyperlink" Target="https://www.daloopa.com/src/4432555" TargetMode="External"/><Relationship Id="rId1331" Type="http://schemas.openxmlformats.org/officeDocument/2006/relationships/hyperlink" Target="https://www.daloopa.com/src/4428775" TargetMode="External"/><Relationship Id="rId4487" Type="http://schemas.openxmlformats.org/officeDocument/2006/relationships/hyperlink" Target="https://www.daloopa.com/src/76525863" TargetMode="External"/><Relationship Id="rId5538" Type="http://schemas.openxmlformats.org/officeDocument/2006/relationships/hyperlink" Target="https://www.daloopa.com/src/45801874" TargetMode="External"/><Relationship Id="rId5952" Type="http://schemas.openxmlformats.org/officeDocument/2006/relationships/hyperlink" Target="https://www.daloopa.com/src/18745229" TargetMode="External"/><Relationship Id="rId3089" Type="http://schemas.openxmlformats.org/officeDocument/2006/relationships/hyperlink" Target="https://www.daloopa.com/src/4422481" TargetMode="External"/><Relationship Id="rId4554" Type="http://schemas.openxmlformats.org/officeDocument/2006/relationships/hyperlink" Target="https://www.daloopa.com/src/4421485" TargetMode="External"/><Relationship Id="rId5605" Type="http://schemas.openxmlformats.org/officeDocument/2006/relationships/hyperlink" Target="https://www.daloopa.com/src/4422953" TargetMode="External"/><Relationship Id="rId8011" Type="http://schemas.openxmlformats.org/officeDocument/2006/relationships/hyperlink" Target="https://www.daloopa.com/src/8774894" TargetMode="External"/><Relationship Id="rId3156" Type="http://schemas.openxmlformats.org/officeDocument/2006/relationships/hyperlink" Target="https://www.daloopa.com/src/50625350" TargetMode="External"/><Relationship Id="rId4207" Type="http://schemas.openxmlformats.org/officeDocument/2006/relationships/hyperlink" Target="https://app.internal.daloopa.com/short_text_fundamental?id=bb9a1bb6f066fadd89868b92881e244d" TargetMode="External"/><Relationship Id="rId491" Type="http://schemas.openxmlformats.org/officeDocument/2006/relationships/hyperlink" Target="https://www.daloopa.com/src/4427115" TargetMode="External"/><Relationship Id="rId2172" Type="http://schemas.openxmlformats.org/officeDocument/2006/relationships/hyperlink" Target="https://www.daloopa.com/src/50588713" TargetMode="External"/><Relationship Id="rId3223" Type="http://schemas.openxmlformats.org/officeDocument/2006/relationships/hyperlink" Target="https://www.daloopa.com/src/4422152" TargetMode="External"/><Relationship Id="rId3570" Type="http://schemas.openxmlformats.org/officeDocument/2006/relationships/hyperlink" Target="https://www.daloopa.com/src/76525697" TargetMode="External"/><Relationship Id="rId4621" Type="http://schemas.openxmlformats.org/officeDocument/2006/relationships/hyperlink" Target="https://www.daloopa.com/src/4421713" TargetMode="External"/><Relationship Id="rId6379" Type="http://schemas.openxmlformats.org/officeDocument/2006/relationships/hyperlink" Target="https://www.daloopa.com/src/4423173" TargetMode="External"/><Relationship Id="rId7777" Type="http://schemas.openxmlformats.org/officeDocument/2006/relationships/hyperlink" Target="https://www.daloopa.com/src/51116351" TargetMode="External"/><Relationship Id="rId8828" Type="http://schemas.openxmlformats.org/officeDocument/2006/relationships/hyperlink" Target="https://www.daloopa.com/src/8781065" TargetMode="External"/><Relationship Id="rId144" Type="http://schemas.openxmlformats.org/officeDocument/2006/relationships/hyperlink" Target="https://www.daloopa.com/src/4431497" TargetMode="External"/><Relationship Id="rId6793" Type="http://schemas.openxmlformats.org/officeDocument/2006/relationships/hyperlink" Target="https://app.internal.daloopa.com/short_text_fundamental?id=29a47b3c0244b90173ef69cc214c5066" TargetMode="External"/><Relationship Id="rId7844" Type="http://schemas.openxmlformats.org/officeDocument/2006/relationships/hyperlink" Target="https://www.daloopa.com/src/18768071" TargetMode="External"/><Relationship Id="rId2989" Type="http://schemas.openxmlformats.org/officeDocument/2006/relationships/hyperlink" Target="https://www.daloopa.com/src/50624183" TargetMode="External"/><Relationship Id="rId5395" Type="http://schemas.openxmlformats.org/officeDocument/2006/relationships/hyperlink" Target="https://www.daloopa.com/src/4425426" TargetMode="External"/><Relationship Id="rId6446" Type="http://schemas.openxmlformats.org/officeDocument/2006/relationships/hyperlink" Target="https://www.daloopa.com/src/51078100" TargetMode="External"/><Relationship Id="rId6860" Type="http://schemas.openxmlformats.org/officeDocument/2006/relationships/hyperlink" Target="https://www.daloopa.com/src/4441114" TargetMode="External"/><Relationship Id="rId7911" Type="http://schemas.openxmlformats.org/officeDocument/2006/relationships/hyperlink" Target="https://www.daloopa.com/src/8774551" TargetMode="External"/><Relationship Id="rId211" Type="http://schemas.openxmlformats.org/officeDocument/2006/relationships/hyperlink" Target="https://www.daloopa.com/src/64848909" TargetMode="External"/><Relationship Id="rId5048" Type="http://schemas.openxmlformats.org/officeDocument/2006/relationships/hyperlink" Target="https://www.daloopa.com/src/50450785" TargetMode="External"/><Relationship Id="rId5462" Type="http://schemas.openxmlformats.org/officeDocument/2006/relationships/hyperlink" Target="https://www.daloopa.com/src/4423422" TargetMode="External"/><Relationship Id="rId6513" Type="http://schemas.openxmlformats.org/officeDocument/2006/relationships/hyperlink" Target="https://www.daloopa.com/src/51078130" TargetMode="External"/><Relationship Id="rId9669" Type="http://schemas.openxmlformats.org/officeDocument/2006/relationships/hyperlink" Target="https://www.daloopa.com/src/8774261" TargetMode="External"/><Relationship Id="rId1658" Type="http://schemas.openxmlformats.org/officeDocument/2006/relationships/hyperlink" Target="https://www.daloopa.com/src/45801611" TargetMode="External"/><Relationship Id="rId2709" Type="http://schemas.openxmlformats.org/officeDocument/2006/relationships/hyperlink" Target="https://www.daloopa.com/src/18751494" TargetMode="External"/><Relationship Id="rId4064" Type="http://schemas.openxmlformats.org/officeDocument/2006/relationships/hyperlink" Target="https://www.daloopa.com/src/8847466" TargetMode="External"/><Relationship Id="rId5115" Type="http://schemas.openxmlformats.org/officeDocument/2006/relationships/hyperlink" Target="https://www.daloopa.com/src/50462532" TargetMode="External"/><Relationship Id="rId8685" Type="http://schemas.openxmlformats.org/officeDocument/2006/relationships/hyperlink" Target="https://www.daloopa.com/document/23607425" TargetMode="External"/><Relationship Id="rId9736" Type="http://schemas.openxmlformats.org/officeDocument/2006/relationships/hyperlink" Target="https://www.daloopa.com/src/51072917" TargetMode="External"/><Relationship Id="rId3080" Type="http://schemas.openxmlformats.org/officeDocument/2006/relationships/hyperlink" Target="https://www.daloopa.com/src/4422346" TargetMode="External"/><Relationship Id="rId4131" Type="http://schemas.openxmlformats.org/officeDocument/2006/relationships/hyperlink" Target="https://www.daloopa.com/src/76525797" TargetMode="External"/><Relationship Id="rId7287" Type="http://schemas.openxmlformats.org/officeDocument/2006/relationships/hyperlink" Target="https://www.daloopa.com/src/8780419" TargetMode="External"/><Relationship Id="rId8338" Type="http://schemas.openxmlformats.org/officeDocument/2006/relationships/hyperlink" Target="https://www.daloopa.com/src/76389644" TargetMode="External"/><Relationship Id="rId1725" Type="http://schemas.openxmlformats.org/officeDocument/2006/relationships/hyperlink" Target="https://www.daloopa.com/src/8772974" TargetMode="External"/><Relationship Id="rId7354" Type="http://schemas.openxmlformats.org/officeDocument/2006/relationships/hyperlink" Target="https://www.daloopa.com/src/8780670" TargetMode="External"/><Relationship Id="rId8752" Type="http://schemas.openxmlformats.org/officeDocument/2006/relationships/hyperlink" Target="https://www.daloopa.com/src/76383602" TargetMode="External"/><Relationship Id="rId9803" Type="http://schemas.openxmlformats.org/officeDocument/2006/relationships/hyperlink" Target="https://www.daloopa.com/src/8901970" TargetMode="External"/><Relationship Id="rId17" Type="http://schemas.openxmlformats.org/officeDocument/2006/relationships/hyperlink" Target="https://www.daloopa.com/document/1165559" TargetMode="External"/><Relationship Id="rId3897" Type="http://schemas.openxmlformats.org/officeDocument/2006/relationships/hyperlink" Target="https://www.daloopa.com/src/41059581" TargetMode="External"/><Relationship Id="rId4948" Type="http://schemas.openxmlformats.org/officeDocument/2006/relationships/hyperlink" Target="https://www.daloopa.com/src/4423450" TargetMode="External"/><Relationship Id="rId7007" Type="http://schemas.openxmlformats.org/officeDocument/2006/relationships/hyperlink" Target="https://www.daloopa.com/src/45802058" TargetMode="External"/><Relationship Id="rId8405" Type="http://schemas.openxmlformats.org/officeDocument/2006/relationships/hyperlink" Target="https://www.daloopa.com/src/76387699" TargetMode="External"/><Relationship Id="rId2499" Type="http://schemas.openxmlformats.org/officeDocument/2006/relationships/hyperlink" Target="https://www.daloopa.com/src/23052240" TargetMode="External"/><Relationship Id="rId3964" Type="http://schemas.openxmlformats.org/officeDocument/2006/relationships/hyperlink" Target="https://www.daloopa.com/src/76525771" TargetMode="External"/><Relationship Id="rId6370" Type="http://schemas.openxmlformats.org/officeDocument/2006/relationships/hyperlink" Target="https://www.daloopa.com/src/4422907" TargetMode="External"/><Relationship Id="rId7421" Type="http://schemas.openxmlformats.org/officeDocument/2006/relationships/hyperlink" Target="https://www.daloopa.com/src/8780668" TargetMode="External"/><Relationship Id="rId1" Type="http://schemas.openxmlformats.org/officeDocument/2006/relationships/hyperlink" Target="https://www.daloopa.com/document/1190517" TargetMode="External"/><Relationship Id="rId885" Type="http://schemas.openxmlformats.org/officeDocument/2006/relationships/hyperlink" Target="https://www.daloopa.com/src/4432647" TargetMode="External"/><Relationship Id="rId2566" Type="http://schemas.openxmlformats.org/officeDocument/2006/relationships/hyperlink" Target="https://www.daloopa.com/src/50721375" TargetMode="External"/><Relationship Id="rId2980" Type="http://schemas.openxmlformats.org/officeDocument/2006/relationships/hyperlink" Target="https://www.daloopa.com/src/55731692" TargetMode="External"/><Relationship Id="rId3617" Type="http://schemas.openxmlformats.org/officeDocument/2006/relationships/hyperlink" Target="https://www.daloopa.com/src/76525701" TargetMode="External"/><Relationship Id="rId6023" Type="http://schemas.openxmlformats.org/officeDocument/2006/relationships/hyperlink" Target="https://app.internal.daloopa.com/short_text_fundamental?id=b5d67001f86407b8f745150d6e0566a8" TargetMode="External"/><Relationship Id="rId9179" Type="http://schemas.openxmlformats.org/officeDocument/2006/relationships/hyperlink" Target="https://www.daloopa.com/src/23060718" TargetMode="External"/><Relationship Id="rId9593" Type="http://schemas.openxmlformats.org/officeDocument/2006/relationships/hyperlink" Target="https://www.daloopa.com/src/8795422" TargetMode="External"/><Relationship Id="rId538" Type="http://schemas.openxmlformats.org/officeDocument/2006/relationships/hyperlink" Target="https://marketplace.daloopa.com/text-fundamental?row_number=82&amp;period_tag=QQQQ&amp;unit_tag=Million&amp;id=4431981&amp;value=326&amp;id=4431666&amp;value=324&amp;id=4431495&amp;value=324&amp;id=4430278&amp;value=295&amp;" TargetMode="External"/><Relationship Id="rId952" Type="http://schemas.openxmlformats.org/officeDocument/2006/relationships/hyperlink" Target="https://marketplace.daloopa.com/text-fundamental?row_number=187&amp;period_tag=QQQQ&amp;unit_tag=Percent&amp;id=4443596&amp;value=0.1&amp;" TargetMode="External"/><Relationship Id="rId1168" Type="http://schemas.openxmlformats.org/officeDocument/2006/relationships/hyperlink" Target="https://www.daloopa.com/src/50606254" TargetMode="External"/><Relationship Id="rId1582" Type="http://schemas.openxmlformats.org/officeDocument/2006/relationships/hyperlink" Target="https://www.daloopa.com/src/4423973" TargetMode="External"/><Relationship Id="rId2219" Type="http://schemas.openxmlformats.org/officeDocument/2006/relationships/hyperlink" Target="https://www.daloopa.com/src/60195020" TargetMode="External"/><Relationship Id="rId2633" Type="http://schemas.openxmlformats.org/officeDocument/2006/relationships/hyperlink" Target="https://www.daloopa.com/src/4423619" TargetMode="External"/><Relationship Id="rId5789" Type="http://schemas.openxmlformats.org/officeDocument/2006/relationships/hyperlink" Target="https://www.daloopa.com/src/8847753" TargetMode="External"/><Relationship Id="rId8195" Type="http://schemas.openxmlformats.org/officeDocument/2006/relationships/hyperlink" Target="https://www.daloopa.com/src/23060521" TargetMode="External"/><Relationship Id="rId9246" Type="http://schemas.openxmlformats.org/officeDocument/2006/relationships/hyperlink" Target="https://www.daloopa.com/src/8795259" TargetMode="External"/><Relationship Id="rId9660" Type="http://schemas.openxmlformats.org/officeDocument/2006/relationships/hyperlink" Target="https://www.daloopa.com/src/51072226" TargetMode="External"/><Relationship Id="rId605" Type="http://schemas.openxmlformats.org/officeDocument/2006/relationships/hyperlink" Target="https://www.daloopa.com/src/41059679" TargetMode="External"/><Relationship Id="rId1235" Type="http://schemas.openxmlformats.org/officeDocument/2006/relationships/hyperlink" Target="https://www.daloopa.com/src/75006282" TargetMode="External"/><Relationship Id="rId8262" Type="http://schemas.openxmlformats.org/officeDocument/2006/relationships/hyperlink" Target="https://www.daloopa.com/src/76390311" TargetMode="External"/><Relationship Id="rId9313" Type="http://schemas.openxmlformats.org/officeDocument/2006/relationships/hyperlink" Target="https://www.daloopa.com/src/8795172" TargetMode="External"/><Relationship Id="rId1302" Type="http://schemas.openxmlformats.org/officeDocument/2006/relationships/hyperlink" Target="https://www.daloopa.com/document/23979428" TargetMode="External"/><Relationship Id="rId2700" Type="http://schemas.openxmlformats.org/officeDocument/2006/relationships/hyperlink" Target="https://www.daloopa.com/src/50622660" TargetMode="External"/><Relationship Id="rId4458" Type="http://schemas.openxmlformats.org/officeDocument/2006/relationships/hyperlink" Target="https://www.daloopa.com/src/4421817" TargetMode="External"/><Relationship Id="rId5856" Type="http://schemas.openxmlformats.org/officeDocument/2006/relationships/hyperlink" Target="https://www.daloopa.com/src/64849618" TargetMode="External"/><Relationship Id="rId6907" Type="http://schemas.openxmlformats.org/officeDocument/2006/relationships/hyperlink" Target="https://app.internal.daloopa.com/short_text_fundamental?id=99d755c1846d482e1a26431c145b2e6e" TargetMode="External"/><Relationship Id="rId4872" Type="http://schemas.openxmlformats.org/officeDocument/2006/relationships/hyperlink" Target="https://www.daloopa.com/src/4422793" TargetMode="External"/><Relationship Id="rId5509" Type="http://schemas.openxmlformats.org/officeDocument/2006/relationships/hyperlink" Target="https://www.daloopa.com/src/4423247" TargetMode="External"/><Relationship Id="rId5923" Type="http://schemas.openxmlformats.org/officeDocument/2006/relationships/hyperlink" Target="https://www.daloopa.com/src/45801932" TargetMode="External"/><Relationship Id="rId395" Type="http://schemas.openxmlformats.org/officeDocument/2006/relationships/hyperlink" Target="https://www.daloopa.com/src/4427112" TargetMode="External"/><Relationship Id="rId2076" Type="http://schemas.openxmlformats.org/officeDocument/2006/relationships/hyperlink" Target="https://www.daloopa.com/src/50593641" TargetMode="External"/><Relationship Id="rId3474" Type="http://schemas.openxmlformats.org/officeDocument/2006/relationships/hyperlink" Target="https://www.daloopa.com/src/76525681" TargetMode="External"/><Relationship Id="rId4525" Type="http://schemas.openxmlformats.org/officeDocument/2006/relationships/hyperlink" Target="https://www.daloopa.com/src/8847448" TargetMode="External"/><Relationship Id="rId2490" Type="http://schemas.openxmlformats.org/officeDocument/2006/relationships/hyperlink" Target="https://www.daloopa.com/src/4423519" TargetMode="External"/><Relationship Id="rId3127" Type="http://schemas.openxmlformats.org/officeDocument/2006/relationships/hyperlink" Target="https://www.daloopa.com/src/4422268" TargetMode="External"/><Relationship Id="rId3541" Type="http://schemas.openxmlformats.org/officeDocument/2006/relationships/hyperlink" Target="https://www.daloopa.com/src/4421721" TargetMode="External"/><Relationship Id="rId6697" Type="http://schemas.openxmlformats.org/officeDocument/2006/relationships/hyperlink" Target="https://www.daloopa.com/src/51172064" TargetMode="External"/><Relationship Id="rId7748" Type="http://schemas.openxmlformats.org/officeDocument/2006/relationships/hyperlink" Target="https://www.daloopa.com/src/50611304" TargetMode="External"/><Relationship Id="rId462" Type="http://schemas.openxmlformats.org/officeDocument/2006/relationships/hyperlink" Target="https://www.daloopa.com/src/4431664" TargetMode="External"/><Relationship Id="rId1092" Type="http://schemas.openxmlformats.org/officeDocument/2006/relationships/hyperlink" Target="https://www.daloopa.com/src/4428099" TargetMode="External"/><Relationship Id="rId2143" Type="http://schemas.openxmlformats.org/officeDocument/2006/relationships/hyperlink" Target="https://www.daloopa.com/src/50588405" TargetMode="External"/><Relationship Id="rId5299" Type="http://schemas.openxmlformats.org/officeDocument/2006/relationships/hyperlink" Target="https://www.daloopa.com/src/4423302" TargetMode="External"/><Relationship Id="rId6764" Type="http://schemas.openxmlformats.org/officeDocument/2006/relationships/hyperlink" Target="https://www.daloopa.com/src/51442210" TargetMode="External"/><Relationship Id="rId7815" Type="http://schemas.openxmlformats.org/officeDocument/2006/relationships/hyperlink" Target="https://www.daloopa.com/src/8774784" TargetMode="External"/><Relationship Id="rId9170" Type="http://schemas.openxmlformats.org/officeDocument/2006/relationships/hyperlink" Target="https://app.internal.daloopa.com/short_text_fundamental?id=a408f51acc91efbe7945f31a4f1ddd80" TargetMode="External"/><Relationship Id="rId115" Type="http://schemas.openxmlformats.org/officeDocument/2006/relationships/hyperlink" Target="https://www.daloopa.com/src/75007475" TargetMode="External"/><Relationship Id="rId2210" Type="http://schemas.openxmlformats.org/officeDocument/2006/relationships/hyperlink" Target="https://www.daloopa.com/src/8771336" TargetMode="External"/><Relationship Id="rId5366" Type="http://schemas.openxmlformats.org/officeDocument/2006/relationships/hyperlink" Target="https://www.daloopa.com/src/50450788" TargetMode="External"/><Relationship Id="rId6417" Type="http://schemas.openxmlformats.org/officeDocument/2006/relationships/hyperlink" Target="https://www.daloopa.com/src/51078121" TargetMode="External"/><Relationship Id="rId4382" Type="http://schemas.openxmlformats.org/officeDocument/2006/relationships/hyperlink" Target="https://www.daloopa.com/src/76525844" TargetMode="External"/><Relationship Id="rId5019" Type="http://schemas.openxmlformats.org/officeDocument/2006/relationships/hyperlink" Target="https://www.daloopa.com/src/4422854" TargetMode="External"/><Relationship Id="rId5433" Type="http://schemas.openxmlformats.org/officeDocument/2006/relationships/hyperlink" Target="https://www.daloopa.com/src/50462538" TargetMode="External"/><Relationship Id="rId5780" Type="http://schemas.openxmlformats.org/officeDocument/2006/relationships/hyperlink" Target="https://www.daloopa.com/src/4422925" TargetMode="External"/><Relationship Id="rId6831" Type="http://schemas.openxmlformats.org/officeDocument/2006/relationships/hyperlink" Target="https://www.daloopa.com/src/4441115" TargetMode="External"/><Relationship Id="rId8589" Type="http://schemas.openxmlformats.org/officeDocument/2006/relationships/hyperlink" Target="https://www.daloopa.com/src/76383441" TargetMode="External"/><Relationship Id="rId1976" Type="http://schemas.openxmlformats.org/officeDocument/2006/relationships/hyperlink" Target="https://www.daloopa.com/src/8768746" TargetMode="External"/><Relationship Id="rId4035" Type="http://schemas.openxmlformats.org/officeDocument/2006/relationships/hyperlink" Target="https://www.daloopa.com/src/4421359" TargetMode="External"/><Relationship Id="rId1629" Type="http://schemas.openxmlformats.org/officeDocument/2006/relationships/hyperlink" Target="https://app.internal.daloopa.com/short_text_fundamental?id=ebc4a84f6f6019d23fb41edadd3c926d" TargetMode="External"/><Relationship Id="rId5500" Type="http://schemas.openxmlformats.org/officeDocument/2006/relationships/hyperlink" Target="https://www.daloopa.com/src/4422982" TargetMode="External"/><Relationship Id="rId8656" Type="http://schemas.openxmlformats.org/officeDocument/2006/relationships/hyperlink" Target="https://www.daloopa.com/src/76383378" TargetMode="External"/><Relationship Id="rId9707" Type="http://schemas.openxmlformats.org/officeDocument/2006/relationships/hyperlink" Target="https://www.daloopa.com/src/55744168" TargetMode="External"/><Relationship Id="rId3051" Type="http://schemas.openxmlformats.org/officeDocument/2006/relationships/hyperlink" Target="https://www.daloopa.com/src/50413746" TargetMode="External"/><Relationship Id="rId4102" Type="http://schemas.openxmlformats.org/officeDocument/2006/relationships/hyperlink" Target="https://www.daloopa.com/src/4421811" TargetMode="External"/><Relationship Id="rId7258" Type="http://schemas.openxmlformats.org/officeDocument/2006/relationships/hyperlink" Target="https://www.daloopa.com/src/8780398" TargetMode="External"/><Relationship Id="rId7672" Type="http://schemas.openxmlformats.org/officeDocument/2006/relationships/hyperlink" Target="https://www.daloopa.com/src/50611373" TargetMode="External"/><Relationship Id="rId8309" Type="http://schemas.openxmlformats.org/officeDocument/2006/relationships/hyperlink" Target="https://www.daloopa.com/src/76388333" TargetMode="External"/><Relationship Id="rId8723" Type="http://schemas.openxmlformats.org/officeDocument/2006/relationships/hyperlink" Target="https://www.daloopa.com/src/76383245" TargetMode="External"/><Relationship Id="rId3868" Type="http://schemas.openxmlformats.org/officeDocument/2006/relationships/hyperlink" Target="https://www.daloopa.com/src/4421504" TargetMode="External"/><Relationship Id="rId4919" Type="http://schemas.openxmlformats.org/officeDocument/2006/relationships/hyperlink" Target="https://app.internal.daloopa.com/short_text_fundamental?id=ba17758c3d92cbdd25f9a26c0502f2ad" TargetMode="External"/><Relationship Id="rId6274" Type="http://schemas.openxmlformats.org/officeDocument/2006/relationships/hyperlink" Target="https://www.daloopa.com/src/75006801" TargetMode="External"/><Relationship Id="rId7325" Type="http://schemas.openxmlformats.org/officeDocument/2006/relationships/hyperlink" Target="https://www.daloopa.com/document/23346524" TargetMode="External"/><Relationship Id="rId789" Type="http://schemas.openxmlformats.org/officeDocument/2006/relationships/hyperlink" Target="https://www.daloopa.com/src/75008694" TargetMode="External"/><Relationship Id="rId2884" Type="http://schemas.openxmlformats.org/officeDocument/2006/relationships/hyperlink" Target="https://www.daloopa.com/src/50623606" TargetMode="External"/><Relationship Id="rId5290" Type="http://schemas.openxmlformats.org/officeDocument/2006/relationships/hyperlink" Target="https://www.daloopa.com/src/4423038" TargetMode="External"/><Relationship Id="rId6341" Type="http://schemas.openxmlformats.org/officeDocument/2006/relationships/hyperlink" Target="https://www.daloopa.com/src/4423437" TargetMode="External"/><Relationship Id="rId9497" Type="http://schemas.openxmlformats.org/officeDocument/2006/relationships/hyperlink" Target="https://www.daloopa.com/src/8795436" TargetMode="External"/><Relationship Id="rId856" Type="http://schemas.openxmlformats.org/officeDocument/2006/relationships/hyperlink" Target="https://www.daloopa.com/src/64848925" TargetMode="External"/><Relationship Id="rId1486" Type="http://schemas.openxmlformats.org/officeDocument/2006/relationships/hyperlink" Target="https://www.daloopa.com/src/4423814" TargetMode="External"/><Relationship Id="rId2537" Type="http://schemas.openxmlformats.org/officeDocument/2006/relationships/hyperlink" Target="https://www.daloopa.com/src/4423554" TargetMode="External"/><Relationship Id="rId3935" Type="http://schemas.openxmlformats.org/officeDocument/2006/relationships/hyperlink" Target="https://www.daloopa.com/src/4421672" TargetMode="External"/><Relationship Id="rId8099" Type="http://schemas.openxmlformats.org/officeDocument/2006/relationships/hyperlink" Target="https://www.daloopa.com/src/8774680" TargetMode="External"/><Relationship Id="rId9564" Type="http://schemas.openxmlformats.org/officeDocument/2006/relationships/hyperlink" Target="https://app.internal.daloopa.com/short_text_fundamental?id=4f437539d92aa6b30de5fe5ef2bea19b" TargetMode="External"/><Relationship Id="rId509" Type="http://schemas.openxmlformats.org/officeDocument/2006/relationships/hyperlink" Target="https://www.daloopa.com/src/4427154" TargetMode="External"/><Relationship Id="rId1139" Type="http://schemas.openxmlformats.org/officeDocument/2006/relationships/hyperlink" Target="https://www.daloopa.com/src/8847497" TargetMode="External"/><Relationship Id="rId2951" Type="http://schemas.openxmlformats.org/officeDocument/2006/relationships/hyperlink" Target="https://www.daloopa.com/src/4422052" TargetMode="External"/><Relationship Id="rId5010" Type="http://schemas.openxmlformats.org/officeDocument/2006/relationships/hyperlink" Target="https://www.daloopa.com/src/45801794" TargetMode="External"/><Relationship Id="rId8166" Type="http://schemas.openxmlformats.org/officeDocument/2006/relationships/hyperlink" Target="https://www.daloopa.com/src/8774560" TargetMode="External"/><Relationship Id="rId9217" Type="http://schemas.openxmlformats.org/officeDocument/2006/relationships/hyperlink" Target="https://www.daloopa.com/src/70318346" TargetMode="External"/><Relationship Id="rId923" Type="http://schemas.openxmlformats.org/officeDocument/2006/relationships/hyperlink" Target="https://marketplace.daloopa.com/text-fundamental?row_number=168&amp;period_tag=QQQQ&amp;unit_tag=Dollar&amp;id=4443513&amp;value=0.09&amp;id=4443585&amp;value=0.09&amp;" TargetMode="External"/><Relationship Id="rId1553" Type="http://schemas.openxmlformats.org/officeDocument/2006/relationships/hyperlink" Target="https://www.daloopa.com/src/60194790" TargetMode="External"/><Relationship Id="rId2604" Type="http://schemas.openxmlformats.org/officeDocument/2006/relationships/hyperlink" Target="https://www.daloopa.com/src/18748112" TargetMode="External"/><Relationship Id="rId8580" Type="http://schemas.openxmlformats.org/officeDocument/2006/relationships/hyperlink" Target="https://www.daloopa.com/src/76383240" TargetMode="External"/><Relationship Id="rId9631" Type="http://schemas.openxmlformats.org/officeDocument/2006/relationships/hyperlink" Target="https://www.daloopa.com/src/8795356" TargetMode="External"/><Relationship Id="rId1206" Type="http://schemas.openxmlformats.org/officeDocument/2006/relationships/hyperlink" Target="https://www.daloopa.com/src/4428872" TargetMode="External"/><Relationship Id="rId1620" Type="http://schemas.openxmlformats.org/officeDocument/2006/relationships/hyperlink" Target="https://www.daloopa.com/src/50452385" TargetMode="External"/><Relationship Id="rId4776" Type="http://schemas.openxmlformats.org/officeDocument/2006/relationships/hyperlink" Target="https://www.daloopa.com/src/4421823" TargetMode="External"/><Relationship Id="rId5827" Type="http://schemas.openxmlformats.org/officeDocument/2006/relationships/hyperlink" Target="https://www.daloopa.com/document/1166056" TargetMode="External"/><Relationship Id="rId7182" Type="http://schemas.openxmlformats.org/officeDocument/2006/relationships/hyperlink" Target="https://www.daloopa.com/src/4424274" TargetMode="External"/><Relationship Id="rId8233" Type="http://schemas.openxmlformats.org/officeDocument/2006/relationships/hyperlink" Target="https://www.daloopa.com/src/76390144" TargetMode="External"/><Relationship Id="rId3378" Type="http://schemas.openxmlformats.org/officeDocument/2006/relationships/hyperlink" Target="https://app.internal.daloopa.com/short_text_fundamental?id=5c411ad21383cf412a95763dba0621df" TargetMode="External"/><Relationship Id="rId3792" Type="http://schemas.openxmlformats.org/officeDocument/2006/relationships/hyperlink" Target="https://www.daloopa.com/src/50447779" TargetMode="External"/><Relationship Id="rId4429" Type="http://schemas.openxmlformats.org/officeDocument/2006/relationships/hyperlink" Target="https://www.daloopa.com/src/64848757" TargetMode="External"/><Relationship Id="rId4843" Type="http://schemas.openxmlformats.org/officeDocument/2006/relationships/hyperlink" Target="https://www.daloopa.com/src/8847703" TargetMode="External"/><Relationship Id="rId7999" Type="http://schemas.openxmlformats.org/officeDocument/2006/relationships/hyperlink" Target="https://www.daloopa.com/src/23052872" TargetMode="External"/><Relationship Id="rId8300" Type="http://schemas.openxmlformats.org/officeDocument/2006/relationships/hyperlink" Target="https://www.daloopa.com/src/76389610" TargetMode="External"/><Relationship Id="rId299" Type="http://schemas.openxmlformats.org/officeDocument/2006/relationships/hyperlink" Target="https://www.daloopa.com/src/4431975" TargetMode="External"/><Relationship Id="rId2394" Type="http://schemas.openxmlformats.org/officeDocument/2006/relationships/hyperlink" Target="https://www.daloopa.com/src/8772066" TargetMode="External"/><Relationship Id="rId3445" Type="http://schemas.openxmlformats.org/officeDocument/2006/relationships/hyperlink" Target="https://www.daloopa.com/src/4421606" TargetMode="External"/><Relationship Id="rId366" Type="http://schemas.openxmlformats.org/officeDocument/2006/relationships/hyperlink" Target="https://www.daloopa.com/src/4427161" TargetMode="External"/><Relationship Id="rId780" Type="http://schemas.openxmlformats.org/officeDocument/2006/relationships/hyperlink" Target="https://www.daloopa.com/src/18749812" TargetMode="External"/><Relationship Id="rId2047" Type="http://schemas.openxmlformats.org/officeDocument/2006/relationships/hyperlink" Target="https://www.daloopa.com/document/23979424" TargetMode="External"/><Relationship Id="rId2461" Type="http://schemas.openxmlformats.org/officeDocument/2006/relationships/hyperlink" Target="https://www.daloopa.com/src/50721270" TargetMode="External"/><Relationship Id="rId3512" Type="http://schemas.openxmlformats.org/officeDocument/2006/relationships/hyperlink" Target="https://www.daloopa.com/src/50447777" TargetMode="External"/><Relationship Id="rId4910" Type="http://schemas.openxmlformats.org/officeDocument/2006/relationships/hyperlink" Target="https://www.daloopa.com/src/45801773" TargetMode="External"/><Relationship Id="rId6668" Type="http://schemas.openxmlformats.org/officeDocument/2006/relationships/hyperlink" Target="https://www.daloopa.com/src/45802001" TargetMode="External"/><Relationship Id="rId9074" Type="http://schemas.openxmlformats.org/officeDocument/2006/relationships/hyperlink" Target="https://www.daloopa.com/src/8783438" TargetMode="External"/><Relationship Id="rId433" Type="http://schemas.openxmlformats.org/officeDocument/2006/relationships/hyperlink" Target="https://www.daloopa.com/src/4427490" TargetMode="External"/><Relationship Id="rId1063" Type="http://schemas.openxmlformats.org/officeDocument/2006/relationships/hyperlink" Target="https://www.daloopa.com/src/64848935" TargetMode="External"/><Relationship Id="rId2114" Type="http://schemas.openxmlformats.org/officeDocument/2006/relationships/hyperlink" Target="https://www.daloopa.com/src/8774216" TargetMode="External"/><Relationship Id="rId7719" Type="http://schemas.openxmlformats.org/officeDocument/2006/relationships/hyperlink" Target="https://www.daloopa.com/document/9736508" TargetMode="External"/><Relationship Id="rId8090" Type="http://schemas.openxmlformats.org/officeDocument/2006/relationships/hyperlink" Target="https://www.daloopa.com/src/8776033" TargetMode="External"/><Relationship Id="rId9141" Type="http://schemas.openxmlformats.org/officeDocument/2006/relationships/hyperlink" Target="https://www.daloopa.com/src/8795182" TargetMode="External"/><Relationship Id="rId4286" Type="http://schemas.openxmlformats.org/officeDocument/2006/relationships/hyperlink" Target="https://www.daloopa.com/src/4421331" TargetMode="External"/><Relationship Id="rId5684" Type="http://schemas.openxmlformats.org/officeDocument/2006/relationships/hyperlink" Target="https://www.daloopa.com/src/4422777" TargetMode="External"/><Relationship Id="rId6735" Type="http://schemas.openxmlformats.org/officeDocument/2006/relationships/hyperlink" Target="https://www.daloopa.com/document/1168795" TargetMode="External"/><Relationship Id="rId500" Type="http://schemas.openxmlformats.org/officeDocument/2006/relationships/hyperlink" Target="https://www.daloopa.com/src/69163364" TargetMode="External"/><Relationship Id="rId1130" Type="http://schemas.openxmlformats.org/officeDocument/2006/relationships/hyperlink" Target="https://www.daloopa.com/src/4428271" TargetMode="External"/><Relationship Id="rId5337" Type="http://schemas.openxmlformats.org/officeDocument/2006/relationships/hyperlink" Target="https://www.daloopa.com/src/4422860" TargetMode="External"/><Relationship Id="rId5751" Type="http://schemas.openxmlformats.org/officeDocument/2006/relationships/hyperlink" Target="https://www.daloopa.com/src/8847752" TargetMode="External"/><Relationship Id="rId6802" Type="http://schemas.openxmlformats.org/officeDocument/2006/relationships/hyperlink" Target="https://www.daloopa.com/src/4425351" TargetMode="External"/><Relationship Id="rId1947" Type="http://schemas.openxmlformats.org/officeDocument/2006/relationships/hyperlink" Target="https://www.daloopa.com/document/23979428" TargetMode="External"/><Relationship Id="rId4353" Type="http://schemas.openxmlformats.org/officeDocument/2006/relationships/hyperlink" Target="https://www.daloopa.com/src/4421787" TargetMode="External"/><Relationship Id="rId5404" Type="http://schemas.openxmlformats.org/officeDocument/2006/relationships/hyperlink" Target="https://www.daloopa.com/src/4423274" TargetMode="External"/><Relationship Id="rId8974" Type="http://schemas.openxmlformats.org/officeDocument/2006/relationships/hyperlink" Target="https://www.daloopa.com/src/8783512" TargetMode="External"/><Relationship Id="rId4006" Type="http://schemas.openxmlformats.org/officeDocument/2006/relationships/hyperlink" Target="https://www.daloopa.com/src/76525780" TargetMode="External"/><Relationship Id="rId4420" Type="http://schemas.openxmlformats.org/officeDocument/2006/relationships/hyperlink" Target="https://www.daloopa.com/src/8847473" TargetMode="External"/><Relationship Id="rId7576" Type="http://schemas.openxmlformats.org/officeDocument/2006/relationships/hyperlink" Target="https://www.daloopa.com/src/50607890" TargetMode="External"/><Relationship Id="rId7990" Type="http://schemas.openxmlformats.org/officeDocument/2006/relationships/hyperlink" Target="https://www.daloopa.com/src/64849015" TargetMode="External"/><Relationship Id="rId8627" Type="http://schemas.openxmlformats.org/officeDocument/2006/relationships/hyperlink" Target="https://app.internal.daloopa.com/short_text_fundamental?id=30d4ea6a380bdee45885ca213c8be5b9" TargetMode="External"/><Relationship Id="rId290" Type="http://schemas.openxmlformats.org/officeDocument/2006/relationships/hyperlink" Target="https://www.daloopa.com/document/8001122" TargetMode="External"/><Relationship Id="rId3022" Type="http://schemas.openxmlformats.org/officeDocument/2006/relationships/hyperlink" Target="https://www.daloopa.com/src/4422279" TargetMode="External"/><Relationship Id="rId6178" Type="http://schemas.openxmlformats.org/officeDocument/2006/relationships/hyperlink" Target="https://www.daloopa.com/src/18753591" TargetMode="External"/><Relationship Id="rId6592" Type="http://schemas.openxmlformats.org/officeDocument/2006/relationships/hyperlink" Target="https://www.daloopa.com/src/4425240" TargetMode="External"/><Relationship Id="rId7229" Type="http://schemas.openxmlformats.org/officeDocument/2006/relationships/hyperlink" Target="https://www.daloopa.com/src/8780394" TargetMode="External"/><Relationship Id="rId7643" Type="http://schemas.openxmlformats.org/officeDocument/2006/relationships/hyperlink" Target="https://www.daloopa.com/src/50607723" TargetMode="External"/><Relationship Id="rId5194" Type="http://schemas.openxmlformats.org/officeDocument/2006/relationships/hyperlink" Target="https://www.daloopa.com/src/4423330" TargetMode="External"/><Relationship Id="rId6245" Type="http://schemas.openxmlformats.org/officeDocument/2006/relationships/hyperlink" Target="https://www.daloopa.com/src/4425440" TargetMode="External"/><Relationship Id="rId2788" Type="http://schemas.openxmlformats.org/officeDocument/2006/relationships/hyperlink" Target="https://www.daloopa.com/src/4422157" TargetMode="External"/><Relationship Id="rId3839" Type="http://schemas.openxmlformats.org/officeDocument/2006/relationships/hyperlink" Target="https://www.daloopa.com/src/8847462" TargetMode="External"/><Relationship Id="rId7710" Type="http://schemas.openxmlformats.org/officeDocument/2006/relationships/hyperlink" Target="https://marketplace.daloopa.com/text-fundamental?row_number=672&amp;period_tag=QQQQ&amp;unit_tag=Thousand&amp;id=50611374&amp;value=-437&amp;id=50611302&amp;value=1453&amp;id=50611240&amp;value=-1371&amp;id=50611179&amp;value=-1474&amp;id=50611420&amp;value=4435&amp;id=50611606&amp;value=-356&amp;" TargetMode="External"/><Relationship Id="rId2855" Type="http://schemas.openxmlformats.org/officeDocument/2006/relationships/hyperlink" Target="https://www.daloopa.com/src/4422329" TargetMode="External"/><Relationship Id="rId3906" Type="http://schemas.openxmlformats.org/officeDocument/2006/relationships/hyperlink" Target="https://www.daloopa.com/src/76525756" TargetMode="External"/><Relationship Id="rId5261" Type="http://schemas.openxmlformats.org/officeDocument/2006/relationships/hyperlink" Target="https://www.daloopa.com/src/55731749" TargetMode="External"/><Relationship Id="rId6312" Type="http://schemas.openxmlformats.org/officeDocument/2006/relationships/hyperlink" Target="https://www.daloopa.com/src/4423436" TargetMode="External"/><Relationship Id="rId9468" Type="http://schemas.openxmlformats.org/officeDocument/2006/relationships/hyperlink" Target="https://www.daloopa.com/src/50570746" TargetMode="External"/><Relationship Id="rId9882" Type="http://schemas.openxmlformats.org/officeDocument/2006/relationships/hyperlink" Target="https://www.daloopa.com/document/1166187" TargetMode="External"/><Relationship Id="rId96" Type="http://schemas.openxmlformats.org/officeDocument/2006/relationships/hyperlink" Target="https://www.daloopa.com/document/23979428" TargetMode="External"/><Relationship Id="rId827" Type="http://schemas.openxmlformats.org/officeDocument/2006/relationships/hyperlink" Target="https://www.daloopa.com/src/18749809" TargetMode="External"/><Relationship Id="rId1457" Type="http://schemas.openxmlformats.org/officeDocument/2006/relationships/hyperlink" Target="https://www.daloopa.com/src/4423928" TargetMode="External"/><Relationship Id="rId1871" Type="http://schemas.openxmlformats.org/officeDocument/2006/relationships/hyperlink" Target="https://www.daloopa.com/src/50525524" TargetMode="External"/><Relationship Id="rId2508" Type="http://schemas.openxmlformats.org/officeDocument/2006/relationships/hyperlink" Target="https://www.daloopa.com/src/50721572" TargetMode="External"/><Relationship Id="rId2922" Type="http://schemas.openxmlformats.org/officeDocument/2006/relationships/hyperlink" Target="https://www.daloopa.com/src/18744553" TargetMode="External"/><Relationship Id="rId8484" Type="http://schemas.openxmlformats.org/officeDocument/2006/relationships/hyperlink" Target="https://www.daloopa.com/src/76391103" TargetMode="External"/><Relationship Id="rId9535" Type="http://schemas.openxmlformats.org/officeDocument/2006/relationships/hyperlink" Target="https://www.daloopa.com/src/8795371" TargetMode="External"/><Relationship Id="rId1524" Type="http://schemas.openxmlformats.org/officeDocument/2006/relationships/hyperlink" Target="https://www.daloopa.com/src/4423877" TargetMode="External"/><Relationship Id="rId7086" Type="http://schemas.openxmlformats.org/officeDocument/2006/relationships/hyperlink" Target="https://www.daloopa.com/src/70318929" TargetMode="External"/><Relationship Id="rId8137" Type="http://schemas.openxmlformats.org/officeDocument/2006/relationships/hyperlink" Target="https://www.daloopa.com/src/8774583" TargetMode="External"/><Relationship Id="rId8551" Type="http://schemas.openxmlformats.org/officeDocument/2006/relationships/hyperlink" Target="https://www.daloopa.com/src/76383585" TargetMode="External"/><Relationship Id="rId9602" Type="http://schemas.openxmlformats.org/officeDocument/2006/relationships/hyperlink" Target="https://www.daloopa.com/src/23060746" TargetMode="External"/><Relationship Id="rId3696" Type="http://schemas.openxmlformats.org/officeDocument/2006/relationships/hyperlink" Target="https://www.daloopa.com/src/4421776" TargetMode="External"/><Relationship Id="rId4747" Type="http://schemas.openxmlformats.org/officeDocument/2006/relationships/hyperlink" Target="https://www.daloopa.com/src/64848752" TargetMode="External"/><Relationship Id="rId7153" Type="http://schemas.openxmlformats.org/officeDocument/2006/relationships/hyperlink" Target="https://www.daloopa.com/document/23607425" TargetMode="External"/><Relationship Id="rId8204" Type="http://schemas.openxmlformats.org/officeDocument/2006/relationships/hyperlink" Target="https://www.daloopa.com/src/75163244" TargetMode="External"/><Relationship Id="rId2298" Type="http://schemas.openxmlformats.org/officeDocument/2006/relationships/hyperlink" Target="https://www.daloopa.com/src/8771660" TargetMode="External"/><Relationship Id="rId3349" Type="http://schemas.openxmlformats.org/officeDocument/2006/relationships/hyperlink" Target="https://www.daloopa.com/src/4422406" TargetMode="External"/><Relationship Id="rId7220" Type="http://schemas.openxmlformats.org/officeDocument/2006/relationships/hyperlink" Target="https://www.daloopa.com/src/8780103" TargetMode="External"/><Relationship Id="rId684" Type="http://schemas.openxmlformats.org/officeDocument/2006/relationships/hyperlink" Target="https://www.daloopa.com/document/1166056" TargetMode="External"/><Relationship Id="rId2365" Type="http://schemas.openxmlformats.org/officeDocument/2006/relationships/hyperlink" Target="https://www.daloopa.com/src/8771416" TargetMode="External"/><Relationship Id="rId3763" Type="http://schemas.openxmlformats.org/officeDocument/2006/relationships/hyperlink" Target="https://www.daloopa.com/src/4421540" TargetMode="External"/><Relationship Id="rId4814" Type="http://schemas.openxmlformats.org/officeDocument/2006/relationships/hyperlink" Target="https://www.daloopa.com/document/23979428" TargetMode="External"/><Relationship Id="rId9392" Type="http://schemas.openxmlformats.org/officeDocument/2006/relationships/hyperlink" Target="https://www.daloopa.com/src/8795450" TargetMode="External"/><Relationship Id="rId337" Type="http://schemas.openxmlformats.org/officeDocument/2006/relationships/hyperlink" Target="https://www.daloopa.com/document/1168795" TargetMode="External"/><Relationship Id="rId2018" Type="http://schemas.openxmlformats.org/officeDocument/2006/relationships/hyperlink" Target="https://www.daloopa.com/src/8768793" TargetMode="External"/><Relationship Id="rId3416" Type="http://schemas.openxmlformats.org/officeDocument/2006/relationships/hyperlink" Target="https://www.daloopa.com/src/51415428" TargetMode="External"/><Relationship Id="rId3830" Type="http://schemas.openxmlformats.org/officeDocument/2006/relationships/hyperlink" Target="https://www.daloopa.com/src/4421641" TargetMode="External"/><Relationship Id="rId6986" Type="http://schemas.openxmlformats.org/officeDocument/2006/relationships/hyperlink" Target="https://www.daloopa.com/src/4442465" TargetMode="External"/><Relationship Id="rId9045" Type="http://schemas.openxmlformats.org/officeDocument/2006/relationships/hyperlink" Target="https://www.daloopa.com/src/8847961" TargetMode="External"/><Relationship Id="rId751" Type="http://schemas.openxmlformats.org/officeDocument/2006/relationships/hyperlink" Target="https://www.daloopa.com/src/8847855" TargetMode="External"/><Relationship Id="rId1381" Type="http://schemas.openxmlformats.org/officeDocument/2006/relationships/hyperlink" Target="https://www.daloopa.com/src/4423940" TargetMode="External"/><Relationship Id="rId2432" Type="http://schemas.openxmlformats.org/officeDocument/2006/relationships/hyperlink" Target="https://www.daloopa.com/src/4423547" TargetMode="External"/><Relationship Id="rId5588" Type="http://schemas.openxmlformats.org/officeDocument/2006/relationships/hyperlink" Target="https://www.daloopa.com/src/45801879" TargetMode="External"/><Relationship Id="rId6639" Type="http://schemas.openxmlformats.org/officeDocument/2006/relationships/hyperlink" Target="https://www.daloopa.com/src/45801998" TargetMode="External"/><Relationship Id="rId404" Type="http://schemas.openxmlformats.org/officeDocument/2006/relationships/hyperlink" Target="https://marketplace.daloopa.com/text-fundamental?row_number=60&amp;period_tag=QQQQ&amp;unit_tag=Percent&amp;id=18749666&amp;value=0.15&amp;id=23051909&amp;value=0.2&amp;id=33992892&amp;value=0.2&amp;id=41059676&amp;value=0.22&amp;" TargetMode="External"/><Relationship Id="rId1034" Type="http://schemas.openxmlformats.org/officeDocument/2006/relationships/hyperlink" Target="https://www.daloopa.com/src/4424054" TargetMode="External"/><Relationship Id="rId5655" Type="http://schemas.openxmlformats.org/officeDocument/2006/relationships/hyperlink" Target="https://www.daloopa.com/src/4422985" TargetMode="External"/><Relationship Id="rId6706" Type="http://schemas.openxmlformats.org/officeDocument/2006/relationships/hyperlink" Target="https://www.daloopa.com/src/4425316" TargetMode="External"/><Relationship Id="rId8061" Type="http://schemas.openxmlformats.org/officeDocument/2006/relationships/hyperlink" Target="https://www.daloopa.com/src/8774896" TargetMode="External"/><Relationship Id="rId9112" Type="http://schemas.openxmlformats.org/officeDocument/2006/relationships/hyperlink" Target="https://www.daloopa.com/src/8795294" TargetMode="External"/><Relationship Id="rId1101" Type="http://schemas.openxmlformats.org/officeDocument/2006/relationships/hyperlink" Target="https://www.daloopa.com/src/33992983" TargetMode="External"/><Relationship Id="rId4257" Type="http://schemas.openxmlformats.org/officeDocument/2006/relationships/hyperlink" Target="https://www.daloopa.com/src/76525824" TargetMode="External"/><Relationship Id="rId4671" Type="http://schemas.openxmlformats.org/officeDocument/2006/relationships/hyperlink" Target="https://www.daloopa.com/src/4421793" TargetMode="External"/><Relationship Id="rId5308" Type="http://schemas.openxmlformats.org/officeDocument/2006/relationships/hyperlink" Target="https://www.daloopa.com/src/18753594" TargetMode="External"/><Relationship Id="rId5722" Type="http://schemas.openxmlformats.org/officeDocument/2006/relationships/hyperlink" Target="https://www.daloopa.com/src/45801896" TargetMode="External"/><Relationship Id="rId8878" Type="http://schemas.openxmlformats.org/officeDocument/2006/relationships/hyperlink" Target="https://www.daloopa.com/src/50570570" TargetMode="External"/><Relationship Id="rId3273" Type="http://schemas.openxmlformats.org/officeDocument/2006/relationships/hyperlink" Target="https://www.daloopa.com/document/23979428" TargetMode="External"/><Relationship Id="rId4324" Type="http://schemas.openxmlformats.org/officeDocument/2006/relationships/hyperlink" Target="https://www.daloopa.com/src/33992257" TargetMode="External"/><Relationship Id="rId194" Type="http://schemas.openxmlformats.org/officeDocument/2006/relationships/hyperlink" Target="https://www.daloopa.com/src/4431657" TargetMode="External"/><Relationship Id="rId1918" Type="http://schemas.openxmlformats.org/officeDocument/2006/relationships/hyperlink" Target="https://marketplace.daloopa.com/text-fundamental?row_number=283&amp;period_tag=QQQQ&amp;unit_tag=Percent&amp;id=50520650&amp;value=0.08&amp;" TargetMode="External"/><Relationship Id="rId6496" Type="http://schemas.openxmlformats.org/officeDocument/2006/relationships/hyperlink" Target="https://www.daloopa.com/src/51078092" TargetMode="External"/><Relationship Id="rId7894" Type="http://schemas.openxmlformats.org/officeDocument/2006/relationships/hyperlink" Target="https://www.daloopa.com/src/8776112" TargetMode="External"/><Relationship Id="rId8945" Type="http://schemas.openxmlformats.org/officeDocument/2006/relationships/hyperlink" Target="https://www.daloopa.com/src/8783448" TargetMode="External"/><Relationship Id="rId261" Type="http://schemas.openxmlformats.org/officeDocument/2006/relationships/hyperlink" Target="https://marketplace.daloopa.com/text-fundamental?row_number=34&amp;period_tag=QQQQ&amp;unit_tag=Billion&amp;id=4431660&amp;value=1.73&amp;id=4431500&amp;value=1.745&amp;" TargetMode="External"/><Relationship Id="rId3340" Type="http://schemas.openxmlformats.org/officeDocument/2006/relationships/hyperlink" Target="https://www.daloopa.com/src/4422285" TargetMode="External"/><Relationship Id="rId5098" Type="http://schemas.openxmlformats.org/officeDocument/2006/relationships/hyperlink" Target="https://www.daloopa.com/src/23051501" TargetMode="External"/><Relationship Id="rId6149" Type="http://schemas.openxmlformats.org/officeDocument/2006/relationships/hyperlink" Target="https://www.daloopa.com/src/4422721" TargetMode="External"/><Relationship Id="rId7547" Type="http://schemas.openxmlformats.org/officeDocument/2006/relationships/hyperlink" Target="https://www.daloopa.com/src/50603768" TargetMode="External"/><Relationship Id="rId7961" Type="http://schemas.openxmlformats.org/officeDocument/2006/relationships/hyperlink" Target="https://www.daloopa.com/src/55743934" TargetMode="External"/><Relationship Id="rId6563" Type="http://schemas.openxmlformats.org/officeDocument/2006/relationships/hyperlink" Target="https://www.daloopa.com/src/51432576" TargetMode="External"/><Relationship Id="rId7614" Type="http://schemas.openxmlformats.org/officeDocument/2006/relationships/hyperlink" Target="https://app.internal.daloopa.com/short_text_fundamental?id=aeec03d33ecf687a98c781fe5015a678" TargetMode="External"/><Relationship Id="rId2759" Type="http://schemas.openxmlformats.org/officeDocument/2006/relationships/hyperlink" Target="https://www.daloopa.com/src/4422475" TargetMode="External"/><Relationship Id="rId5165" Type="http://schemas.openxmlformats.org/officeDocument/2006/relationships/hyperlink" Target="https://www.daloopa.com/src/45801816" TargetMode="External"/><Relationship Id="rId6216" Type="http://schemas.openxmlformats.org/officeDocument/2006/relationships/hyperlink" Target="https://www.daloopa.com/src/4423434" TargetMode="External"/><Relationship Id="rId6630" Type="http://schemas.openxmlformats.org/officeDocument/2006/relationships/hyperlink" Target="https://www.daloopa.com/src/4425394" TargetMode="External"/><Relationship Id="rId9786" Type="http://schemas.openxmlformats.org/officeDocument/2006/relationships/hyperlink" Target="https://www.daloopa.com/src/51072495" TargetMode="External"/><Relationship Id="rId1775" Type="http://schemas.openxmlformats.org/officeDocument/2006/relationships/hyperlink" Target="https://www.daloopa.com/src/70320404" TargetMode="External"/><Relationship Id="rId2826" Type="http://schemas.openxmlformats.org/officeDocument/2006/relationships/hyperlink" Target="https://www.daloopa.com/src/50625353" TargetMode="External"/><Relationship Id="rId4181" Type="http://schemas.openxmlformats.org/officeDocument/2006/relationships/hyperlink" Target="https://www.daloopa.com/src/75006741" TargetMode="External"/><Relationship Id="rId5232" Type="http://schemas.openxmlformats.org/officeDocument/2006/relationships/hyperlink" Target="https://www.daloopa.com/src/4422887" TargetMode="External"/><Relationship Id="rId8388" Type="http://schemas.openxmlformats.org/officeDocument/2006/relationships/hyperlink" Target="https://www.daloopa.com/src/76388467" TargetMode="External"/><Relationship Id="rId9439" Type="http://schemas.openxmlformats.org/officeDocument/2006/relationships/hyperlink" Target="https://www.daloopa.com/src/8795476" TargetMode="External"/><Relationship Id="rId9853" Type="http://schemas.openxmlformats.org/officeDocument/2006/relationships/hyperlink" Target="https://www.daloopa.com/document/1191566" TargetMode="External"/><Relationship Id="rId67" Type="http://schemas.openxmlformats.org/officeDocument/2006/relationships/hyperlink" Target="https://www.daloopa.com/document/6835209" TargetMode="External"/><Relationship Id="rId1428" Type="http://schemas.openxmlformats.org/officeDocument/2006/relationships/hyperlink" Target="https://www.daloopa.com/src/4423976" TargetMode="External"/><Relationship Id="rId8455" Type="http://schemas.openxmlformats.org/officeDocument/2006/relationships/hyperlink" Target="https://www.daloopa.com/src/76392057" TargetMode="External"/><Relationship Id="rId9506" Type="http://schemas.openxmlformats.org/officeDocument/2006/relationships/hyperlink" Target="https://www.daloopa.com/document/23607425" TargetMode="External"/><Relationship Id="rId1842" Type="http://schemas.openxmlformats.org/officeDocument/2006/relationships/hyperlink" Target="https://www.daloopa.com/src/8770889" TargetMode="External"/><Relationship Id="rId4998" Type="http://schemas.openxmlformats.org/officeDocument/2006/relationships/hyperlink" Target="https://www.daloopa.com/src/4425418" TargetMode="External"/><Relationship Id="rId7057" Type="http://schemas.openxmlformats.org/officeDocument/2006/relationships/hyperlink" Target="https://www.daloopa.com/src/4441533" TargetMode="External"/><Relationship Id="rId8108" Type="http://schemas.openxmlformats.org/officeDocument/2006/relationships/hyperlink" Target="https://www.daloopa.com/src/23060524" TargetMode="External"/><Relationship Id="rId6073" Type="http://schemas.openxmlformats.org/officeDocument/2006/relationships/hyperlink" Target="https://www.daloopa.com/src/18745205" TargetMode="External"/><Relationship Id="rId7124" Type="http://schemas.openxmlformats.org/officeDocument/2006/relationships/hyperlink" Target="https://www.daloopa.com/document/23607425" TargetMode="External"/><Relationship Id="rId7471" Type="http://schemas.openxmlformats.org/officeDocument/2006/relationships/hyperlink" Target="https://www.daloopa.com/src/50600674" TargetMode="External"/><Relationship Id="rId8522" Type="http://schemas.openxmlformats.org/officeDocument/2006/relationships/hyperlink" Target="https://www.daloopa.com/src/76383538" TargetMode="External"/><Relationship Id="rId3667" Type="http://schemas.openxmlformats.org/officeDocument/2006/relationships/hyperlink" Target="https://www.daloopa.com/src/69162580" TargetMode="External"/><Relationship Id="rId4718" Type="http://schemas.openxmlformats.org/officeDocument/2006/relationships/hyperlink" Target="https://www.daloopa.com/src/4421970" TargetMode="External"/><Relationship Id="rId588" Type="http://schemas.openxmlformats.org/officeDocument/2006/relationships/hyperlink" Target="https://www.daloopa.com/src/4427384" TargetMode="External"/><Relationship Id="rId2269" Type="http://schemas.openxmlformats.org/officeDocument/2006/relationships/hyperlink" Target="https://www.daloopa.com/src/41059733" TargetMode="External"/><Relationship Id="rId2683" Type="http://schemas.openxmlformats.org/officeDocument/2006/relationships/hyperlink" Target="https://www.daloopa.com/src/4422168" TargetMode="External"/><Relationship Id="rId3734" Type="http://schemas.openxmlformats.org/officeDocument/2006/relationships/hyperlink" Target="https://www.daloopa.com/src/4421320" TargetMode="External"/><Relationship Id="rId6140" Type="http://schemas.openxmlformats.org/officeDocument/2006/relationships/hyperlink" Target="https://www.daloopa.com/src/45801963" TargetMode="External"/><Relationship Id="rId9296" Type="http://schemas.openxmlformats.org/officeDocument/2006/relationships/hyperlink" Target="https://www.daloopa.com/src/8795286" TargetMode="External"/><Relationship Id="rId655" Type="http://schemas.openxmlformats.org/officeDocument/2006/relationships/hyperlink" Target="https://www.daloopa.com/document/1166056" TargetMode="External"/><Relationship Id="rId1285" Type="http://schemas.openxmlformats.org/officeDocument/2006/relationships/hyperlink" Target="https://www.daloopa.com/src/18768939" TargetMode="External"/><Relationship Id="rId2336" Type="http://schemas.openxmlformats.org/officeDocument/2006/relationships/hyperlink" Target="https://www.daloopa.com/src/51172060" TargetMode="External"/><Relationship Id="rId2750" Type="http://schemas.openxmlformats.org/officeDocument/2006/relationships/hyperlink" Target="https://www.daloopa.com/src/4422340" TargetMode="External"/><Relationship Id="rId3801" Type="http://schemas.openxmlformats.org/officeDocument/2006/relationships/hyperlink" Target="https://www.daloopa.com/src/76525737" TargetMode="External"/><Relationship Id="rId6957" Type="http://schemas.openxmlformats.org/officeDocument/2006/relationships/hyperlink" Target="https://www.daloopa.com/src/51085318" TargetMode="External"/><Relationship Id="rId9363" Type="http://schemas.openxmlformats.org/officeDocument/2006/relationships/hyperlink" Target="https://www.daloopa.com/src/50570701" TargetMode="External"/><Relationship Id="rId308" Type="http://schemas.openxmlformats.org/officeDocument/2006/relationships/hyperlink" Target="https://www.daloopa.com/src/4431121" TargetMode="External"/><Relationship Id="rId722" Type="http://schemas.openxmlformats.org/officeDocument/2006/relationships/hyperlink" Target="https://www.daloopa.com/src/18754666" TargetMode="External"/><Relationship Id="rId1352" Type="http://schemas.openxmlformats.org/officeDocument/2006/relationships/hyperlink" Target="https://www.daloopa.com/src/4424009" TargetMode="External"/><Relationship Id="rId2403" Type="http://schemas.openxmlformats.org/officeDocument/2006/relationships/hyperlink" Target="https://www.daloopa.com/src/8771659" TargetMode="External"/><Relationship Id="rId5559" Type="http://schemas.openxmlformats.org/officeDocument/2006/relationships/hyperlink" Target="https://www.daloopa.com/src/4423158" TargetMode="External"/><Relationship Id="rId9016" Type="http://schemas.openxmlformats.org/officeDocument/2006/relationships/hyperlink" Target="https://www.daloopa.com/src/8783513" TargetMode="External"/><Relationship Id="rId9430" Type="http://schemas.openxmlformats.org/officeDocument/2006/relationships/hyperlink" Target="https://www.daloopa.com/src/8795408" TargetMode="External"/><Relationship Id="rId1005" Type="http://schemas.openxmlformats.org/officeDocument/2006/relationships/hyperlink" Target="https://www.daloopa.com/document/23607425" TargetMode="External"/><Relationship Id="rId4575" Type="http://schemas.openxmlformats.org/officeDocument/2006/relationships/hyperlink" Target="https://www.daloopa.com/src/4421292" TargetMode="External"/><Relationship Id="rId5973" Type="http://schemas.openxmlformats.org/officeDocument/2006/relationships/hyperlink" Target="https://www.daloopa.com/src/4422717" TargetMode="External"/><Relationship Id="rId8032" Type="http://schemas.openxmlformats.org/officeDocument/2006/relationships/hyperlink" Target="https://www.daloopa.com/src/75163246" TargetMode="External"/><Relationship Id="rId3177" Type="http://schemas.openxmlformats.org/officeDocument/2006/relationships/hyperlink" Target="https://www.daloopa.com/src/4422229" TargetMode="External"/><Relationship Id="rId4228" Type="http://schemas.openxmlformats.org/officeDocument/2006/relationships/hyperlink" Target="https://www.daloopa.com/src/4421677" TargetMode="External"/><Relationship Id="rId5626" Type="http://schemas.openxmlformats.org/officeDocument/2006/relationships/hyperlink" Target="https://www.daloopa.com/src/18753601" TargetMode="External"/><Relationship Id="rId3591" Type="http://schemas.openxmlformats.org/officeDocument/2006/relationships/hyperlink" Target="https://www.daloopa.com/src/4421749" TargetMode="External"/><Relationship Id="rId4642" Type="http://schemas.openxmlformats.org/officeDocument/2006/relationships/hyperlink" Target="https://www.daloopa.com/src/69162596" TargetMode="External"/><Relationship Id="rId7798" Type="http://schemas.openxmlformats.org/officeDocument/2006/relationships/hyperlink" Target="https://www.daloopa.com/src/51117197" TargetMode="External"/><Relationship Id="rId8849" Type="http://schemas.openxmlformats.org/officeDocument/2006/relationships/hyperlink" Target="https://www.daloopa.com/src/41059782" TargetMode="External"/><Relationship Id="rId2193" Type="http://schemas.openxmlformats.org/officeDocument/2006/relationships/hyperlink" Target="https://www.daloopa.com/src/8771634" TargetMode="External"/><Relationship Id="rId3244" Type="http://schemas.openxmlformats.org/officeDocument/2006/relationships/hyperlink" Target="https://www.daloopa.com/src/4422417" TargetMode="External"/><Relationship Id="rId7865" Type="http://schemas.openxmlformats.org/officeDocument/2006/relationships/hyperlink" Target="https://www.daloopa.com/src/8774890" TargetMode="External"/><Relationship Id="rId8916" Type="http://schemas.openxmlformats.org/officeDocument/2006/relationships/hyperlink" Target="https://www.daloopa.com/src/50570571" TargetMode="External"/><Relationship Id="rId165" Type="http://schemas.openxmlformats.org/officeDocument/2006/relationships/hyperlink" Target="https://www.daloopa.com/src/4427135" TargetMode="External"/><Relationship Id="rId2260" Type="http://schemas.openxmlformats.org/officeDocument/2006/relationships/hyperlink" Target="https://www.daloopa.com/src/8771417" TargetMode="External"/><Relationship Id="rId3311" Type="http://schemas.openxmlformats.org/officeDocument/2006/relationships/hyperlink" Target="https://www.daloopa.com/src/60194300" TargetMode="External"/><Relationship Id="rId6467" Type="http://schemas.openxmlformats.org/officeDocument/2006/relationships/hyperlink" Target="https://www.daloopa.com/src/51519647" TargetMode="External"/><Relationship Id="rId6881" Type="http://schemas.openxmlformats.org/officeDocument/2006/relationships/hyperlink" Target="https://app.internal.daloopa.com/short_text_fundamental?id=80ce388673412df1b0c51322b81d457d" TargetMode="External"/><Relationship Id="rId7518" Type="http://schemas.openxmlformats.org/officeDocument/2006/relationships/hyperlink" Target="https://www.daloopa.com/src/50603145" TargetMode="External"/><Relationship Id="rId7932" Type="http://schemas.openxmlformats.org/officeDocument/2006/relationships/hyperlink" Target="https://www.daloopa.com/src/60201076" TargetMode="External"/><Relationship Id="rId232" Type="http://schemas.openxmlformats.org/officeDocument/2006/relationships/hyperlink" Target="https://www.daloopa.com/src/60194603" TargetMode="External"/><Relationship Id="rId5069" Type="http://schemas.openxmlformats.org/officeDocument/2006/relationships/hyperlink" Target="https://www.daloopa.com/src/4422765" TargetMode="External"/><Relationship Id="rId5483" Type="http://schemas.openxmlformats.org/officeDocument/2006/relationships/hyperlink" Target="https://www.daloopa.com/src/45801864" TargetMode="External"/><Relationship Id="rId6534" Type="http://schemas.openxmlformats.org/officeDocument/2006/relationships/hyperlink" Target="https://www.daloopa.com/src/51078165" TargetMode="External"/><Relationship Id="rId1679" Type="http://schemas.openxmlformats.org/officeDocument/2006/relationships/hyperlink" Target="https://www.daloopa.com/src/8772954" TargetMode="External"/><Relationship Id="rId4085" Type="http://schemas.openxmlformats.org/officeDocument/2006/relationships/hyperlink" Target="https://www.daloopa.com/src/76525794" TargetMode="External"/><Relationship Id="rId5136" Type="http://schemas.openxmlformats.org/officeDocument/2006/relationships/hyperlink" Target="https://www.daloopa.com/src/4423180" TargetMode="External"/><Relationship Id="rId4152" Type="http://schemas.openxmlformats.org/officeDocument/2006/relationships/hyperlink" Target="https://www.daloopa.com/src/4421908" TargetMode="External"/><Relationship Id="rId5203" Type="http://schemas.openxmlformats.org/officeDocument/2006/relationships/hyperlink" Target="https://www.daloopa.com/src/18745219" TargetMode="External"/><Relationship Id="rId5550" Type="http://schemas.openxmlformats.org/officeDocument/2006/relationships/hyperlink" Target="https://www.daloopa.com/src/4422893" TargetMode="External"/><Relationship Id="rId6601" Type="http://schemas.openxmlformats.org/officeDocument/2006/relationships/hyperlink" Target="https://www.daloopa.com/src/51085325" TargetMode="External"/><Relationship Id="rId8359" Type="http://schemas.openxmlformats.org/officeDocument/2006/relationships/hyperlink" Target="https://www.daloopa.com/src/76388036" TargetMode="External"/><Relationship Id="rId9757" Type="http://schemas.openxmlformats.org/officeDocument/2006/relationships/hyperlink" Target="https://www.daloopa.com/src/8774219" TargetMode="External"/><Relationship Id="rId1746" Type="http://schemas.openxmlformats.org/officeDocument/2006/relationships/hyperlink" Target="https://www.daloopa.com/src/8778528" TargetMode="External"/><Relationship Id="rId8773" Type="http://schemas.openxmlformats.org/officeDocument/2006/relationships/hyperlink" Target="https://marketplace.daloopa.com/text-fundamental?row_number=771&amp;period_tag=QQQQ&amp;unit_tag=Thousand&amp;id=70323362&amp;value=1675193&amp;" TargetMode="External"/><Relationship Id="rId9824" Type="http://schemas.openxmlformats.org/officeDocument/2006/relationships/hyperlink" Target="https://marketplace.daloopa.com/text-fundamental?row_number=857&amp;period_tag=QQQQ&amp;unit_tag=Million&amp;id=8778338&amp;value=290&amp;id=8778156&amp;value=173&amp;id=8777974&amp;value=271&amp;id=8777945&amp;value=337&amp;" TargetMode="External"/><Relationship Id="rId38" Type="http://schemas.openxmlformats.org/officeDocument/2006/relationships/hyperlink" Target="https://www.daloopa.com/document/23100857" TargetMode="External"/><Relationship Id="rId1813" Type="http://schemas.openxmlformats.org/officeDocument/2006/relationships/hyperlink" Target="https://www.daloopa.com/src/50570407" TargetMode="External"/><Relationship Id="rId4969" Type="http://schemas.openxmlformats.org/officeDocument/2006/relationships/hyperlink" Target="https://www.daloopa.com/src/45801787" TargetMode="External"/><Relationship Id="rId7375" Type="http://schemas.openxmlformats.org/officeDocument/2006/relationships/hyperlink" Target="https://www.daloopa.com/src/55743983" TargetMode="External"/><Relationship Id="rId8426" Type="http://schemas.openxmlformats.org/officeDocument/2006/relationships/hyperlink" Target="https://www.daloopa.com/src/76391293" TargetMode="External"/><Relationship Id="rId8840" Type="http://schemas.openxmlformats.org/officeDocument/2006/relationships/hyperlink" Target="https://www.daloopa.com/src/8781016" TargetMode="External"/><Relationship Id="rId3985" Type="http://schemas.openxmlformats.org/officeDocument/2006/relationships/hyperlink" Target="https://www.daloopa.com/src/4421756" TargetMode="External"/><Relationship Id="rId6391" Type="http://schemas.openxmlformats.org/officeDocument/2006/relationships/hyperlink" Target="https://www.daloopa.com/src/8847734" TargetMode="External"/><Relationship Id="rId7028" Type="http://schemas.openxmlformats.org/officeDocument/2006/relationships/hyperlink" Target="https://www.daloopa.com/src/51087422" TargetMode="External"/><Relationship Id="rId7442" Type="http://schemas.openxmlformats.org/officeDocument/2006/relationships/hyperlink" Target="https://www.daloopa.com/src/60201628" TargetMode="External"/><Relationship Id="rId2587" Type="http://schemas.openxmlformats.org/officeDocument/2006/relationships/hyperlink" Target="https://www.daloopa.com/src/4423573" TargetMode="External"/><Relationship Id="rId3638" Type="http://schemas.openxmlformats.org/officeDocument/2006/relationships/hyperlink" Target="https://www.daloopa.com/src/4421924" TargetMode="External"/><Relationship Id="rId6044" Type="http://schemas.openxmlformats.org/officeDocument/2006/relationships/hyperlink" Target="https://www.daloopa.com/src/4422752" TargetMode="External"/><Relationship Id="rId559" Type="http://schemas.openxmlformats.org/officeDocument/2006/relationships/hyperlink" Target="https://www.daloopa.com/src/4427117" TargetMode="External"/><Relationship Id="rId1189" Type="http://schemas.openxmlformats.org/officeDocument/2006/relationships/hyperlink" Target="https://www.daloopa.com/src/50915978" TargetMode="External"/><Relationship Id="rId5060" Type="http://schemas.openxmlformats.org/officeDocument/2006/relationships/hyperlink" Target="https://www.daloopa.com/src/45801801" TargetMode="External"/><Relationship Id="rId6111" Type="http://schemas.openxmlformats.org/officeDocument/2006/relationships/hyperlink" Target="https://www.daloopa.com/src/4423168" TargetMode="External"/><Relationship Id="rId9267" Type="http://schemas.openxmlformats.org/officeDocument/2006/relationships/hyperlink" Target="https://www.daloopa.com/document/23607425" TargetMode="External"/><Relationship Id="rId9681" Type="http://schemas.openxmlformats.org/officeDocument/2006/relationships/hyperlink" Target="https://www.daloopa.com/src/51073826" TargetMode="External"/><Relationship Id="rId626" Type="http://schemas.openxmlformats.org/officeDocument/2006/relationships/hyperlink" Target="https://www.daloopa.com/src/4427432" TargetMode="External"/><Relationship Id="rId973" Type="http://schemas.openxmlformats.org/officeDocument/2006/relationships/hyperlink" Target="https://marketplace.daloopa.com/text-fundamental?row_number=195&amp;period_tag=QQQQ&amp;unit_tag=Actual&amp;id=51154214&amp;value=525&amp;id=4427656&amp;value=760&amp;" TargetMode="External"/><Relationship Id="rId1256" Type="http://schemas.openxmlformats.org/officeDocument/2006/relationships/hyperlink" Target="https://www.daloopa.com/src/64849638" TargetMode="External"/><Relationship Id="rId2307" Type="http://schemas.openxmlformats.org/officeDocument/2006/relationships/hyperlink" Target="https://www.daloopa.com/src/8771450" TargetMode="External"/><Relationship Id="rId2654" Type="http://schemas.openxmlformats.org/officeDocument/2006/relationships/hyperlink" Target="https://www.daloopa.com/src/8847771" TargetMode="External"/><Relationship Id="rId3705" Type="http://schemas.openxmlformats.org/officeDocument/2006/relationships/hyperlink" Target="https://www.daloopa.com/src/4421319" TargetMode="External"/><Relationship Id="rId8283" Type="http://schemas.openxmlformats.org/officeDocument/2006/relationships/hyperlink" Target="https://www.daloopa.com/src/76385765" TargetMode="External"/><Relationship Id="rId9334" Type="http://schemas.openxmlformats.org/officeDocument/2006/relationships/hyperlink" Target="https://www.daloopa.com/src/8795243" TargetMode="External"/><Relationship Id="rId1670" Type="http://schemas.openxmlformats.org/officeDocument/2006/relationships/hyperlink" Target="https://www.daloopa.com/src/60194787" TargetMode="External"/><Relationship Id="rId2721" Type="http://schemas.openxmlformats.org/officeDocument/2006/relationships/hyperlink" Target="https://www.daloopa.com/src/50413749" TargetMode="External"/><Relationship Id="rId5877" Type="http://schemas.openxmlformats.org/officeDocument/2006/relationships/hyperlink" Target="https://www.daloopa.com/src/4422683" TargetMode="External"/><Relationship Id="rId6928" Type="http://schemas.openxmlformats.org/officeDocument/2006/relationships/hyperlink" Target="https://www.daloopa.com/src/4425401" TargetMode="External"/><Relationship Id="rId1323" Type="http://schemas.openxmlformats.org/officeDocument/2006/relationships/hyperlink" Target="https://www.daloopa.com/src/75006280" TargetMode="External"/><Relationship Id="rId4479" Type="http://schemas.openxmlformats.org/officeDocument/2006/relationships/hyperlink" Target="https://www.daloopa.com/src/50447768" TargetMode="External"/><Relationship Id="rId4893" Type="http://schemas.openxmlformats.org/officeDocument/2006/relationships/hyperlink" Target="https://www.daloopa.com/src/4423412" TargetMode="External"/><Relationship Id="rId5944" Type="http://schemas.openxmlformats.org/officeDocument/2006/relationships/hyperlink" Target="https://www.daloopa.com/src/4423374" TargetMode="External"/><Relationship Id="rId8350" Type="http://schemas.openxmlformats.org/officeDocument/2006/relationships/hyperlink" Target="https://www.daloopa.com/src/76388370" TargetMode="External"/><Relationship Id="rId9401" Type="http://schemas.openxmlformats.org/officeDocument/2006/relationships/hyperlink" Target="https://app.internal.daloopa.com/short_text_fundamental?id=f33d5aa7e0448cfd67a74ba3b2e5fa8e" TargetMode="External"/><Relationship Id="rId3495" Type="http://schemas.openxmlformats.org/officeDocument/2006/relationships/hyperlink" Target="https://www.daloopa.com/src/4421693" TargetMode="External"/><Relationship Id="rId4546" Type="http://schemas.openxmlformats.org/officeDocument/2006/relationships/hyperlink" Target="https://www.daloopa.com/src/76525879" TargetMode="External"/><Relationship Id="rId4960" Type="http://schemas.openxmlformats.org/officeDocument/2006/relationships/hyperlink" Target="https://www.daloopa.com/src/69162648" TargetMode="External"/><Relationship Id="rId8003" Type="http://schemas.openxmlformats.org/officeDocument/2006/relationships/hyperlink" Target="https://www.daloopa.com/src/55743938" TargetMode="External"/><Relationship Id="rId2097" Type="http://schemas.openxmlformats.org/officeDocument/2006/relationships/hyperlink" Target="https://www.daloopa.com/src/8901966" TargetMode="External"/><Relationship Id="rId3148" Type="http://schemas.openxmlformats.org/officeDocument/2006/relationships/hyperlink" Target="https://www.daloopa.com/src/33992293" TargetMode="External"/><Relationship Id="rId3562" Type="http://schemas.openxmlformats.org/officeDocument/2006/relationships/hyperlink" Target="https://www.daloopa.com/src/64848761" TargetMode="External"/><Relationship Id="rId4613" Type="http://schemas.openxmlformats.org/officeDocument/2006/relationships/hyperlink" Target="https://www.daloopa.com/src/4421942" TargetMode="External"/><Relationship Id="rId7769" Type="http://schemas.openxmlformats.org/officeDocument/2006/relationships/hyperlink" Target="https://www.daloopa.com/src/51115961" TargetMode="External"/><Relationship Id="rId483" Type="http://schemas.openxmlformats.org/officeDocument/2006/relationships/hyperlink" Target="https://www.daloopa.com/src/4430274" TargetMode="External"/><Relationship Id="rId2164" Type="http://schemas.openxmlformats.org/officeDocument/2006/relationships/hyperlink" Target="https://www.daloopa.com/src/51172103" TargetMode="External"/><Relationship Id="rId3215" Type="http://schemas.openxmlformats.org/officeDocument/2006/relationships/hyperlink" Target="https://www.daloopa.com/src/50623197" TargetMode="External"/><Relationship Id="rId6785" Type="http://schemas.openxmlformats.org/officeDocument/2006/relationships/hyperlink" Target="https://www.daloopa.com/src/18755996" TargetMode="External"/><Relationship Id="rId9191" Type="http://schemas.openxmlformats.org/officeDocument/2006/relationships/hyperlink" Target="https://www.daloopa.com/src/23060719" TargetMode="External"/><Relationship Id="rId136" Type="http://schemas.openxmlformats.org/officeDocument/2006/relationships/hyperlink" Target="https://www.daloopa.com/src/41059657" TargetMode="External"/><Relationship Id="rId550" Type="http://schemas.openxmlformats.org/officeDocument/2006/relationships/hyperlink" Target="https://www.daloopa.com/src/4427386" TargetMode="External"/><Relationship Id="rId1180" Type="http://schemas.openxmlformats.org/officeDocument/2006/relationships/hyperlink" Target="https://www.daloopa.com/src/50966849" TargetMode="External"/><Relationship Id="rId2231" Type="http://schemas.openxmlformats.org/officeDocument/2006/relationships/hyperlink" Target="https://www.daloopa.com/src/51172058" TargetMode="External"/><Relationship Id="rId5387" Type="http://schemas.openxmlformats.org/officeDocument/2006/relationships/hyperlink" Target="https://www.daloopa.com/src/4422771" TargetMode="External"/><Relationship Id="rId6438" Type="http://schemas.openxmlformats.org/officeDocument/2006/relationships/hyperlink" Target="https://www.daloopa.com/src/51078157" TargetMode="External"/><Relationship Id="rId7836" Type="http://schemas.openxmlformats.org/officeDocument/2006/relationships/hyperlink" Target="https://www.daloopa.com/src/8774676" TargetMode="External"/><Relationship Id="rId203" Type="http://schemas.openxmlformats.org/officeDocument/2006/relationships/hyperlink" Target="https://www.daloopa.com/src/4429245" TargetMode="External"/><Relationship Id="rId6852" Type="http://schemas.openxmlformats.org/officeDocument/2006/relationships/hyperlink" Target="https://www.daloopa.com/src/4442461" TargetMode="External"/><Relationship Id="rId7903" Type="http://schemas.openxmlformats.org/officeDocument/2006/relationships/hyperlink" Target="https://www.daloopa.com/src/8774747" TargetMode="External"/><Relationship Id="rId1997" Type="http://schemas.openxmlformats.org/officeDocument/2006/relationships/hyperlink" Target="https://www.daloopa.com/src/50453054" TargetMode="External"/><Relationship Id="rId4056" Type="http://schemas.openxmlformats.org/officeDocument/2006/relationships/hyperlink" Target="https://www.daloopa.com/src/4421617" TargetMode="External"/><Relationship Id="rId5454" Type="http://schemas.openxmlformats.org/officeDocument/2006/relationships/hyperlink" Target="https://www.daloopa.com/src/4423186" TargetMode="External"/><Relationship Id="rId6505" Type="http://schemas.openxmlformats.org/officeDocument/2006/relationships/hyperlink" Target="https://www.daloopa.com/document/22707634" TargetMode="External"/><Relationship Id="rId4470" Type="http://schemas.openxmlformats.org/officeDocument/2006/relationships/hyperlink" Target="https://www.daloopa.com/src/4421262" TargetMode="External"/><Relationship Id="rId5107" Type="http://schemas.openxmlformats.org/officeDocument/2006/relationships/hyperlink" Target="https://www.daloopa.com/src/45801803" TargetMode="External"/><Relationship Id="rId5521" Type="http://schemas.openxmlformats.org/officeDocument/2006/relationships/hyperlink" Target="https://www.daloopa.com/src/18745213" TargetMode="External"/><Relationship Id="rId8677" Type="http://schemas.openxmlformats.org/officeDocument/2006/relationships/hyperlink" Target="https://www.daloopa.com/src/76383483" TargetMode="External"/><Relationship Id="rId9728" Type="http://schemas.openxmlformats.org/officeDocument/2006/relationships/hyperlink" Target="https://www.daloopa.com/src/51073254" TargetMode="External"/><Relationship Id="rId1717" Type="http://schemas.openxmlformats.org/officeDocument/2006/relationships/hyperlink" Target="https://www.daloopa.com/src/8772938" TargetMode="External"/><Relationship Id="rId3072" Type="http://schemas.openxmlformats.org/officeDocument/2006/relationships/hyperlink" Target="https://www.daloopa.com/src/4422241" TargetMode="External"/><Relationship Id="rId4123" Type="http://schemas.openxmlformats.org/officeDocument/2006/relationships/hyperlink" Target="https://www.daloopa.com/src/50447789" TargetMode="External"/><Relationship Id="rId7279" Type="http://schemas.openxmlformats.org/officeDocument/2006/relationships/hyperlink" Target="https://www.daloopa.com/src/8780506" TargetMode="External"/><Relationship Id="rId7693" Type="http://schemas.openxmlformats.org/officeDocument/2006/relationships/hyperlink" Target="https://www.daloopa.com/src/50611478" TargetMode="External"/><Relationship Id="rId8744" Type="http://schemas.openxmlformats.org/officeDocument/2006/relationships/hyperlink" Target="https://www.daloopa.com/src/76383384" TargetMode="External"/><Relationship Id="rId3889" Type="http://schemas.openxmlformats.org/officeDocument/2006/relationships/hyperlink" Target="https://www.daloopa.com/src/4421250" TargetMode="External"/><Relationship Id="rId6295" Type="http://schemas.openxmlformats.org/officeDocument/2006/relationships/hyperlink" Target="https://www.daloopa.com/src/4422936" TargetMode="External"/><Relationship Id="rId7346" Type="http://schemas.openxmlformats.org/officeDocument/2006/relationships/hyperlink" Target="https://www.daloopa.com/src/8780802" TargetMode="External"/><Relationship Id="rId6362" Type="http://schemas.openxmlformats.org/officeDocument/2006/relationships/hyperlink" Target="https://www.daloopa.com/document/23979428" TargetMode="External"/><Relationship Id="rId7413" Type="http://schemas.openxmlformats.org/officeDocument/2006/relationships/hyperlink" Target="https://www.daloopa.com/src/8803970" TargetMode="External"/><Relationship Id="rId7760" Type="http://schemas.openxmlformats.org/officeDocument/2006/relationships/hyperlink" Target="https://www.daloopa.com/src/51115201" TargetMode="External"/><Relationship Id="rId8811" Type="http://schemas.openxmlformats.org/officeDocument/2006/relationships/hyperlink" Target="https://www.daloopa.com/src/23053167" TargetMode="External"/><Relationship Id="rId3956" Type="http://schemas.openxmlformats.org/officeDocument/2006/relationships/hyperlink" Target="https://www.daloopa.com/src/75006735" TargetMode="External"/><Relationship Id="rId6015" Type="http://schemas.openxmlformats.org/officeDocument/2006/relationships/hyperlink" Target="https://www.daloopa.com/src/45801942" TargetMode="External"/><Relationship Id="rId877" Type="http://schemas.openxmlformats.org/officeDocument/2006/relationships/hyperlink" Target="https://www.daloopa.com/src/4432645" TargetMode="External"/><Relationship Id="rId2558" Type="http://schemas.openxmlformats.org/officeDocument/2006/relationships/hyperlink" Target="https://www.daloopa.com/src/64848726" TargetMode="External"/><Relationship Id="rId2972" Type="http://schemas.openxmlformats.org/officeDocument/2006/relationships/hyperlink" Target="https://www.daloopa.com/src/8847510" TargetMode="External"/><Relationship Id="rId3609" Type="http://schemas.openxmlformats.org/officeDocument/2006/relationships/hyperlink" Target="https://www.daloopa.com/src/41059575" TargetMode="External"/><Relationship Id="rId8187" Type="http://schemas.openxmlformats.org/officeDocument/2006/relationships/hyperlink" Target="https://www.daloopa.com/src/8774647" TargetMode="External"/><Relationship Id="rId9585" Type="http://schemas.openxmlformats.org/officeDocument/2006/relationships/hyperlink" Target="https://www.daloopa.com/src/23060740" TargetMode="External"/><Relationship Id="rId944" Type="http://schemas.openxmlformats.org/officeDocument/2006/relationships/hyperlink" Target="https://www.daloopa.com/document/8001122" TargetMode="External"/><Relationship Id="rId1574" Type="http://schemas.openxmlformats.org/officeDocument/2006/relationships/hyperlink" Target="https://www.daloopa.com/src/4423952" TargetMode="External"/><Relationship Id="rId2625" Type="http://schemas.openxmlformats.org/officeDocument/2006/relationships/hyperlink" Target="https://www.daloopa.com/document/23979428" TargetMode="External"/><Relationship Id="rId5031" Type="http://schemas.openxmlformats.org/officeDocument/2006/relationships/hyperlink" Target="https://www.daloopa.com/src/4423208" TargetMode="External"/><Relationship Id="rId9238" Type="http://schemas.openxmlformats.org/officeDocument/2006/relationships/hyperlink" Target="https://www.daloopa.com/src/8795166" TargetMode="External"/><Relationship Id="rId9652" Type="http://schemas.openxmlformats.org/officeDocument/2006/relationships/hyperlink" Target="https://www.daloopa.com/src/51072797" TargetMode="External"/><Relationship Id="rId1227" Type="http://schemas.openxmlformats.org/officeDocument/2006/relationships/hyperlink" Target="https://www.daloopa.com/src/23052580" TargetMode="External"/><Relationship Id="rId1641" Type="http://schemas.openxmlformats.org/officeDocument/2006/relationships/hyperlink" Target="https://www.daloopa.com/src/75006214" TargetMode="External"/><Relationship Id="rId4797" Type="http://schemas.openxmlformats.org/officeDocument/2006/relationships/hyperlink" Target="https://www.daloopa.com/src/50447770" TargetMode="External"/><Relationship Id="rId5848" Type="http://schemas.openxmlformats.org/officeDocument/2006/relationships/hyperlink" Target="https://www.daloopa.com/src/4423193" TargetMode="External"/><Relationship Id="rId8254" Type="http://schemas.openxmlformats.org/officeDocument/2006/relationships/hyperlink" Target="https://www.daloopa.com/src/76390394" TargetMode="External"/><Relationship Id="rId9305" Type="http://schemas.openxmlformats.org/officeDocument/2006/relationships/hyperlink" Target="https://app.internal.daloopa.com/short_text_fundamental?id=026610dc7e0c3b59961c632ae47a25bc" TargetMode="External"/><Relationship Id="rId3399" Type="http://schemas.openxmlformats.org/officeDocument/2006/relationships/hyperlink" Target="https://www.daloopa.com/src/4427818" TargetMode="External"/><Relationship Id="rId4864" Type="http://schemas.openxmlformats.org/officeDocument/2006/relationships/hyperlink" Target="https://www.daloopa.com/src/50462528" TargetMode="External"/><Relationship Id="rId7270" Type="http://schemas.openxmlformats.org/officeDocument/2006/relationships/hyperlink" Target="https://www.daloopa.com/src/23053090" TargetMode="External"/><Relationship Id="rId8321" Type="http://schemas.openxmlformats.org/officeDocument/2006/relationships/hyperlink" Target="https://www.daloopa.com/src/76387308" TargetMode="External"/><Relationship Id="rId3466" Type="http://schemas.openxmlformats.org/officeDocument/2006/relationships/hyperlink" Target="https://www.daloopa.com/src/76525673" TargetMode="External"/><Relationship Id="rId4517" Type="http://schemas.openxmlformats.org/officeDocument/2006/relationships/hyperlink" Target="https://www.daloopa.com/src/4421653" TargetMode="External"/><Relationship Id="rId5915" Type="http://schemas.openxmlformats.org/officeDocument/2006/relationships/hyperlink" Target="https://www.daloopa.com/src/64848872" TargetMode="External"/><Relationship Id="rId387" Type="http://schemas.openxmlformats.org/officeDocument/2006/relationships/hyperlink" Target="https://www.daloopa.com/src/4427283" TargetMode="External"/><Relationship Id="rId2068" Type="http://schemas.openxmlformats.org/officeDocument/2006/relationships/hyperlink" Target="https://www.daloopa.com/src/50585632" TargetMode="External"/><Relationship Id="rId3119" Type="http://schemas.openxmlformats.org/officeDocument/2006/relationships/hyperlink" Target="https://www.daloopa.com/src/4422176" TargetMode="External"/><Relationship Id="rId3880" Type="http://schemas.openxmlformats.org/officeDocument/2006/relationships/hyperlink" Target="https://www.daloopa.com/src/4421727" TargetMode="External"/><Relationship Id="rId4931" Type="http://schemas.openxmlformats.org/officeDocument/2006/relationships/hyperlink" Target="https://www.daloopa.com/src/4422970" TargetMode="External"/><Relationship Id="rId9095" Type="http://schemas.openxmlformats.org/officeDocument/2006/relationships/hyperlink" Target="https://www.daloopa.com/src/60201756" TargetMode="External"/><Relationship Id="rId1084" Type="http://schemas.openxmlformats.org/officeDocument/2006/relationships/hyperlink" Target="https://www.daloopa.com/src/4428294" TargetMode="External"/><Relationship Id="rId2482" Type="http://schemas.openxmlformats.org/officeDocument/2006/relationships/hyperlink" Target="https://www.daloopa.com/src/4423566" TargetMode="External"/><Relationship Id="rId3533" Type="http://schemas.openxmlformats.org/officeDocument/2006/relationships/hyperlink" Target="https://www.daloopa.com/src/4421948" TargetMode="External"/><Relationship Id="rId6689" Type="http://schemas.openxmlformats.org/officeDocument/2006/relationships/hyperlink" Target="https://www.daloopa.com/src/4425139" TargetMode="External"/><Relationship Id="rId9162" Type="http://schemas.openxmlformats.org/officeDocument/2006/relationships/hyperlink" Target="https://www.daloopa.com/src/8795252" TargetMode="External"/><Relationship Id="rId107" Type="http://schemas.openxmlformats.org/officeDocument/2006/relationships/hyperlink" Target="https://marketplace.daloopa.com/text-fundamental?row_number=15&amp;period_tag=QQQQ&amp;unit_tag=Dollar&amp;id=4431145&amp;value=0.74&amp;id=4429739&amp;value=1.28&amp;id=50454713&amp;value=2.35&amp;id=64848910&amp;value=3.3&amp;" TargetMode="External"/><Relationship Id="rId454" Type="http://schemas.openxmlformats.org/officeDocument/2006/relationships/hyperlink" Target="https://marketplace.daloopa.com/text-fundamental?row_number=71&amp;period_tag=QQQQ&amp;unit_tag=Percent&amp;id=4427070&amp;value=0.115&amp;" TargetMode="External"/><Relationship Id="rId2135" Type="http://schemas.openxmlformats.org/officeDocument/2006/relationships/hyperlink" Target="https://www.daloopa.com/src/50589150" TargetMode="External"/><Relationship Id="rId3600" Type="http://schemas.openxmlformats.org/officeDocument/2006/relationships/hyperlink" Target="https://www.daloopa.com/src/4421272" TargetMode="External"/><Relationship Id="rId6756" Type="http://schemas.openxmlformats.org/officeDocument/2006/relationships/hyperlink" Target="https://www.daloopa.com/document/9601627" TargetMode="External"/><Relationship Id="rId7807" Type="http://schemas.openxmlformats.org/officeDocument/2006/relationships/hyperlink" Target="https://www.daloopa.com/src/8776109" TargetMode="External"/><Relationship Id="rId521" Type="http://schemas.openxmlformats.org/officeDocument/2006/relationships/hyperlink" Target="https://www.daloopa.com/src/64848914" TargetMode="External"/><Relationship Id="rId1151" Type="http://schemas.openxmlformats.org/officeDocument/2006/relationships/hyperlink" Target="https://app.internal.daloopa.com/short_text_fundamental?id=324fa27c92d6e8568466a6f9624b1f08" TargetMode="External"/><Relationship Id="rId2202" Type="http://schemas.openxmlformats.org/officeDocument/2006/relationships/hyperlink" Target="https://www.daloopa.com/src/8771447" TargetMode="External"/><Relationship Id="rId5358" Type="http://schemas.openxmlformats.org/officeDocument/2006/relationships/hyperlink" Target="https://www.daloopa.com/src/4423457" TargetMode="External"/><Relationship Id="rId5772" Type="http://schemas.openxmlformats.org/officeDocument/2006/relationships/hyperlink" Target="https://www.daloopa.com/src/4422679" TargetMode="External"/><Relationship Id="rId6409" Type="http://schemas.openxmlformats.org/officeDocument/2006/relationships/hyperlink" Target="https://www.daloopa.com/src/45801990" TargetMode="External"/><Relationship Id="rId6823" Type="http://schemas.openxmlformats.org/officeDocument/2006/relationships/hyperlink" Target="https://www.daloopa.com/src/45802023" TargetMode="External"/><Relationship Id="rId1968" Type="http://schemas.openxmlformats.org/officeDocument/2006/relationships/hyperlink" Target="https://www.daloopa.com/src/8768876" TargetMode="External"/><Relationship Id="rId4374" Type="http://schemas.openxmlformats.org/officeDocument/2006/relationships/hyperlink" Target="https://www.daloopa.com/src/55731617" TargetMode="External"/><Relationship Id="rId5425" Type="http://schemas.openxmlformats.org/officeDocument/2006/relationships/hyperlink" Target="https://www.daloopa.com/src/45801851" TargetMode="External"/><Relationship Id="rId8995" Type="http://schemas.openxmlformats.org/officeDocument/2006/relationships/hyperlink" Target="https://www.daloopa.com/src/8783415" TargetMode="External"/><Relationship Id="rId3390" Type="http://schemas.openxmlformats.org/officeDocument/2006/relationships/hyperlink" Target="https://www.daloopa.com/src/4427872" TargetMode="External"/><Relationship Id="rId4027" Type="http://schemas.openxmlformats.org/officeDocument/2006/relationships/hyperlink" Target="https://www.daloopa.com/src/69162582" TargetMode="External"/><Relationship Id="rId4441" Type="http://schemas.openxmlformats.org/officeDocument/2006/relationships/hyperlink" Target="https://www.daloopa.com/src/76525860" TargetMode="External"/><Relationship Id="rId7597" Type="http://schemas.openxmlformats.org/officeDocument/2006/relationships/hyperlink" Target="https://www.daloopa.com/src/50608104" TargetMode="External"/><Relationship Id="rId8648" Type="http://schemas.openxmlformats.org/officeDocument/2006/relationships/hyperlink" Target="https://www.daloopa.com/src/70323324" TargetMode="External"/><Relationship Id="rId3043" Type="http://schemas.openxmlformats.org/officeDocument/2006/relationships/hyperlink" Target="https://www.daloopa.com/src/41059614" TargetMode="External"/><Relationship Id="rId6199" Type="http://schemas.openxmlformats.org/officeDocument/2006/relationships/hyperlink" Target="https://www.daloopa.com/src/4422934" TargetMode="External"/><Relationship Id="rId6266" Type="http://schemas.openxmlformats.org/officeDocument/2006/relationships/hyperlink" Target="https://www.daloopa.com/src/23051518" TargetMode="External"/><Relationship Id="rId7664" Type="http://schemas.openxmlformats.org/officeDocument/2006/relationships/hyperlink" Target="https://www.daloopa.com/src/50608262" TargetMode="External"/><Relationship Id="rId8715" Type="http://schemas.openxmlformats.org/officeDocument/2006/relationships/hyperlink" Target="https://www.daloopa.com/document/23607425" TargetMode="External"/><Relationship Id="rId3110" Type="http://schemas.openxmlformats.org/officeDocument/2006/relationships/hyperlink" Target="https://www.daloopa.com/src/18744748" TargetMode="External"/><Relationship Id="rId6680" Type="http://schemas.openxmlformats.org/officeDocument/2006/relationships/hyperlink" Target="https://www.daloopa.com/src/4425295" TargetMode="External"/><Relationship Id="rId7317" Type="http://schemas.openxmlformats.org/officeDocument/2006/relationships/hyperlink" Target="https://www.daloopa.com/src/45801650" TargetMode="External"/><Relationship Id="rId7731" Type="http://schemas.openxmlformats.org/officeDocument/2006/relationships/hyperlink" Target="https://www.daloopa.com/src/50611485" TargetMode="External"/><Relationship Id="rId2876" Type="http://schemas.openxmlformats.org/officeDocument/2006/relationships/hyperlink" Target="https://www.daloopa.com/src/64848801" TargetMode="External"/><Relationship Id="rId3927" Type="http://schemas.openxmlformats.org/officeDocument/2006/relationships/hyperlink" Target="https://www.daloopa.com/src/4421904" TargetMode="External"/><Relationship Id="rId5282" Type="http://schemas.openxmlformats.org/officeDocument/2006/relationships/hyperlink" Target="https://www.daloopa.com/src/4422801" TargetMode="External"/><Relationship Id="rId6333" Type="http://schemas.openxmlformats.org/officeDocument/2006/relationships/hyperlink" Target="https://www.daloopa.com/src/45801980" TargetMode="External"/><Relationship Id="rId9489" Type="http://schemas.openxmlformats.org/officeDocument/2006/relationships/hyperlink" Target="https://www.daloopa.com/src/8795344" TargetMode="External"/><Relationship Id="rId848" Type="http://schemas.openxmlformats.org/officeDocument/2006/relationships/hyperlink" Target="https://marketplace.daloopa.com/text-fundamental?row_number=124&amp;period_tag=QQQQ&amp;unit_tag=Actual&amp;id=64848922&amp;value=120&amp;" TargetMode="External"/><Relationship Id="rId1478" Type="http://schemas.openxmlformats.org/officeDocument/2006/relationships/hyperlink" Target="https://www.daloopa.com/src/45801607" TargetMode="External"/><Relationship Id="rId1892" Type="http://schemas.openxmlformats.org/officeDocument/2006/relationships/hyperlink" Target="https://www.daloopa.com/document/23607425" TargetMode="External"/><Relationship Id="rId2529" Type="http://schemas.openxmlformats.org/officeDocument/2006/relationships/hyperlink" Target="https://www.daloopa.com/src/4423627" TargetMode="External"/><Relationship Id="rId6400" Type="http://schemas.openxmlformats.org/officeDocument/2006/relationships/hyperlink" Target="https://www.daloopa.com/src/60194357" TargetMode="External"/><Relationship Id="rId9556" Type="http://schemas.openxmlformats.org/officeDocument/2006/relationships/hyperlink" Target="https://www.daloopa.com/src/8795441" TargetMode="External"/><Relationship Id="rId915" Type="http://schemas.openxmlformats.org/officeDocument/2006/relationships/hyperlink" Target="https://marketplace.daloopa.com/text-fundamental?row_number=161&amp;period_tag=QQQQ&amp;unit_tag=Percent&amp;id=4443517&amp;value=0.08&amp;id=4443592&amp;value=0.09&amp;" TargetMode="External"/><Relationship Id="rId1545" Type="http://schemas.openxmlformats.org/officeDocument/2006/relationships/hyperlink" Target="https://www.daloopa.com/src/8847795" TargetMode="External"/><Relationship Id="rId2943" Type="http://schemas.openxmlformats.org/officeDocument/2006/relationships/hyperlink" Target="https://www.daloopa.com/document/23979428" TargetMode="External"/><Relationship Id="rId5002" Type="http://schemas.openxmlformats.org/officeDocument/2006/relationships/hyperlink" Target="https://www.daloopa.com/src/4423237" TargetMode="External"/><Relationship Id="rId8158" Type="http://schemas.openxmlformats.org/officeDocument/2006/relationships/hyperlink" Target="https://www.daloopa.com/src/8774756" TargetMode="External"/><Relationship Id="rId8572" Type="http://schemas.openxmlformats.org/officeDocument/2006/relationships/hyperlink" Target="https://app.internal.daloopa.com/short_text_fundamental?id=8b26ee2e851c22b16ffa40fe5e9a9687" TargetMode="External"/><Relationship Id="rId9209" Type="http://schemas.openxmlformats.org/officeDocument/2006/relationships/hyperlink" Target="https://www.daloopa.com/src/8795279" TargetMode="External"/><Relationship Id="rId9623" Type="http://schemas.openxmlformats.org/officeDocument/2006/relationships/hyperlink" Target="https://www.daloopa.com/src/8795401" TargetMode="External"/><Relationship Id="rId7174" Type="http://schemas.openxmlformats.org/officeDocument/2006/relationships/hyperlink" Target="https://www.daloopa.com/src/50569436" TargetMode="External"/><Relationship Id="rId8225" Type="http://schemas.openxmlformats.org/officeDocument/2006/relationships/hyperlink" Target="https://www.daloopa.com/src/76390231" TargetMode="External"/><Relationship Id="rId1612" Type="http://schemas.openxmlformats.org/officeDocument/2006/relationships/hyperlink" Target="https://www.daloopa.com/src/75006211" TargetMode="External"/><Relationship Id="rId4768" Type="http://schemas.openxmlformats.org/officeDocument/2006/relationships/hyperlink" Target="https://www.daloopa.com/src/4421534" TargetMode="External"/><Relationship Id="rId5819" Type="http://schemas.openxmlformats.org/officeDocument/2006/relationships/hyperlink" Target="https://www.daloopa.com/src/18745231" TargetMode="External"/><Relationship Id="rId6190" Type="http://schemas.openxmlformats.org/officeDocument/2006/relationships/hyperlink" Target="https://www.daloopa.com/document/23979428" TargetMode="External"/><Relationship Id="rId3784" Type="http://schemas.openxmlformats.org/officeDocument/2006/relationships/hyperlink" Target="https://www.daloopa.com/src/4421179" TargetMode="External"/><Relationship Id="rId4835" Type="http://schemas.openxmlformats.org/officeDocument/2006/relationships/hyperlink" Target="https://www.daloopa.com/src/4423264" TargetMode="External"/><Relationship Id="rId7241" Type="http://schemas.openxmlformats.org/officeDocument/2006/relationships/hyperlink" Target="https://www.daloopa.com/src/23053091" TargetMode="External"/><Relationship Id="rId2386" Type="http://schemas.openxmlformats.org/officeDocument/2006/relationships/hyperlink" Target="https://www.daloopa.com/src/45801625" TargetMode="External"/><Relationship Id="rId3437" Type="http://schemas.openxmlformats.org/officeDocument/2006/relationships/hyperlink" Target="https://www.daloopa.com/src/4421837" TargetMode="External"/><Relationship Id="rId3851" Type="http://schemas.openxmlformats.org/officeDocument/2006/relationships/hyperlink" Target="https://www.daloopa.com/src/76525744" TargetMode="External"/><Relationship Id="rId4902" Type="http://schemas.openxmlformats.org/officeDocument/2006/relationships/hyperlink" Target="https://www.daloopa.com/src/41059635" TargetMode="External"/><Relationship Id="rId358" Type="http://schemas.openxmlformats.org/officeDocument/2006/relationships/hyperlink" Target="https://www.daloopa.com/src/4430211" TargetMode="External"/><Relationship Id="rId772" Type="http://schemas.openxmlformats.org/officeDocument/2006/relationships/hyperlink" Target="https://www.daloopa.com/src/4427703" TargetMode="External"/><Relationship Id="rId2039" Type="http://schemas.openxmlformats.org/officeDocument/2006/relationships/hyperlink" Target="https://www.daloopa.com/src/8774256" TargetMode="External"/><Relationship Id="rId2453" Type="http://schemas.openxmlformats.org/officeDocument/2006/relationships/hyperlink" Target="https://www.daloopa.com/src/69162788" TargetMode="External"/><Relationship Id="rId3504" Type="http://schemas.openxmlformats.org/officeDocument/2006/relationships/hyperlink" Target="https://www.daloopa.com/src/4421173" TargetMode="External"/><Relationship Id="rId9066" Type="http://schemas.openxmlformats.org/officeDocument/2006/relationships/hyperlink" Target="https://www.daloopa.com/src/8783473" TargetMode="External"/><Relationship Id="rId9480" Type="http://schemas.openxmlformats.org/officeDocument/2006/relationships/hyperlink" Target="https://www.daloopa.com/src/50570745" TargetMode="External"/><Relationship Id="rId425" Type="http://schemas.openxmlformats.org/officeDocument/2006/relationships/hyperlink" Target="https://marketplace.daloopa.com/text-fundamental?row_number=65&amp;period_tag=QQQQ&amp;unit_tag=Dollar&amp;id=4427489&amp;value=-0.34&amp;" TargetMode="External"/><Relationship Id="rId1055" Type="http://schemas.openxmlformats.org/officeDocument/2006/relationships/hyperlink" Target="https://www.daloopa.com/src/18756279" TargetMode="External"/><Relationship Id="rId2106" Type="http://schemas.openxmlformats.org/officeDocument/2006/relationships/hyperlink" Target="https://www.daloopa.com/src/8774171" TargetMode="External"/><Relationship Id="rId2520" Type="http://schemas.openxmlformats.org/officeDocument/2006/relationships/hyperlink" Target="https://www.daloopa.com/src/4423495" TargetMode="External"/><Relationship Id="rId5676" Type="http://schemas.openxmlformats.org/officeDocument/2006/relationships/hyperlink" Target="https://www.daloopa.com/src/45801894" TargetMode="External"/><Relationship Id="rId6727" Type="http://schemas.openxmlformats.org/officeDocument/2006/relationships/hyperlink" Target="https://marketplace.daloopa.com/text-fundamental?row_number=533&amp;period_tag=QYYY&amp;unit_tag=Million&amp;id=4425246&amp;value=0.5&amp;id=4440883&amp;value=0.0&amp;id=4441110&amp;value=0.0&amp;id=4425298&amp;value=0.0&amp;id=45802010&amp;value=0.5&amp;" TargetMode="External"/><Relationship Id="rId8082" Type="http://schemas.openxmlformats.org/officeDocument/2006/relationships/hyperlink" Target="https://www.daloopa.com/src/50569993" TargetMode="External"/><Relationship Id="rId9133" Type="http://schemas.openxmlformats.org/officeDocument/2006/relationships/hyperlink" Target="https://www.daloopa.com/src/70318335" TargetMode="External"/><Relationship Id="rId1122" Type="http://schemas.openxmlformats.org/officeDocument/2006/relationships/hyperlink" Target="https://www.daloopa.com/src/4428205" TargetMode="External"/><Relationship Id="rId4278" Type="http://schemas.openxmlformats.org/officeDocument/2006/relationships/hyperlink" Target="https://www.daloopa.com/src/4421761" TargetMode="External"/><Relationship Id="rId5329" Type="http://schemas.openxmlformats.org/officeDocument/2006/relationships/hyperlink" Target="https://app.internal.daloopa.com/short_text_fundamental?id=a3c7297faaabafbe476781e647f255e9" TargetMode="External"/><Relationship Id="rId9200" Type="http://schemas.openxmlformats.org/officeDocument/2006/relationships/hyperlink" Target="https://www.daloopa.com/src/8795209" TargetMode="External"/><Relationship Id="rId3294" Type="http://schemas.openxmlformats.org/officeDocument/2006/relationships/hyperlink" Target="https://www.daloopa.com/src/4422376" TargetMode="External"/><Relationship Id="rId4345" Type="http://schemas.openxmlformats.org/officeDocument/2006/relationships/hyperlink" Target="https://www.daloopa.com/src/4422025" TargetMode="External"/><Relationship Id="rId4692" Type="http://schemas.openxmlformats.org/officeDocument/2006/relationships/hyperlink" Target="https://www.daloopa.com/src/55731616" TargetMode="External"/><Relationship Id="rId5743" Type="http://schemas.openxmlformats.org/officeDocument/2006/relationships/hyperlink" Target="https://www.daloopa.com/src/4423311" TargetMode="External"/><Relationship Id="rId8899" Type="http://schemas.openxmlformats.org/officeDocument/2006/relationships/hyperlink" Target="https://www.daloopa.com/src/8781046" TargetMode="External"/><Relationship Id="rId1939" Type="http://schemas.openxmlformats.org/officeDocument/2006/relationships/hyperlink" Target="https://www.daloopa.com/src/8773278" TargetMode="External"/><Relationship Id="rId5810" Type="http://schemas.openxmlformats.org/officeDocument/2006/relationships/hyperlink" Target="https://www.daloopa.com/src/4422988" TargetMode="External"/><Relationship Id="rId8966" Type="http://schemas.openxmlformats.org/officeDocument/2006/relationships/hyperlink" Target="https://www.daloopa.com/src/41059793" TargetMode="External"/><Relationship Id="rId3361" Type="http://schemas.openxmlformats.org/officeDocument/2006/relationships/hyperlink" Target="https://www.daloopa.com/src/41059618" TargetMode="External"/><Relationship Id="rId4412" Type="http://schemas.openxmlformats.org/officeDocument/2006/relationships/hyperlink" Target="https://www.daloopa.com/src/4421623" TargetMode="External"/><Relationship Id="rId7568" Type="http://schemas.openxmlformats.org/officeDocument/2006/relationships/hyperlink" Target="https://www.daloopa.com/src/50608693" TargetMode="External"/><Relationship Id="rId7982" Type="http://schemas.openxmlformats.org/officeDocument/2006/relationships/hyperlink" Target="https://www.daloopa.com/src/18768070" TargetMode="External"/><Relationship Id="rId8619" Type="http://schemas.openxmlformats.org/officeDocument/2006/relationships/hyperlink" Target="https://www.daloopa.com/src/76383526" TargetMode="External"/><Relationship Id="rId282" Type="http://schemas.openxmlformats.org/officeDocument/2006/relationships/hyperlink" Target="https://www.daloopa.com/src/4430210" TargetMode="External"/><Relationship Id="rId3014" Type="http://schemas.openxmlformats.org/officeDocument/2006/relationships/hyperlink" Target="https://www.daloopa.com/src/4422187" TargetMode="External"/><Relationship Id="rId6584" Type="http://schemas.openxmlformats.org/officeDocument/2006/relationships/hyperlink" Target="https://www.daloopa.com/src/51078107" TargetMode="External"/><Relationship Id="rId7635" Type="http://schemas.openxmlformats.org/officeDocument/2006/relationships/hyperlink" Target="https://www.daloopa.com/document/23607425" TargetMode="External"/><Relationship Id="rId2030" Type="http://schemas.openxmlformats.org/officeDocument/2006/relationships/hyperlink" Target="https://www.daloopa.com/src/8774211" TargetMode="External"/><Relationship Id="rId5186" Type="http://schemas.openxmlformats.org/officeDocument/2006/relationships/hyperlink" Target="https://www.daloopa.com/src/4423092" TargetMode="External"/><Relationship Id="rId6237" Type="http://schemas.openxmlformats.org/officeDocument/2006/relationships/hyperlink" Target="https://www.daloopa.com/src/4422789" TargetMode="External"/><Relationship Id="rId6651" Type="http://schemas.openxmlformats.org/officeDocument/2006/relationships/hyperlink" Target="https://www.daloopa.com/src/4441106" TargetMode="External"/><Relationship Id="rId7702" Type="http://schemas.openxmlformats.org/officeDocument/2006/relationships/hyperlink" Target="https://www.daloopa.com/src/50611241" TargetMode="External"/><Relationship Id="rId5253" Type="http://schemas.openxmlformats.org/officeDocument/2006/relationships/hyperlink" Target="https://www.daloopa.com/src/8847710" TargetMode="External"/><Relationship Id="rId6304" Type="http://schemas.openxmlformats.org/officeDocument/2006/relationships/hyperlink" Target="https://www.daloopa.com/src/4423202" TargetMode="External"/><Relationship Id="rId1449" Type="http://schemas.openxmlformats.org/officeDocument/2006/relationships/hyperlink" Target="https://www.daloopa.com/src/4423831" TargetMode="External"/><Relationship Id="rId1796" Type="http://schemas.openxmlformats.org/officeDocument/2006/relationships/hyperlink" Target="https://www.daloopa.com/src/8779271" TargetMode="External"/><Relationship Id="rId2847" Type="http://schemas.openxmlformats.org/officeDocument/2006/relationships/hyperlink" Target="https://www.daloopa.com/src/4422223" TargetMode="External"/><Relationship Id="rId8476" Type="http://schemas.openxmlformats.org/officeDocument/2006/relationships/hyperlink" Target="https://www.daloopa.com/src/76391202" TargetMode="External"/><Relationship Id="rId9874" Type="http://schemas.openxmlformats.org/officeDocument/2006/relationships/hyperlink" Target="https://www.daloopa.com/document/1166187" TargetMode="External"/><Relationship Id="rId88" Type="http://schemas.openxmlformats.org/officeDocument/2006/relationships/hyperlink" Target="https://www.daloopa.com/src/4431141" TargetMode="External"/><Relationship Id="rId819" Type="http://schemas.openxmlformats.org/officeDocument/2006/relationships/hyperlink" Target="https://www.daloopa.com/src/4427700" TargetMode="External"/><Relationship Id="rId1863" Type="http://schemas.openxmlformats.org/officeDocument/2006/relationships/hyperlink" Target="https://www.daloopa.com/document/23607425" TargetMode="External"/><Relationship Id="rId2914" Type="http://schemas.openxmlformats.org/officeDocument/2006/relationships/hyperlink" Target="https://www.daloopa.com/src/4422411" TargetMode="External"/><Relationship Id="rId5320" Type="http://schemas.openxmlformats.org/officeDocument/2006/relationships/hyperlink" Target="https://www.daloopa.com/src/45801836" TargetMode="External"/><Relationship Id="rId7078" Type="http://schemas.openxmlformats.org/officeDocument/2006/relationships/hyperlink" Target="https://www.daloopa.com/src/4424296" TargetMode="External"/><Relationship Id="rId8129" Type="http://schemas.openxmlformats.org/officeDocument/2006/relationships/hyperlink" Target="https://www.daloopa.com/src/8774860" TargetMode="External"/><Relationship Id="rId8890" Type="http://schemas.openxmlformats.org/officeDocument/2006/relationships/hyperlink" Target="https://www.daloopa.com/src/8781079" TargetMode="External"/><Relationship Id="rId9527" Type="http://schemas.openxmlformats.org/officeDocument/2006/relationships/hyperlink" Target="https://www.daloopa.com/src/70320455" TargetMode="External"/><Relationship Id="rId1516" Type="http://schemas.openxmlformats.org/officeDocument/2006/relationships/hyperlink" Target="https://www.daloopa.com/src/4423801" TargetMode="External"/><Relationship Id="rId1930" Type="http://schemas.openxmlformats.org/officeDocument/2006/relationships/hyperlink" Target="https://www.daloopa.com/src/8773258" TargetMode="External"/><Relationship Id="rId7492" Type="http://schemas.openxmlformats.org/officeDocument/2006/relationships/hyperlink" Target="https://www.daloopa.com/src/70319040" TargetMode="External"/><Relationship Id="rId8543" Type="http://schemas.openxmlformats.org/officeDocument/2006/relationships/hyperlink" Target="https://www.daloopa.com/document/23607425" TargetMode="External"/><Relationship Id="rId3688" Type="http://schemas.openxmlformats.org/officeDocument/2006/relationships/hyperlink" Target="https://www.daloopa.com/src/4422013" TargetMode="External"/><Relationship Id="rId4739" Type="http://schemas.openxmlformats.org/officeDocument/2006/relationships/hyperlink" Target="https://www.daloopa.com/src/18731600" TargetMode="External"/><Relationship Id="rId6094" Type="http://schemas.openxmlformats.org/officeDocument/2006/relationships/hyperlink" Target="https://www.daloopa.com/document/23979428" TargetMode="External"/><Relationship Id="rId7145" Type="http://schemas.openxmlformats.org/officeDocument/2006/relationships/hyperlink" Target="https://www.daloopa.com/src/4424331" TargetMode="External"/><Relationship Id="rId8610" Type="http://schemas.openxmlformats.org/officeDocument/2006/relationships/hyperlink" Target="https://www.daloopa.com/src/76383593" TargetMode="External"/><Relationship Id="rId3755" Type="http://schemas.openxmlformats.org/officeDocument/2006/relationships/hyperlink" Target="https://app.internal.daloopa.com/short_text_fundamental?id=343d80167d5f793a54c0b30807dd35a4" TargetMode="External"/><Relationship Id="rId4806" Type="http://schemas.openxmlformats.org/officeDocument/2006/relationships/hyperlink" Target="https://www.daloopa.com/src/76525924" TargetMode="External"/><Relationship Id="rId6161" Type="http://schemas.openxmlformats.org/officeDocument/2006/relationships/hyperlink" Target="https://www.daloopa.com/src/4423081" TargetMode="External"/><Relationship Id="rId7212" Type="http://schemas.openxmlformats.org/officeDocument/2006/relationships/hyperlink" Target="https://www.daloopa.com/document/23607425" TargetMode="External"/><Relationship Id="rId676" Type="http://schemas.openxmlformats.org/officeDocument/2006/relationships/hyperlink" Target="https://www.daloopa.com/src/4427551" TargetMode="External"/><Relationship Id="rId2357" Type="http://schemas.openxmlformats.org/officeDocument/2006/relationships/hyperlink" Target="https://www.daloopa.com/src/8771482" TargetMode="External"/><Relationship Id="rId3408" Type="http://schemas.openxmlformats.org/officeDocument/2006/relationships/hyperlink" Target="https://www.daloopa.com/src/50450837" TargetMode="External"/><Relationship Id="rId9384" Type="http://schemas.openxmlformats.org/officeDocument/2006/relationships/hyperlink" Target="https://www.daloopa.com/src/8795358" TargetMode="External"/><Relationship Id="rId329" Type="http://schemas.openxmlformats.org/officeDocument/2006/relationships/hyperlink" Target="https://www.daloopa.com/src/4431130" TargetMode="External"/><Relationship Id="rId1373" Type="http://schemas.openxmlformats.org/officeDocument/2006/relationships/hyperlink" Target="https://www.daloopa.com/src/4423849" TargetMode="External"/><Relationship Id="rId2771" Type="http://schemas.openxmlformats.org/officeDocument/2006/relationships/hyperlink" Target="https://www.daloopa.com/src/69162224" TargetMode="External"/><Relationship Id="rId3822" Type="http://schemas.openxmlformats.org/officeDocument/2006/relationships/hyperlink" Target="https://www.daloopa.com/src/4421872" TargetMode="External"/><Relationship Id="rId6978" Type="http://schemas.openxmlformats.org/officeDocument/2006/relationships/hyperlink" Target="https://www.daloopa.com/src/4425257" TargetMode="External"/><Relationship Id="rId9037" Type="http://schemas.openxmlformats.org/officeDocument/2006/relationships/hyperlink" Target="https://www.daloopa.com/src/8783416" TargetMode="External"/><Relationship Id="rId743" Type="http://schemas.openxmlformats.org/officeDocument/2006/relationships/hyperlink" Target="https://www.daloopa.com/src/4427635" TargetMode="External"/><Relationship Id="rId1026" Type="http://schemas.openxmlformats.org/officeDocument/2006/relationships/hyperlink" Target="https://www.daloopa.com/src/4424037" TargetMode="External"/><Relationship Id="rId2424" Type="http://schemas.openxmlformats.org/officeDocument/2006/relationships/hyperlink" Target="https://www.daloopa.com/src/4423590" TargetMode="External"/><Relationship Id="rId5994" Type="http://schemas.openxmlformats.org/officeDocument/2006/relationships/hyperlink" Target="https://www.daloopa.com/src/4423345" TargetMode="External"/><Relationship Id="rId8053" Type="http://schemas.openxmlformats.org/officeDocument/2006/relationships/hyperlink" Target="https://www.daloopa.com/src/8776133" TargetMode="External"/><Relationship Id="rId9104" Type="http://schemas.openxmlformats.org/officeDocument/2006/relationships/hyperlink" Target="https://www.daloopa.com/src/8795201" TargetMode="External"/><Relationship Id="rId9451" Type="http://schemas.openxmlformats.org/officeDocument/2006/relationships/hyperlink" Target="https://www.daloopa.com/src/8795410" TargetMode="External"/><Relationship Id="rId810" Type="http://schemas.openxmlformats.org/officeDocument/2006/relationships/hyperlink" Target="https://marketplace.daloopa.com/text-fundamental?row_number=108&amp;period_tag=QQQQ&amp;unit_tag=Actual&amp;id=4432596&amp;value=400&amp;id=4432584&amp;value=400&amp;id=4432571&amp;value=400&amp;" TargetMode="External"/><Relationship Id="rId1440" Type="http://schemas.openxmlformats.org/officeDocument/2006/relationships/hyperlink" Target="https://www.daloopa.com/src/45801600" TargetMode="External"/><Relationship Id="rId4596" Type="http://schemas.openxmlformats.org/officeDocument/2006/relationships/hyperlink" Target="https://www.daloopa.com/src/76525886" TargetMode="External"/><Relationship Id="rId5647" Type="http://schemas.openxmlformats.org/officeDocument/2006/relationships/hyperlink" Target="https://app.internal.daloopa.com/short_text_fundamental?id=2d085bd7a1d437f94501bdd950be6f1c" TargetMode="External"/><Relationship Id="rId3198" Type="http://schemas.openxmlformats.org/officeDocument/2006/relationships/hyperlink" Target="https://www.daloopa.com/src/18751498" TargetMode="External"/><Relationship Id="rId4249" Type="http://schemas.openxmlformats.org/officeDocument/2006/relationships/hyperlink" Target="https://www.daloopa.com/src/75006753" TargetMode="External"/><Relationship Id="rId4663" Type="http://schemas.openxmlformats.org/officeDocument/2006/relationships/hyperlink" Target="https://www.daloopa.com/src/4422031" TargetMode="External"/><Relationship Id="rId5714" Type="http://schemas.openxmlformats.org/officeDocument/2006/relationships/hyperlink" Target="https://www.daloopa.com/src/33992482" TargetMode="External"/><Relationship Id="rId8120" Type="http://schemas.openxmlformats.org/officeDocument/2006/relationships/hyperlink" Target="https://www.daloopa.com/src/8776134" TargetMode="External"/><Relationship Id="rId3265" Type="http://schemas.openxmlformats.org/officeDocument/2006/relationships/hyperlink" Target="https://www.daloopa.com/src/50624651" TargetMode="External"/><Relationship Id="rId4316" Type="http://schemas.openxmlformats.org/officeDocument/2006/relationships/hyperlink" Target="https://www.daloopa.com/src/4421287" TargetMode="External"/><Relationship Id="rId4730" Type="http://schemas.openxmlformats.org/officeDocument/2006/relationships/hyperlink" Target="https://www.daloopa.com/src/4421629" TargetMode="External"/><Relationship Id="rId7886" Type="http://schemas.openxmlformats.org/officeDocument/2006/relationships/hyperlink" Target="https://www.daloopa.com/src/64849016" TargetMode="External"/><Relationship Id="rId8937" Type="http://schemas.openxmlformats.org/officeDocument/2006/relationships/hyperlink" Target="https://www.daloopa.com/src/8783486" TargetMode="External"/><Relationship Id="rId186" Type="http://schemas.openxmlformats.org/officeDocument/2006/relationships/hyperlink" Target="https://www.daloopa.com/document/1191717" TargetMode="External"/><Relationship Id="rId2281" Type="http://schemas.openxmlformats.org/officeDocument/2006/relationships/hyperlink" Target="https://www.daloopa.com/src/45801635" TargetMode="External"/><Relationship Id="rId3332" Type="http://schemas.openxmlformats.org/officeDocument/2006/relationships/hyperlink" Target="https://www.daloopa.com/src/4422193" TargetMode="External"/><Relationship Id="rId6488" Type="http://schemas.openxmlformats.org/officeDocument/2006/relationships/hyperlink" Target="https://www.daloopa.com/src/51078127" TargetMode="External"/><Relationship Id="rId7539" Type="http://schemas.openxmlformats.org/officeDocument/2006/relationships/hyperlink" Target="https://www.daloopa.com/document/1164107" TargetMode="External"/><Relationship Id="rId253" Type="http://schemas.openxmlformats.org/officeDocument/2006/relationships/hyperlink" Target="https://www.daloopa.com/document/21884893" TargetMode="External"/><Relationship Id="rId6555" Type="http://schemas.openxmlformats.org/officeDocument/2006/relationships/hyperlink" Target="https://www.daloopa.com/src/51432575" TargetMode="External"/><Relationship Id="rId7953" Type="http://schemas.openxmlformats.org/officeDocument/2006/relationships/hyperlink" Target="https://www.daloopa.com/src/8774552" TargetMode="External"/><Relationship Id="rId320" Type="http://schemas.openxmlformats.org/officeDocument/2006/relationships/hyperlink" Target="https://www.daloopa.com/src/4431128" TargetMode="External"/><Relationship Id="rId2001" Type="http://schemas.openxmlformats.org/officeDocument/2006/relationships/hyperlink" Target="https://www.daloopa.com/src/8769236" TargetMode="External"/><Relationship Id="rId5157" Type="http://schemas.openxmlformats.org/officeDocument/2006/relationships/hyperlink" Target="https://www.daloopa.com/src/64848871" TargetMode="External"/><Relationship Id="rId6208" Type="http://schemas.openxmlformats.org/officeDocument/2006/relationships/hyperlink" Target="https://www.daloopa.com/src/4423200" TargetMode="External"/><Relationship Id="rId7606" Type="http://schemas.openxmlformats.org/officeDocument/2006/relationships/hyperlink" Target="https://www.daloopa.com/src/50608515" TargetMode="External"/><Relationship Id="rId5571" Type="http://schemas.openxmlformats.org/officeDocument/2006/relationships/hyperlink" Target="https://www.daloopa.com/src/8847716" TargetMode="External"/><Relationship Id="rId6622" Type="http://schemas.openxmlformats.org/officeDocument/2006/relationships/hyperlink" Target="https://www.daloopa.com/src/4441525" TargetMode="External"/><Relationship Id="rId9778" Type="http://schemas.openxmlformats.org/officeDocument/2006/relationships/hyperlink" Target="https://www.daloopa.com/src/51073025" TargetMode="External"/><Relationship Id="rId1767" Type="http://schemas.openxmlformats.org/officeDocument/2006/relationships/hyperlink" Target="https://www.daloopa.com/src/23060437" TargetMode="External"/><Relationship Id="rId2818" Type="http://schemas.openxmlformats.org/officeDocument/2006/relationships/hyperlink" Target="https://www.daloopa.com/src/33992299" TargetMode="External"/><Relationship Id="rId4173" Type="http://schemas.openxmlformats.org/officeDocument/2006/relationships/hyperlink" Target="https://www.daloopa.com/src/23051293" TargetMode="External"/><Relationship Id="rId5224" Type="http://schemas.openxmlformats.org/officeDocument/2006/relationships/hyperlink" Target="https://www.daloopa.com/document/23979428" TargetMode="External"/><Relationship Id="rId8794" Type="http://schemas.openxmlformats.org/officeDocument/2006/relationships/hyperlink" Target="https://marketplace.daloopa.com/text-fundamental?row_number=781&amp;period_tag=QQQQ&amp;unit_tag=Thousand&amp;id=70323368&amp;value=-2085564&amp;" TargetMode="External"/><Relationship Id="rId9845" Type="http://schemas.openxmlformats.org/officeDocument/2006/relationships/hyperlink" Target="https://marketplace.daloopa.com/text-fundamental?row_number=860&amp;period_tag=QQQQ&amp;unit_tag=Million&amp;id=8778335&amp;value=250&amp;id=8778266&amp;value=250&amp;id=8778219&amp;value=250&amp;id=8778162&amp;value=250&amp;id=8778154&amp;value=250&amp;" TargetMode="External"/><Relationship Id="rId59" Type="http://schemas.openxmlformats.org/officeDocument/2006/relationships/hyperlink" Target="https://www.daloopa.com/document/1192523" TargetMode="External"/><Relationship Id="rId1834" Type="http://schemas.openxmlformats.org/officeDocument/2006/relationships/hyperlink" Target="https://www.daloopa.com/src/8771016" TargetMode="External"/><Relationship Id="rId4240" Type="http://schemas.openxmlformats.org/officeDocument/2006/relationships/hyperlink" Target="https://www.daloopa.com/src/18729702" TargetMode="External"/><Relationship Id="rId7396" Type="http://schemas.openxmlformats.org/officeDocument/2006/relationships/hyperlink" Target="https://www.daloopa.com/src/8780228" TargetMode="External"/><Relationship Id="rId8447" Type="http://schemas.openxmlformats.org/officeDocument/2006/relationships/hyperlink" Target="https://www.daloopa.com/src/76391002" TargetMode="External"/><Relationship Id="rId8861" Type="http://schemas.openxmlformats.org/officeDocument/2006/relationships/hyperlink" Target="https://www.daloopa.com/src/8781066" TargetMode="External"/><Relationship Id="rId7049" Type="http://schemas.openxmlformats.org/officeDocument/2006/relationships/hyperlink" Target="https://www.daloopa.com/src/51172074" TargetMode="External"/><Relationship Id="rId7463" Type="http://schemas.openxmlformats.org/officeDocument/2006/relationships/hyperlink" Target="https://www.daloopa.com/src/50600476" TargetMode="External"/><Relationship Id="rId8514" Type="http://schemas.openxmlformats.org/officeDocument/2006/relationships/hyperlink" Target="https://www.daloopa.com/src/76383345" TargetMode="External"/><Relationship Id="rId1901" Type="http://schemas.openxmlformats.org/officeDocument/2006/relationships/hyperlink" Target="https://www.daloopa.com/src/50570932" TargetMode="External"/><Relationship Id="rId3659" Type="http://schemas.openxmlformats.org/officeDocument/2006/relationships/hyperlink" Target="https://www.daloopa.com/src/18729693" TargetMode="External"/><Relationship Id="rId6065" Type="http://schemas.openxmlformats.org/officeDocument/2006/relationships/hyperlink" Target="https://www.daloopa.com/src/4423376" TargetMode="External"/><Relationship Id="rId7116" Type="http://schemas.openxmlformats.org/officeDocument/2006/relationships/hyperlink" Target="https://www.daloopa.com/src/4424329" TargetMode="External"/><Relationship Id="rId5081" Type="http://schemas.openxmlformats.org/officeDocument/2006/relationships/hyperlink" Target="https://www.daloopa.com/src/4423119" TargetMode="External"/><Relationship Id="rId6132" Type="http://schemas.openxmlformats.org/officeDocument/2006/relationships/hyperlink" Target="https://www.daloopa.com/src/60194333" TargetMode="External"/><Relationship Id="rId7530" Type="http://schemas.openxmlformats.org/officeDocument/2006/relationships/hyperlink" Target="https://marketplace.daloopa.com/text-fundamental?row_number=636&amp;period_tag=QQQQ&amp;unit_tag=Thousand&amp;id=50603804&amp;value=62693&amp;id=50603767&amp;value=58215&amp;id=50603683&amp;value=53737&amp;id=50603633&amp;value=49259&amp;id=50603595&amp;value=44781&amp;id=50603517&amp;value=40303&amp;" TargetMode="External"/><Relationship Id="rId9288" Type="http://schemas.openxmlformats.org/officeDocument/2006/relationships/hyperlink" Target="https://www.daloopa.com/src/8795194" TargetMode="External"/><Relationship Id="rId994" Type="http://schemas.openxmlformats.org/officeDocument/2006/relationships/hyperlink" Target="https://www.daloopa.com/document/1190599" TargetMode="External"/><Relationship Id="rId2675" Type="http://schemas.openxmlformats.org/officeDocument/2006/relationships/hyperlink" Target="https://www.daloopa.com/src/50452030" TargetMode="External"/><Relationship Id="rId3726" Type="http://schemas.openxmlformats.org/officeDocument/2006/relationships/hyperlink" Target="https://www.daloopa.com/src/76525724" TargetMode="External"/><Relationship Id="rId647" Type="http://schemas.openxmlformats.org/officeDocument/2006/relationships/hyperlink" Target="https://www.daloopa.com/src/60194610" TargetMode="External"/><Relationship Id="rId1277" Type="http://schemas.openxmlformats.org/officeDocument/2006/relationships/hyperlink" Target="https://www.daloopa.com/src/4428568" TargetMode="External"/><Relationship Id="rId1691" Type="http://schemas.openxmlformats.org/officeDocument/2006/relationships/hyperlink" Target="https://www.daloopa.com/src/8772955" TargetMode="External"/><Relationship Id="rId2328" Type="http://schemas.openxmlformats.org/officeDocument/2006/relationships/hyperlink" Target="https://www.daloopa.com/src/45801638" TargetMode="External"/><Relationship Id="rId2742" Type="http://schemas.openxmlformats.org/officeDocument/2006/relationships/hyperlink" Target="https://www.daloopa.com/src/4422234" TargetMode="External"/><Relationship Id="rId5898" Type="http://schemas.openxmlformats.org/officeDocument/2006/relationships/hyperlink" Target="https://www.daloopa.com/src/4423313" TargetMode="External"/><Relationship Id="rId6949" Type="http://schemas.openxmlformats.org/officeDocument/2006/relationships/hyperlink" Target="https://www.daloopa.com/src/4441530" TargetMode="External"/><Relationship Id="rId9355" Type="http://schemas.openxmlformats.org/officeDocument/2006/relationships/hyperlink" Target="https://www.daloopa.com/src/8795469" TargetMode="External"/><Relationship Id="rId714" Type="http://schemas.openxmlformats.org/officeDocument/2006/relationships/hyperlink" Target="https://www.daloopa.com/src/4427631" TargetMode="External"/><Relationship Id="rId1344" Type="http://schemas.openxmlformats.org/officeDocument/2006/relationships/hyperlink" Target="https://www.daloopa.com/src/4423886" TargetMode="External"/><Relationship Id="rId5965" Type="http://schemas.openxmlformats.org/officeDocument/2006/relationships/hyperlink" Target="https://www.daloopa.com/src/45801937" TargetMode="External"/><Relationship Id="rId8371" Type="http://schemas.openxmlformats.org/officeDocument/2006/relationships/hyperlink" Target="https://www.daloopa.com/src/76386532" TargetMode="External"/><Relationship Id="rId9008" Type="http://schemas.openxmlformats.org/officeDocument/2006/relationships/hyperlink" Target="https://www.daloopa.com/src/41059794" TargetMode="External"/><Relationship Id="rId9422" Type="http://schemas.openxmlformats.org/officeDocument/2006/relationships/hyperlink" Target="https://www.daloopa.com/src/23060734" TargetMode="External"/><Relationship Id="rId50" Type="http://schemas.openxmlformats.org/officeDocument/2006/relationships/hyperlink" Target="https://www.daloopa.com/document/1191547" TargetMode="External"/><Relationship Id="rId1411" Type="http://schemas.openxmlformats.org/officeDocument/2006/relationships/hyperlink" Target="https://www.daloopa.com/src/4423837" TargetMode="External"/><Relationship Id="rId4567" Type="http://schemas.openxmlformats.org/officeDocument/2006/relationships/hyperlink" Target="https://www.daloopa.com/src/4421739" TargetMode="External"/><Relationship Id="rId5618" Type="http://schemas.openxmlformats.org/officeDocument/2006/relationships/hyperlink" Target="https://www.daloopa.com/src/4423338" TargetMode="External"/><Relationship Id="rId8024" Type="http://schemas.openxmlformats.org/officeDocument/2006/relationships/hyperlink" Target="https://www.daloopa.com/src/50569992" TargetMode="External"/><Relationship Id="rId3169" Type="http://schemas.openxmlformats.org/officeDocument/2006/relationships/hyperlink" Target="https://www.daloopa.com/src/4422138" TargetMode="External"/><Relationship Id="rId3583" Type="http://schemas.openxmlformats.org/officeDocument/2006/relationships/hyperlink" Target="https://www.daloopa.com/src/4421983" TargetMode="External"/><Relationship Id="rId4981" Type="http://schemas.openxmlformats.org/officeDocument/2006/relationships/hyperlink" Target="https://www.daloopa.com/src/4422882" TargetMode="External"/><Relationship Id="rId7040" Type="http://schemas.openxmlformats.org/officeDocument/2006/relationships/hyperlink" Target="https://www.daloopa.com/src/50726060" TargetMode="External"/><Relationship Id="rId2185" Type="http://schemas.openxmlformats.org/officeDocument/2006/relationships/hyperlink" Target="https://www.daloopa.com/src/8771882" TargetMode="External"/><Relationship Id="rId3236" Type="http://schemas.openxmlformats.org/officeDocument/2006/relationships/hyperlink" Target="https://www.daloopa.com/src/4422309" TargetMode="External"/><Relationship Id="rId4634" Type="http://schemas.openxmlformats.org/officeDocument/2006/relationships/hyperlink" Target="https://www.daloopa.com/src/18729714" TargetMode="External"/><Relationship Id="rId157" Type="http://schemas.openxmlformats.org/officeDocument/2006/relationships/hyperlink" Target="https://www.daloopa.com/src/55731947" TargetMode="External"/><Relationship Id="rId3650" Type="http://schemas.openxmlformats.org/officeDocument/2006/relationships/hyperlink" Target="https://www.daloopa.com/src/4421585" TargetMode="External"/><Relationship Id="rId4701" Type="http://schemas.openxmlformats.org/officeDocument/2006/relationships/hyperlink" Target="https://www.daloopa.com/src/76525905" TargetMode="External"/><Relationship Id="rId7857" Type="http://schemas.openxmlformats.org/officeDocument/2006/relationships/hyperlink" Target="https://www.daloopa.com/src/8776130" TargetMode="External"/><Relationship Id="rId8908" Type="http://schemas.openxmlformats.org/officeDocument/2006/relationships/hyperlink" Target="https://www.daloopa.com/src/8780997" TargetMode="External"/><Relationship Id="rId571" Type="http://schemas.openxmlformats.org/officeDocument/2006/relationships/hyperlink" Target="https://www.daloopa.com/src/69163366" TargetMode="External"/><Relationship Id="rId2252" Type="http://schemas.openxmlformats.org/officeDocument/2006/relationships/hyperlink" Target="https://www.daloopa.com/src/8771481" TargetMode="External"/><Relationship Id="rId3303" Type="http://schemas.openxmlformats.org/officeDocument/2006/relationships/hyperlink" Target="https://www.daloopa.com/src/8847535" TargetMode="External"/><Relationship Id="rId6459" Type="http://schemas.openxmlformats.org/officeDocument/2006/relationships/hyperlink" Target="https://www.daloopa.com/src/51519646" TargetMode="External"/><Relationship Id="rId6873" Type="http://schemas.openxmlformats.org/officeDocument/2006/relationships/hyperlink" Target="https://www.daloopa.com/src/45802033" TargetMode="External"/><Relationship Id="rId7924" Type="http://schemas.openxmlformats.org/officeDocument/2006/relationships/hyperlink" Target="https://www.daloopa.com/src/8847890" TargetMode="External"/><Relationship Id="rId224" Type="http://schemas.openxmlformats.org/officeDocument/2006/relationships/hyperlink" Target="https://www.daloopa.com/src/4429733" TargetMode="External"/><Relationship Id="rId5475" Type="http://schemas.openxmlformats.org/officeDocument/2006/relationships/hyperlink" Target="https://www.daloopa.com/src/64848846" TargetMode="External"/><Relationship Id="rId6526" Type="http://schemas.openxmlformats.org/officeDocument/2006/relationships/hyperlink" Target="https://www.daloopa.com/src/51091046" TargetMode="External"/><Relationship Id="rId6940" Type="http://schemas.openxmlformats.org/officeDocument/2006/relationships/hyperlink" Target="https://www.daloopa.com/src/4425403" TargetMode="External"/><Relationship Id="rId4077" Type="http://schemas.openxmlformats.org/officeDocument/2006/relationships/hyperlink" Target="https://www.daloopa.com/src/76525786" TargetMode="External"/><Relationship Id="rId4491" Type="http://schemas.openxmlformats.org/officeDocument/2006/relationships/hyperlink" Target="https://www.daloopa.com/src/76525867" TargetMode="External"/><Relationship Id="rId5128" Type="http://schemas.openxmlformats.org/officeDocument/2006/relationships/hyperlink" Target="https://www.daloopa.com/src/4422944" TargetMode="External"/><Relationship Id="rId5542" Type="http://schemas.openxmlformats.org/officeDocument/2006/relationships/hyperlink" Target="https://www.daloopa.com/document/23979428" TargetMode="External"/><Relationship Id="rId8698" Type="http://schemas.openxmlformats.org/officeDocument/2006/relationships/hyperlink" Target="https://www.daloopa.com/src/76383360" TargetMode="External"/><Relationship Id="rId9749" Type="http://schemas.openxmlformats.org/officeDocument/2006/relationships/hyperlink" Target="https://www.daloopa.com/src/51071963" TargetMode="External"/><Relationship Id="rId1738" Type="http://schemas.openxmlformats.org/officeDocument/2006/relationships/hyperlink" Target="https://www.daloopa.com/src/8778629" TargetMode="External"/><Relationship Id="rId3093" Type="http://schemas.openxmlformats.org/officeDocument/2006/relationships/hyperlink" Target="https://www.daloopa.com/src/18744556" TargetMode="External"/><Relationship Id="rId4144" Type="http://schemas.openxmlformats.org/officeDocument/2006/relationships/hyperlink" Target="https://www.daloopa.com/src/4421442" TargetMode="External"/><Relationship Id="rId8765" Type="http://schemas.openxmlformats.org/officeDocument/2006/relationships/hyperlink" Target="https://www.daloopa.com/src/76383529" TargetMode="External"/><Relationship Id="rId3160" Type="http://schemas.openxmlformats.org/officeDocument/2006/relationships/hyperlink" Target="https://www.daloopa.com/src/50624178" TargetMode="External"/><Relationship Id="rId4211" Type="http://schemas.openxmlformats.org/officeDocument/2006/relationships/hyperlink" Target="https://www.daloopa.com/src/4421423" TargetMode="External"/><Relationship Id="rId7367" Type="http://schemas.openxmlformats.org/officeDocument/2006/relationships/hyperlink" Target="https://www.daloopa.com/src/8780216" TargetMode="External"/><Relationship Id="rId8418" Type="http://schemas.openxmlformats.org/officeDocument/2006/relationships/hyperlink" Target="https://www.daloopa.com/src/76386351" TargetMode="External"/><Relationship Id="rId9816" Type="http://schemas.openxmlformats.org/officeDocument/2006/relationships/hyperlink" Target="https://www.daloopa.com/src/8778341" TargetMode="External"/><Relationship Id="rId1805" Type="http://schemas.openxmlformats.org/officeDocument/2006/relationships/hyperlink" Target="https://www.daloopa.com/src/8779167" TargetMode="External"/><Relationship Id="rId7781" Type="http://schemas.openxmlformats.org/officeDocument/2006/relationships/hyperlink" Target="https://www.daloopa.com/src/51116481" TargetMode="External"/><Relationship Id="rId8832" Type="http://schemas.openxmlformats.org/officeDocument/2006/relationships/hyperlink" Target="https://www.daloopa.com/src/8781050" TargetMode="External"/><Relationship Id="rId3977" Type="http://schemas.openxmlformats.org/officeDocument/2006/relationships/hyperlink" Target="https://www.daloopa.com/src/4421990" TargetMode="External"/><Relationship Id="rId6036" Type="http://schemas.openxmlformats.org/officeDocument/2006/relationships/hyperlink" Target="https://www.daloopa.com/src/4425435" TargetMode="External"/><Relationship Id="rId6383" Type="http://schemas.openxmlformats.org/officeDocument/2006/relationships/hyperlink" Target="https://www.daloopa.com/src/4423292" TargetMode="External"/><Relationship Id="rId7434" Type="http://schemas.openxmlformats.org/officeDocument/2006/relationships/hyperlink" Target="https://www.daloopa.com/src/8847955" TargetMode="External"/><Relationship Id="rId898" Type="http://schemas.openxmlformats.org/officeDocument/2006/relationships/hyperlink" Target="https://www.daloopa.com/src/4443581" TargetMode="External"/><Relationship Id="rId2579" Type="http://schemas.openxmlformats.org/officeDocument/2006/relationships/hyperlink" Target="https://www.daloopa.com/src/4423613" TargetMode="External"/><Relationship Id="rId2993" Type="http://schemas.openxmlformats.org/officeDocument/2006/relationships/hyperlink" Target="https://www.daloopa.com/src/50449965" TargetMode="External"/><Relationship Id="rId6450" Type="http://schemas.openxmlformats.org/officeDocument/2006/relationships/hyperlink" Target="https://www.daloopa.com/src/51091040" TargetMode="External"/><Relationship Id="rId7501" Type="http://schemas.openxmlformats.org/officeDocument/2006/relationships/hyperlink" Target="https://www.daloopa.com/src/50600405" TargetMode="External"/><Relationship Id="rId965" Type="http://schemas.openxmlformats.org/officeDocument/2006/relationships/hyperlink" Target="https://www.daloopa.com/src/51139590" TargetMode="External"/><Relationship Id="rId1595" Type="http://schemas.openxmlformats.org/officeDocument/2006/relationships/hyperlink" Target="https://www.daloopa.com/src/55732330" TargetMode="External"/><Relationship Id="rId2646" Type="http://schemas.openxmlformats.org/officeDocument/2006/relationships/hyperlink" Target="https://www.daloopa.com/src/4423537" TargetMode="External"/><Relationship Id="rId5052" Type="http://schemas.openxmlformats.org/officeDocument/2006/relationships/hyperlink" Target="https://www.daloopa.com/src/69162649" TargetMode="External"/><Relationship Id="rId6103" Type="http://schemas.openxmlformats.org/officeDocument/2006/relationships/hyperlink" Target="https://www.daloopa.com/src/4422932" TargetMode="External"/><Relationship Id="rId9259" Type="http://schemas.openxmlformats.org/officeDocument/2006/relationships/hyperlink" Target="https://www.daloopa.com/src/8795237" TargetMode="External"/><Relationship Id="rId9673" Type="http://schemas.openxmlformats.org/officeDocument/2006/relationships/hyperlink" Target="https://www.daloopa.com/src/8774173" TargetMode="External"/><Relationship Id="rId618" Type="http://schemas.openxmlformats.org/officeDocument/2006/relationships/hyperlink" Target="https://www.daloopa.com/src/4430967" TargetMode="External"/><Relationship Id="rId1248" Type="http://schemas.openxmlformats.org/officeDocument/2006/relationships/hyperlink" Target="https://www.daloopa.com/src/4428522" TargetMode="External"/><Relationship Id="rId1662" Type="http://schemas.openxmlformats.org/officeDocument/2006/relationships/hyperlink" Target="https://www.daloopa.com/document/23979428" TargetMode="External"/><Relationship Id="rId5869" Type="http://schemas.openxmlformats.org/officeDocument/2006/relationships/hyperlink" Target="https://www.daloopa.com/src/45801922" TargetMode="External"/><Relationship Id="rId8275" Type="http://schemas.openxmlformats.org/officeDocument/2006/relationships/hyperlink" Target="https://www.daloopa.com/src/76390161" TargetMode="External"/><Relationship Id="rId9326" Type="http://schemas.openxmlformats.org/officeDocument/2006/relationships/hyperlink" Target="https://www.daloopa.com/src/23060705" TargetMode="External"/><Relationship Id="rId1315" Type="http://schemas.openxmlformats.org/officeDocument/2006/relationships/hyperlink" Target="https://www.daloopa.com/src/23052582" TargetMode="External"/><Relationship Id="rId2713" Type="http://schemas.openxmlformats.org/officeDocument/2006/relationships/hyperlink" Target="https://www.daloopa.com/src/41059611" TargetMode="External"/><Relationship Id="rId7291" Type="http://schemas.openxmlformats.org/officeDocument/2006/relationships/hyperlink" Target="https://www.daloopa.com/src/8780403" TargetMode="External"/><Relationship Id="rId8342" Type="http://schemas.openxmlformats.org/officeDocument/2006/relationships/hyperlink" Target="https://www.daloopa.com/src/76389612" TargetMode="External"/><Relationship Id="rId9740" Type="http://schemas.openxmlformats.org/officeDocument/2006/relationships/hyperlink" Target="https://www.daloopa.com/src/51072647" TargetMode="External"/><Relationship Id="rId4885" Type="http://schemas.openxmlformats.org/officeDocument/2006/relationships/hyperlink" Target="https://www.daloopa.com/src/4423175" TargetMode="External"/><Relationship Id="rId5936" Type="http://schemas.openxmlformats.org/officeDocument/2006/relationships/hyperlink" Target="https://www.daloopa.com/src/4423135" TargetMode="External"/><Relationship Id="rId21" Type="http://schemas.openxmlformats.org/officeDocument/2006/relationships/hyperlink" Target="https://www.daloopa.com/document/1192609" TargetMode="External"/><Relationship Id="rId2089" Type="http://schemas.openxmlformats.org/officeDocument/2006/relationships/hyperlink" Target="https://app.internal.daloopa.com/short_text_fundamental?id=742c2a71ced11d4ef02ecb8ad4f743ed" TargetMode="External"/><Relationship Id="rId3487" Type="http://schemas.openxmlformats.org/officeDocument/2006/relationships/hyperlink" Target="https://www.daloopa.com/src/4421921" TargetMode="External"/><Relationship Id="rId4538" Type="http://schemas.openxmlformats.org/officeDocument/2006/relationships/hyperlink" Target="https://www.daloopa.com/src/76525871" TargetMode="External"/><Relationship Id="rId4952" Type="http://schemas.openxmlformats.org/officeDocument/2006/relationships/hyperlink" Target="https://www.daloopa.com/src/18745215" TargetMode="External"/><Relationship Id="rId3554" Type="http://schemas.openxmlformats.org/officeDocument/2006/relationships/hyperlink" Target="https://www.daloopa.com/src/18731574" TargetMode="External"/><Relationship Id="rId4605" Type="http://schemas.openxmlformats.org/officeDocument/2006/relationships/hyperlink" Target="https://www.daloopa.com/src/4421404" TargetMode="External"/><Relationship Id="rId7011" Type="http://schemas.openxmlformats.org/officeDocument/2006/relationships/hyperlink" Target="https://www.daloopa.com/document/9601627" TargetMode="External"/><Relationship Id="rId475" Type="http://schemas.openxmlformats.org/officeDocument/2006/relationships/hyperlink" Target="https://www.daloopa.com/src/4427114" TargetMode="External"/><Relationship Id="rId2156" Type="http://schemas.openxmlformats.org/officeDocument/2006/relationships/hyperlink" Target="https://www.daloopa.com/src/66239463" TargetMode="External"/><Relationship Id="rId2570" Type="http://schemas.openxmlformats.org/officeDocument/2006/relationships/hyperlink" Target="https://www.daloopa.com/src/69162806" TargetMode="External"/><Relationship Id="rId3207" Type="http://schemas.openxmlformats.org/officeDocument/2006/relationships/hyperlink" Target="https://www.daloopa.com/src/69162219" TargetMode="External"/><Relationship Id="rId3621" Type="http://schemas.openxmlformats.org/officeDocument/2006/relationships/hyperlink" Target="https://www.daloopa.com/src/76525705" TargetMode="External"/><Relationship Id="rId6777" Type="http://schemas.openxmlformats.org/officeDocument/2006/relationships/hyperlink" Target="https://www.daloopa.com/src/51441998" TargetMode="External"/><Relationship Id="rId7828" Type="http://schemas.openxmlformats.org/officeDocument/2006/relationships/hyperlink" Target="https://www.daloopa.com/src/8776181" TargetMode="External"/><Relationship Id="rId9183" Type="http://schemas.openxmlformats.org/officeDocument/2006/relationships/hyperlink" Target="https://www.daloopa.com/document/23607425" TargetMode="External"/><Relationship Id="rId128" Type="http://schemas.openxmlformats.org/officeDocument/2006/relationships/hyperlink" Target="https://www.daloopa.com/src/4430267" TargetMode="External"/><Relationship Id="rId542" Type="http://schemas.openxmlformats.org/officeDocument/2006/relationships/hyperlink" Target="https://www.daloopa.com/src/4431495" TargetMode="External"/><Relationship Id="rId1172" Type="http://schemas.openxmlformats.org/officeDocument/2006/relationships/hyperlink" Target="https://www.daloopa.com/src/50605974" TargetMode="External"/><Relationship Id="rId2223" Type="http://schemas.openxmlformats.org/officeDocument/2006/relationships/hyperlink" Target="https://www.daloopa.com/src/45801612" TargetMode="External"/><Relationship Id="rId5379" Type="http://schemas.openxmlformats.org/officeDocument/2006/relationships/hyperlink" Target="https://www.daloopa.com/src/45801850" TargetMode="External"/><Relationship Id="rId5793" Type="http://schemas.openxmlformats.org/officeDocument/2006/relationships/hyperlink" Target="https://www.daloopa.com/src/45801909" TargetMode="External"/><Relationship Id="rId6844" Type="http://schemas.openxmlformats.org/officeDocument/2006/relationships/hyperlink" Target="https://www.daloopa.com/src/4425373" TargetMode="External"/><Relationship Id="rId9250" Type="http://schemas.openxmlformats.org/officeDocument/2006/relationships/hyperlink" Target="https://www.daloopa.com/src/8795167" TargetMode="External"/><Relationship Id="rId4395" Type="http://schemas.openxmlformats.org/officeDocument/2006/relationships/hyperlink" Target="https://www.daloopa.com/src/4421482" TargetMode="External"/><Relationship Id="rId5446" Type="http://schemas.openxmlformats.org/officeDocument/2006/relationships/hyperlink" Target="https://www.daloopa.com/src/4422950" TargetMode="External"/><Relationship Id="rId1989" Type="http://schemas.openxmlformats.org/officeDocument/2006/relationships/hyperlink" Target="https://www.daloopa.com/src/51031436" TargetMode="External"/><Relationship Id="rId4048" Type="http://schemas.openxmlformats.org/officeDocument/2006/relationships/hyperlink" Target="https://www.daloopa.com/src/4421848" TargetMode="External"/><Relationship Id="rId5860" Type="http://schemas.openxmlformats.org/officeDocument/2006/relationships/hyperlink" Target="https://www.daloopa.com/src/8847755" TargetMode="External"/><Relationship Id="rId6911" Type="http://schemas.openxmlformats.org/officeDocument/2006/relationships/hyperlink" Target="https://www.daloopa.com/src/4441120" TargetMode="External"/><Relationship Id="rId3064" Type="http://schemas.openxmlformats.org/officeDocument/2006/relationships/hyperlink" Target="https://www.daloopa.com/src/4422149" TargetMode="External"/><Relationship Id="rId4462" Type="http://schemas.openxmlformats.org/officeDocument/2006/relationships/hyperlink" Target="https://www.daloopa.com/src/4421710" TargetMode="External"/><Relationship Id="rId5513" Type="http://schemas.openxmlformats.org/officeDocument/2006/relationships/hyperlink" Target="https://www.daloopa.com/src/4423366" TargetMode="External"/><Relationship Id="rId8669" Type="http://schemas.openxmlformats.org/officeDocument/2006/relationships/hyperlink" Target="https://www.daloopa.com/src/76383254" TargetMode="External"/><Relationship Id="rId1709" Type="http://schemas.openxmlformats.org/officeDocument/2006/relationships/hyperlink" Target="https://www.daloopa.com/src/70318048" TargetMode="External"/><Relationship Id="rId4115" Type="http://schemas.openxmlformats.org/officeDocument/2006/relationships/hyperlink" Target="https://www.daloopa.com/src/4421186" TargetMode="External"/><Relationship Id="rId7685" Type="http://schemas.openxmlformats.org/officeDocument/2006/relationships/hyperlink" Target="https://www.daloopa.com/src/50611480" TargetMode="External"/><Relationship Id="rId8736" Type="http://schemas.openxmlformats.org/officeDocument/2006/relationships/hyperlink" Target="https://www.daloopa.com/src/70323322" TargetMode="External"/><Relationship Id="rId2080" Type="http://schemas.openxmlformats.org/officeDocument/2006/relationships/hyperlink" Target="https://www.daloopa.com/src/50595788" TargetMode="External"/><Relationship Id="rId3131" Type="http://schemas.openxmlformats.org/officeDocument/2006/relationships/hyperlink" Target="https://www.daloopa.com/src/4422321" TargetMode="External"/><Relationship Id="rId6287" Type="http://schemas.openxmlformats.org/officeDocument/2006/relationships/hyperlink" Target="https://www.daloopa.com/src/4422691" TargetMode="External"/><Relationship Id="rId7338" Type="http://schemas.openxmlformats.org/officeDocument/2006/relationships/hyperlink" Target="https://www.daloopa.com/src/55743982" TargetMode="External"/><Relationship Id="rId7752" Type="http://schemas.openxmlformats.org/officeDocument/2006/relationships/hyperlink" Target="https://www.daloopa.com/src/50611483" TargetMode="External"/><Relationship Id="rId8803" Type="http://schemas.openxmlformats.org/officeDocument/2006/relationships/hyperlink" Target="https://www.daloopa.com/src/8781071" TargetMode="External"/><Relationship Id="rId2897" Type="http://schemas.openxmlformats.org/officeDocument/2006/relationships/hyperlink" Target="https://www.daloopa.com/src/4422198" TargetMode="External"/><Relationship Id="rId3948" Type="http://schemas.openxmlformats.org/officeDocument/2006/relationships/hyperlink" Target="https://www.daloopa.com/src/23051280" TargetMode="External"/><Relationship Id="rId6354" Type="http://schemas.openxmlformats.org/officeDocument/2006/relationships/hyperlink" Target="https://www.daloopa.com/src/64848844" TargetMode="External"/><Relationship Id="rId7405" Type="http://schemas.openxmlformats.org/officeDocument/2006/relationships/hyperlink" Target="https://www.daloopa.com/src/70318251" TargetMode="External"/><Relationship Id="rId869" Type="http://schemas.openxmlformats.org/officeDocument/2006/relationships/hyperlink" Target="https://marketplace.daloopa.com/text-fundamental?row_number=135&amp;period_tag=QQQQ&amp;unit_tag=Percent&amp;id=4432658&amp;value=0.07&amp;id=4432650&amp;value=0.07&amp;id=4427693&amp;value=0.075&amp;" TargetMode="External"/><Relationship Id="rId1499" Type="http://schemas.openxmlformats.org/officeDocument/2006/relationships/hyperlink" Target="https://www.daloopa.com/src/4423950" TargetMode="External"/><Relationship Id="rId5370" Type="http://schemas.openxmlformats.org/officeDocument/2006/relationships/hyperlink" Target="https://www.daloopa.com/src/69162661" TargetMode="External"/><Relationship Id="rId6007" Type="http://schemas.openxmlformats.org/officeDocument/2006/relationships/hyperlink" Target="https://www.daloopa.com/src/50450784" TargetMode="External"/><Relationship Id="rId6421" Type="http://schemas.openxmlformats.org/officeDocument/2006/relationships/hyperlink" Target="https://www.daloopa.com/src/51090741" TargetMode="External"/><Relationship Id="rId9577" Type="http://schemas.openxmlformats.org/officeDocument/2006/relationships/hyperlink" Target="https://www.daloopa.com/document/23607425" TargetMode="External"/><Relationship Id="rId2964" Type="http://schemas.openxmlformats.org/officeDocument/2006/relationships/hyperlink" Target="https://www.daloopa.com/src/4422370" TargetMode="External"/><Relationship Id="rId5023" Type="http://schemas.openxmlformats.org/officeDocument/2006/relationships/hyperlink" Target="https://www.daloopa.com/src/4422973" TargetMode="External"/><Relationship Id="rId8179" Type="http://schemas.openxmlformats.org/officeDocument/2006/relationships/hyperlink" Target="https://www.daloopa.com/src/8774942" TargetMode="External"/><Relationship Id="rId936" Type="http://schemas.openxmlformats.org/officeDocument/2006/relationships/hyperlink" Target="https://www.daloopa.com/document/8001122" TargetMode="External"/><Relationship Id="rId1219" Type="http://schemas.openxmlformats.org/officeDocument/2006/relationships/hyperlink" Target="https://www.daloopa.com/src/4428543" TargetMode="External"/><Relationship Id="rId1566" Type="http://schemas.openxmlformats.org/officeDocument/2006/relationships/hyperlink" Target="https://www.daloopa.com/src/4423866" TargetMode="External"/><Relationship Id="rId1980" Type="http://schemas.openxmlformats.org/officeDocument/2006/relationships/hyperlink" Target="https://www.daloopa.com/src/23052639" TargetMode="External"/><Relationship Id="rId2617" Type="http://schemas.openxmlformats.org/officeDocument/2006/relationships/hyperlink" Target="https://www.daloopa.com/src/50721493" TargetMode="External"/><Relationship Id="rId7195" Type="http://schemas.openxmlformats.org/officeDocument/2006/relationships/hyperlink" Target="https://www.daloopa.com/document/23346524" TargetMode="External"/><Relationship Id="rId8246" Type="http://schemas.openxmlformats.org/officeDocument/2006/relationships/hyperlink" Target="https://www.daloopa.com/src/76385627" TargetMode="External"/><Relationship Id="rId8593" Type="http://schemas.openxmlformats.org/officeDocument/2006/relationships/hyperlink" Target="https://www.daloopa.com/src/76383199" TargetMode="External"/><Relationship Id="rId9644" Type="http://schemas.openxmlformats.org/officeDocument/2006/relationships/hyperlink" Target="https://www.daloopa.com/src/51073194" TargetMode="External"/><Relationship Id="rId1633" Type="http://schemas.openxmlformats.org/officeDocument/2006/relationships/hyperlink" Target="https://www.daloopa.com/src/23052306" TargetMode="External"/><Relationship Id="rId4789" Type="http://schemas.openxmlformats.org/officeDocument/2006/relationships/hyperlink" Target="https://www.daloopa.com/src/4421199" TargetMode="External"/><Relationship Id="rId8660" Type="http://schemas.openxmlformats.org/officeDocument/2006/relationships/hyperlink" Target="https://www.daloopa.com/src/70323328" TargetMode="External"/><Relationship Id="rId9711" Type="http://schemas.openxmlformats.org/officeDocument/2006/relationships/hyperlink" Target="https://www.daloopa.com/src/8774282" TargetMode="External"/><Relationship Id="rId1700" Type="http://schemas.openxmlformats.org/officeDocument/2006/relationships/hyperlink" Target="https://www.daloopa.com/src/8772977" TargetMode="External"/><Relationship Id="rId4856" Type="http://schemas.openxmlformats.org/officeDocument/2006/relationships/hyperlink" Target="https://www.daloopa.com/src/45801764" TargetMode="External"/><Relationship Id="rId5907" Type="http://schemas.openxmlformats.org/officeDocument/2006/relationships/hyperlink" Target="https://www.daloopa.com/src/18753612" TargetMode="External"/><Relationship Id="rId7262" Type="http://schemas.openxmlformats.org/officeDocument/2006/relationships/hyperlink" Target="https://www.daloopa.com/src/8780383" TargetMode="External"/><Relationship Id="rId8313" Type="http://schemas.openxmlformats.org/officeDocument/2006/relationships/hyperlink" Target="https://www.daloopa.com/src/76388079" TargetMode="External"/><Relationship Id="rId3458" Type="http://schemas.openxmlformats.org/officeDocument/2006/relationships/hyperlink" Target="https://www.daloopa.com/src/41059572" TargetMode="External"/><Relationship Id="rId3872" Type="http://schemas.openxmlformats.org/officeDocument/2006/relationships/hyperlink" Target="https://www.daloopa.com/src/4421954" TargetMode="External"/><Relationship Id="rId4509" Type="http://schemas.openxmlformats.org/officeDocument/2006/relationships/hyperlink" Target="https://www.daloopa.com/src/4421884" TargetMode="External"/><Relationship Id="rId379" Type="http://schemas.openxmlformats.org/officeDocument/2006/relationships/hyperlink" Target="https://www.daloopa.com/src/4431136" TargetMode="External"/><Relationship Id="rId793" Type="http://schemas.openxmlformats.org/officeDocument/2006/relationships/hyperlink" Target="https://www.daloopa.com/src/4432649" TargetMode="External"/><Relationship Id="rId2474" Type="http://schemas.openxmlformats.org/officeDocument/2006/relationships/hyperlink" Target="https://www.daloopa.com/src/4423616" TargetMode="External"/><Relationship Id="rId3525" Type="http://schemas.openxmlformats.org/officeDocument/2006/relationships/hyperlink" Target="https://www.daloopa.com/src/76525689" TargetMode="External"/><Relationship Id="rId4923" Type="http://schemas.openxmlformats.org/officeDocument/2006/relationships/hyperlink" Target="https://www.daloopa.com/src/4422728" TargetMode="External"/><Relationship Id="rId9087" Type="http://schemas.openxmlformats.org/officeDocument/2006/relationships/hyperlink" Target="https://www.daloopa.com/src/8847962" TargetMode="External"/><Relationship Id="rId446" Type="http://schemas.openxmlformats.org/officeDocument/2006/relationships/hyperlink" Target="https://marketplace.daloopa.com/text-fundamental?row_number=70&amp;period_tag=QQQQ&amp;unit_tag=Percent&amp;id=4429241&amp;value=0.15&amp;id=50451421&amp;value=0.14&amp;id=55732021&amp;value=0.14&amp;id=60194605&amp;value=0.14&amp;id=64848912&amp;value=0.08&amp;id=69163360&amp;value=0.06&amp;" TargetMode="External"/><Relationship Id="rId1076" Type="http://schemas.openxmlformats.org/officeDocument/2006/relationships/hyperlink" Target="https://www.daloopa.com/src/4428179" TargetMode="External"/><Relationship Id="rId1490" Type="http://schemas.openxmlformats.org/officeDocument/2006/relationships/hyperlink" Target="https://www.daloopa.com/src/4423852" TargetMode="External"/><Relationship Id="rId2127" Type="http://schemas.openxmlformats.org/officeDocument/2006/relationships/hyperlink" Target="https://app.internal.daloopa.com/short_text_fundamental?id=96cbfb5bd3107028ab5122b19df09f6b" TargetMode="External"/><Relationship Id="rId9154" Type="http://schemas.openxmlformats.org/officeDocument/2006/relationships/hyperlink" Target="https://www.daloopa.com/src/8795159" TargetMode="External"/><Relationship Id="rId860" Type="http://schemas.openxmlformats.org/officeDocument/2006/relationships/hyperlink" Target="https://marketplace.daloopa.com/text-fundamental?row_number=132&amp;period_tag=QQQQ&amp;unit_tag=Actual&amp;id=4427682&amp;value=140&amp;" TargetMode="External"/><Relationship Id="rId1143" Type="http://schemas.openxmlformats.org/officeDocument/2006/relationships/hyperlink" Target="https://www.daloopa.com/src/23052028" TargetMode="External"/><Relationship Id="rId2541" Type="http://schemas.openxmlformats.org/officeDocument/2006/relationships/hyperlink" Target="https://www.daloopa.com/src/4423530" TargetMode="External"/><Relationship Id="rId4299" Type="http://schemas.openxmlformats.org/officeDocument/2006/relationships/hyperlink" Target="https://www.daloopa.com/src/60194214" TargetMode="External"/><Relationship Id="rId5697" Type="http://schemas.openxmlformats.org/officeDocument/2006/relationships/hyperlink" Target="https://www.daloopa.com/src/4423161" TargetMode="External"/><Relationship Id="rId6748" Type="http://schemas.openxmlformats.org/officeDocument/2006/relationships/hyperlink" Target="https://marketplace.daloopa.com/text-fundamental?row_number=536&amp;period_tag=QYYY&amp;unit_tag=Million&amp;id=64849625&amp;value=0&amp;id=4440882&amp;value=8.5&amp;id=4441109&amp;value=0.0&amp;id=4425297&amp;value=0.0&amp;id=45802013&amp;value=8.5&amp;" TargetMode="External"/><Relationship Id="rId8170" Type="http://schemas.openxmlformats.org/officeDocument/2006/relationships/hyperlink" Target="https://app.internal.daloopa.com/short_text_fundamental?id=52be094052d035e517020e6035051d94" TargetMode="External"/><Relationship Id="rId513" Type="http://schemas.openxmlformats.org/officeDocument/2006/relationships/hyperlink" Target="https://www.daloopa.com/src/4427116" TargetMode="External"/><Relationship Id="rId5764" Type="http://schemas.openxmlformats.org/officeDocument/2006/relationships/hyperlink" Target="https://www.daloopa.com/src/45801905" TargetMode="External"/><Relationship Id="rId6815" Type="http://schemas.openxmlformats.org/officeDocument/2006/relationships/hyperlink" Target="https://www.daloopa.com/src/18747977" TargetMode="External"/><Relationship Id="rId9221" Type="http://schemas.openxmlformats.org/officeDocument/2006/relationships/hyperlink" Target="https://www.daloopa.com/src/8795280" TargetMode="External"/><Relationship Id="rId1210" Type="http://schemas.openxmlformats.org/officeDocument/2006/relationships/hyperlink" Target="https://www.daloopa.com/src/4428901" TargetMode="External"/><Relationship Id="rId4366" Type="http://schemas.openxmlformats.org/officeDocument/2006/relationships/hyperlink" Target="https://www.daloopa.com/src/8847445" TargetMode="External"/><Relationship Id="rId4780" Type="http://schemas.openxmlformats.org/officeDocument/2006/relationships/hyperlink" Target="https://www.daloopa.com/src/4421716" TargetMode="External"/><Relationship Id="rId5417" Type="http://schemas.openxmlformats.org/officeDocument/2006/relationships/hyperlink" Target="https://www.daloopa.com/src/33992479" TargetMode="External"/><Relationship Id="rId5831" Type="http://schemas.openxmlformats.org/officeDocument/2006/relationships/hyperlink" Target="https://www.daloopa.com/src/4422780" TargetMode="External"/><Relationship Id="rId8987" Type="http://schemas.openxmlformats.org/officeDocument/2006/relationships/hyperlink" Target="https://www.daloopa.com/src/8783449" TargetMode="External"/><Relationship Id="rId3382" Type="http://schemas.openxmlformats.org/officeDocument/2006/relationships/hyperlink" Target="https://www.daloopa.com/src/4427951" TargetMode="External"/><Relationship Id="rId4019" Type="http://schemas.openxmlformats.org/officeDocument/2006/relationships/hyperlink" Target="https://www.daloopa.com/src/18729705" TargetMode="External"/><Relationship Id="rId4433" Type="http://schemas.openxmlformats.org/officeDocument/2006/relationships/hyperlink" Target="https://www.daloopa.com/src/76525852" TargetMode="External"/><Relationship Id="rId7589" Type="http://schemas.openxmlformats.org/officeDocument/2006/relationships/hyperlink" Target="https://www.daloopa.com/src/70319323" TargetMode="External"/><Relationship Id="rId3035" Type="http://schemas.openxmlformats.org/officeDocument/2006/relationships/hyperlink" Target="https://www.daloopa.com/src/4422455" TargetMode="External"/><Relationship Id="rId4500" Type="http://schemas.openxmlformats.org/officeDocument/2006/relationships/hyperlink" Target="https://www.daloopa.com/src/4421449" TargetMode="External"/><Relationship Id="rId7656" Type="http://schemas.openxmlformats.org/officeDocument/2006/relationships/hyperlink" Target="https://www.daloopa.com/src/50607896" TargetMode="External"/><Relationship Id="rId8707" Type="http://schemas.openxmlformats.org/officeDocument/2006/relationships/hyperlink" Target="https://www.daloopa.com/src/76383484" TargetMode="External"/><Relationship Id="rId370" Type="http://schemas.openxmlformats.org/officeDocument/2006/relationships/hyperlink" Target="https://www.daloopa.com/src/4427096" TargetMode="External"/><Relationship Id="rId2051" Type="http://schemas.openxmlformats.org/officeDocument/2006/relationships/hyperlink" Target="https://www.daloopa.com/src/8774277" TargetMode="External"/><Relationship Id="rId3102" Type="http://schemas.openxmlformats.org/officeDocument/2006/relationships/hyperlink" Target="https://www.daloopa.com/src/75006039" TargetMode="External"/><Relationship Id="rId6258" Type="http://schemas.openxmlformats.org/officeDocument/2006/relationships/hyperlink" Target="https://www.daloopa.com/src/4423407" TargetMode="External"/><Relationship Id="rId7309" Type="http://schemas.openxmlformats.org/officeDocument/2006/relationships/hyperlink" Target="https://www.daloopa.com/src/41059766" TargetMode="External"/><Relationship Id="rId5274" Type="http://schemas.openxmlformats.org/officeDocument/2006/relationships/hyperlink" Target="https://www.daloopa.com/src/50462535" TargetMode="External"/><Relationship Id="rId6325" Type="http://schemas.openxmlformats.org/officeDocument/2006/relationships/hyperlink" Target="https://www.daloopa.com/src/64848865" TargetMode="External"/><Relationship Id="rId6672" Type="http://schemas.openxmlformats.org/officeDocument/2006/relationships/hyperlink" Target="https://www.daloopa.com/src/4425138" TargetMode="External"/><Relationship Id="rId7723" Type="http://schemas.openxmlformats.org/officeDocument/2006/relationships/hyperlink" Target="https://www.daloopa.com/src/50611605" TargetMode="External"/><Relationship Id="rId2868" Type="http://schemas.openxmlformats.org/officeDocument/2006/relationships/hyperlink" Target="https://www.daloopa.com/src/18751496" TargetMode="External"/><Relationship Id="rId3919" Type="http://schemas.openxmlformats.org/officeDocument/2006/relationships/hyperlink" Target="https://www.daloopa.com/src/4421438" TargetMode="External"/><Relationship Id="rId9895" Type="http://schemas.openxmlformats.org/officeDocument/2006/relationships/hyperlink" Target="https://marketplace.daloopa.com/text-fundamental?row_number=869&amp;period_tag=QQQQ&amp;unit_tag=Million&amp;id=8778345&amp;value=10.1&amp;id=8778273&amp;value=10.1&amp;id=8778225&amp;value=10.1&amp;" TargetMode="External"/><Relationship Id="rId1884" Type="http://schemas.openxmlformats.org/officeDocument/2006/relationships/hyperlink" Target="https://www.daloopa.com/document/23607425" TargetMode="External"/><Relationship Id="rId2935" Type="http://schemas.openxmlformats.org/officeDocument/2006/relationships/hyperlink" Target="https://www.daloopa.com/src/50624643" TargetMode="External"/><Relationship Id="rId4290" Type="http://schemas.openxmlformats.org/officeDocument/2006/relationships/hyperlink" Target="https://www.daloopa.com/src/8847443" TargetMode="External"/><Relationship Id="rId5341" Type="http://schemas.openxmlformats.org/officeDocument/2006/relationships/hyperlink" Target="https://www.daloopa.com/src/4422979" TargetMode="External"/><Relationship Id="rId8497" Type="http://schemas.openxmlformats.org/officeDocument/2006/relationships/hyperlink" Target="https://www.daloopa.com/src/76392138" TargetMode="External"/><Relationship Id="rId9548" Type="http://schemas.openxmlformats.org/officeDocument/2006/relationships/hyperlink" Target="https://www.daloopa.com/src/8795349" TargetMode="External"/><Relationship Id="rId907" Type="http://schemas.openxmlformats.org/officeDocument/2006/relationships/hyperlink" Target="https://marketplace.daloopa.com/text-fundamental?row_number=159&amp;period_tag=QQQQ&amp;unit_tag=Percent&amp;id=4443515&amp;value=0.07&amp;id=4443590&amp;value=0.08&amp;" TargetMode="External"/><Relationship Id="rId1537" Type="http://schemas.openxmlformats.org/officeDocument/2006/relationships/hyperlink" Target="https://www.daloopa.com/src/4423986" TargetMode="External"/><Relationship Id="rId1951" Type="http://schemas.openxmlformats.org/officeDocument/2006/relationships/hyperlink" Target="https://www.daloopa.com/src/8769802" TargetMode="External"/><Relationship Id="rId7099" Type="http://schemas.openxmlformats.org/officeDocument/2006/relationships/hyperlink" Target="https://app.internal.daloopa.com/short_text_fundamental?id=7d66823a53043d7c68487c3d91234de0" TargetMode="External"/><Relationship Id="rId8564" Type="http://schemas.openxmlformats.org/officeDocument/2006/relationships/hyperlink" Target="https://www.daloopa.com/src/76383541" TargetMode="External"/><Relationship Id="rId9615" Type="http://schemas.openxmlformats.org/officeDocument/2006/relationships/hyperlink" Target="https://www.daloopa.com/src/50570755" TargetMode="External"/><Relationship Id="rId1604" Type="http://schemas.openxmlformats.org/officeDocument/2006/relationships/hyperlink" Target="https://www.daloopa.com/src/23052304" TargetMode="External"/><Relationship Id="rId4010" Type="http://schemas.openxmlformats.org/officeDocument/2006/relationships/hyperlink" Target="https://app.internal.daloopa.com/short_text_fundamental?id=d60c5ec3cdba439679dc6d4498c89e21" TargetMode="External"/><Relationship Id="rId7166" Type="http://schemas.openxmlformats.org/officeDocument/2006/relationships/hyperlink" Target="https://www.daloopa.com/src/4424290" TargetMode="External"/><Relationship Id="rId7580" Type="http://schemas.openxmlformats.org/officeDocument/2006/relationships/hyperlink" Target="https://www.daloopa.com/src/50608694" TargetMode="External"/><Relationship Id="rId8217" Type="http://schemas.openxmlformats.org/officeDocument/2006/relationships/hyperlink" Target="https://www.daloopa.com/src/76390324" TargetMode="External"/><Relationship Id="rId8631" Type="http://schemas.openxmlformats.org/officeDocument/2006/relationships/hyperlink" Target="https://www.daloopa.com/src/76383446" TargetMode="External"/><Relationship Id="rId6182" Type="http://schemas.openxmlformats.org/officeDocument/2006/relationships/hyperlink" Target="https://www.daloopa.com/src/41059641" TargetMode="External"/><Relationship Id="rId7233" Type="http://schemas.openxmlformats.org/officeDocument/2006/relationships/hyperlink" Target="https://www.daloopa.com/src/8780048" TargetMode="External"/><Relationship Id="rId697" Type="http://schemas.openxmlformats.org/officeDocument/2006/relationships/hyperlink" Target="https://www.daloopa.com/src/4432599" TargetMode="External"/><Relationship Id="rId2378" Type="http://schemas.openxmlformats.org/officeDocument/2006/relationships/hyperlink" Target="https://www.daloopa.com/src/64848997" TargetMode="External"/><Relationship Id="rId3429" Type="http://schemas.openxmlformats.org/officeDocument/2006/relationships/hyperlink" Target="https://www.daloopa.com/src/4421496" TargetMode="External"/><Relationship Id="rId3776" Type="http://schemas.openxmlformats.org/officeDocument/2006/relationships/hyperlink" Target="https://www.daloopa.com/src/4421669" TargetMode="External"/><Relationship Id="rId4827" Type="http://schemas.openxmlformats.org/officeDocument/2006/relationships/hyperlink" Target="https://www.daloopa.com/src/4423030" TargetMode="External"/><Relationship Id="rId2792" Type="http://schemas.openxmlformats.org/officeDocument/2006/relationships/hyperlink" Target="https://www.daloopa.com/src/4422049" TargetMode="External"/><Relationship Id="rId3843" Type="http://schemas.openxmlformats.org/officeDocument/2006/relationships/hyperlink" Target="https://www.daloopa.com/src/33992265" TargetMode="External"/><Relationship Id="rId6999" Type="http://schemas.openxmlformats.org/officeDocument/2006/relationships/hyperlink" Target="https://www.daloopa.com/src/50726029" TargetMode="External"/><Relationship Id="rId7300" Type="http://schemas.openxmlformats.org/officeDocument/2006/relationships/hyperlink" Target="https://www.daloopa.com/src/8780034" TargetMode="External"/><Relationship Id="rId9058" Type="http://schemas.openxmlformats.org/officeDocument/2006/relationships/hyperlink" Target="https://www.daloopa.com/src/8783514" TargetMode="External"/><Relationship Id="rId764" Type="http://schemas.openxmlformats.org/officeDocument/2006/relationships/hyperlink" Target="https://www.daloopa.com/src/75008695" TargetMode="External"/><Relationship Id="rId1394" Type="http://schemas.openxmlformats.org/officeDocument/2006/relationships/hyperlink" Target="https://www.daloopa.com/src/4423790" TargetMode="External"/><Relationship Id="rId2445" Type="http://schemas.openxmlformats.org/officeDocument/2006/relationships/hyperlink" Target="https://www.daloopa.com/src/18748109" TargetMode="External"/><Relationship Id="rId3910" Type="http://schemas.openxmlformats.org/officeDocument/2006/relationships/hyperlink" Target="https://www.daloopa.com/src/76525760" TargetMode="External"/><Relationship Id="rId9472" Type="http://schemas.openxmlformats.org/officeDocument/2006/relationships/hyperlink" Target="https://www.daloopa.com/src/8795478" TargetMode="External"/><Relationship Id="rId417" Type="http://schemas.openxmlformats.org/officeDocument/2006/relationships/hyperlink" Target="https://www.daloopa.com/document/1192360" TargetMode="External"/><Relationship Id="rId831" Type="http://schemas.openxmlformats.org/officeDocument/2006/relationships/hyperlink" Target="https://www.daloopa.com/src/50451426" TargetMode="External"/><Relationship Id="rId1047" Type="http://schemas.openxmlformats.org/officeDocument/2006/relationships/hyperlink" Target="https://www.daloopa.com/src/4424031" TargetMode="External"/><Relationship Id="rId1461" Type="http://schemas.openxmlformats.org/officeDocument/2006/relationships/hyperlink" Target="https://www.daloopa.com/src/4424019" TargetMode="External"/><Relationship Id="rId2512" Type="http://schemas.openxmlformats.org/officeDocument/2006/relationships/hyperlink" Target="https://www.daloopa.com/src/50721428" TargetMode="External"/><Relationship Id="rId5668" Type="http://schemas.openxmlformats.org/officeDocument/2006/relationships/hyperlink" Target="https://www.daloopa.com/src/18745210" TargetMode="External"/><Relationship Id="rId6719" Type="http://schemas.openxmlformats.org/officeDocument/2006/relationships/hyperlink" Target="https://www.daloopa.com/src/18755989" TargetMode="External"/><Relationship Id="rId8074" Type="http://schemas.openxmlformats.org/officeDocument/2006/relationships/hyperlink" Target="https://www.daloopa.com/src/8774519" TargetMode="External"/><Relationship Id="rId9125" Type="http://schemas.openxmlformats.org/officeDocument/2006/relationships/hyperlink" Target="https://www.daloopa.com/src/8795272" TargetMode="External"/><Relationship Id="rId1114" Type="http://schemas.openxmlformats.org/officeDocument/2006/relationships/hyperlink" Target="https://www.daloopa.com/src/4428127" TargetMode="External"/><Relationship Id="rId4684" Type="http://schemas.openxmlformats.org/officeDocument/2006/relationships/hyperlink" Target="https://www.daloopa.com/src/8847451" TargetMode="External"/><Relationship Id="rId5735" Type="http://schemas.openxmlformats.org/officeDocument/2006/relationships/hyperlink" Target="https://www.daloopa.com/src/64849612" TargetMode="External"/><Relationship Id="rId7090" Type="http://schemas.openxmlformats.org/officeDocument/2006/relationships/hyperlink" Target="https://www.daloopa.com/src/4424297" TargetMode="External"/><Relationship Id="rId8141" Type="http://schemas.openxmlformats.org/officeDocument/2006/relationships/hyperlink" Target="https://www.daloopa.com/src/55743932" TargetMode="External"/><Relationship Id="rId3286" Type="http://schemas.openxmlformats.org/officeDocument/2006/relationships/hyperlink" Target="https://www.daloopa.com/src/4422271" TargetMode="External"/><Relationship Id="rId4337" Type="http://schemas.openxmlformats.org/officeDocument/2006/relationships/hyperlink" Target="https://www.daloopa.com/document/23979428" TargetMode="External"/><Relationship Id="rId3353" Type="http://schemas.openxmlformats.org/officeDocument/2006/relationships/hyperlink" Target="https://www.daloopa.com/src/4422461" TargetMode="External"/><Relationship Id="rId4751" Type="http://schemas.openxmlformats.org/officeDocument/2006/relationships/hyperlink" Target="https://www.daloopa.com/src/76525912" TargetMode="External"/><Relationship Id="rId5802" Type="http://schemas.openxmlformats.org/officeDocument/2006/relationships/hyperlink" Target="https://www.daloopa.com/src/4422746" TargetMode="External"/><Relationship Id="rId8958" Type="http://schemas.openxmlformats.org/officeDocument/2006/relationships/hyperlink" Target="https://www.daloopa.com/src/8781228" TargetMode="External"/><Relationship Id="rId274" Type="http://schemas.openxmlformats.org/officeDocument/2006/relationships/hyperlink" Target="https://www.daloopa.com/src/4429246" TargetMode="External"/><Relationship Id="rId3006" Type="http://schemas.openxmlformats.org/officeDocument/2006/relationships/hyperlink" Target="https://www.daloopa.com/src/69162299" TargetMode="External"/><Relationship Id="rId4404" Type="http://schemas.openxmlformats.org/officeDocument/2006/relationships/hyperlink" Target="https://www.daloopa.com/src/4421854" TargetMode="External"/><Relationship Id="rId7974" Type="http://schemas.openxmlformats.org/officeDocument/2006/relationships/hyperlink" Target="https://www.daloopa.com/src/8774675" TargetMode="External"/><Relationship Id="rId3420" Type="http://schemas.openxmlformats.org/officeDocument/2006/relationships/hyperlink" Target="https://www.daloopa.com/src/51415991" TargetMode="External"/><Relationship Id="rId6576" Type="http://schemas.openxmlformats.org/officeDocument/2006/relationships/hyperlink" Target="https://www.daloopa.com/src/51078106" TargetMode="External"/><Relationship Id="rId6990" Type="http://schemas.openxmlformats.org/officeDocument/2006/relationships/hyperlink" Target="https://www.daloopa.com/src/51085257" TargetMode="External"/><Relationship Id="rId7627" Type="http://schemas.openxmlformats.org/officeDocument/2006/relationships/hyperlink" Target="https://www.daloopa.com/document/23607425" TargetMode="External"/><Relationship Id="rId341" Type="http://schemas.openxmlformats.org/officeDocument/2006/relationships/hyperlink" Target="https://www.daloopa.com/src/4431977" TargetMode="External"/><Relationship Id="rId2022" Type="http://schemas.openxmlformats.org/officeDocument/2006/relationships/hyperlink" Target="https://www.daloopa.com/src/51172056" TargetMode="External"/><Relationship Id="rId5178" Type="http://schemas.openxmlformats.org/officeDocument/2006/relationships/hyperlink" Target="https://www.daloopa.com/src/4422857" TargetMode="External"/><Relationship Id="rId5592" Type="http://schemas.openxmlformats.org/officeDocument/2006/relationships/hyperlink" Target="https://www.daloopa.com/src/50462541" TargetMode="External"/><Relationship Id="rId6229" Type="http://schemas.openxmlformats.org/officeDocument/2006/relationships/hyperlink" Target="https://www.daloopa.com/src/64848868" TargetMode="External"/><Relationship Id="rId6643" Type="http://schemas.openxmlformats.org/officeDocument/2006/relationships/hyperlink" Target="https://www.daloopa.com/src/4440878" TargetMode="External"/><Relationship Id="rId9799" Type="http://schemas.openxmlformats.org/officeDocument/2006/relationships/hyperlink" Target="https://www.daloopa.com/src/8774242" TargetMode="External"/><Relationship Id="rId1788" Type="http://schemas.openxmlformats.org/officeDocument/2006/relationships/hyperlink" Target="https://www.daloopa.com/src/8779385" TargetMode="External"/><Relationship Id="rId2839" Type="http://schemas.openxmlformats.org/officeDocument/2006/relationships/hyperlink" Target="https://www.daloopa.com/src/4422132" TargetMode="External"/><Relationship Id="rId4194" Type="http://schemas.openxmlformats.org/officeDocument/2006/relationships/hyperlink" Target="https://www.daloopa.com/src/4421362" TargetMode="External"/><Relationship Id="rId5245" Type="http://schemas.openxmlformats.org/officeDocument/2006/relationships/hyperlink" Target="https://www.daloopa.com/src/4423271" TargetMode="External"/><Relationship Id="rId6710" Type="http://schemas.openxmlformats.org/officeDocument/2006/relationships/hyperlink" Target="https://www.daloopa.com/src/4442456" TargetMode="External"/><Relationship Id="rId9866" Type="http://schemas.openxmlformats.org/officeDocument/2006/relationships/hyperlink" Target="https://www.daloopa.com/src/8778158" TargetMode="External"/><Relationship Id="rId4261" Type="http://schemas.openxmlformats.org/officeDocument/2006/relationships/hyperlink" Target="https://www.daloopa.com/document/23979428" TargetMode="External"/><Relationship Id="rId5312" Type="http://schemas.openxmlformats.org/officeDocument/2006/relationships/hyperlink" Target="https://www.daloopa.com/src/41059638" TargetMode="External"/><Relationship Id="rId8468" Type="http://schemas.openxmlformats.org/officeDocument/2006/relationships/hyperlink" Target="https://www.daloopa.com/src/76391302" TargetMode="External"/><Relationship Id="rId9519" Type="http://schemas.openxmlformats.org/officeDocument/2006/relationships/hyperlink" Target="https://www.daloopa.com/src/8795460" TargetMode="External"/><Relationship Id="rId1508" Type="http://schemas.openxmlformats.org/officeDocument/2006/relationships/hyperlink" Target="https://www.daloopa.com/src/4423964" TargetMode="External"/><Relationship Id="rId1855" Type="http://schemas.openxmlformats.org/officeDocument/2006/relationships/hyperlink" Target="https://www.daloopa.com/src/41059728" TargetMode="External"/><Relationship Id="rId2906" Type="http://schemas.openxmlformats.org/officeDocument/2006/relationships/hyperlink" Target="https://www.daloopa.com/src/4422303" TargetMode="External"/><Relationship Id="rId7484" Type="http://schemas.openxmlformats.org/officeDocument/2006/relationships/hyperlink" Target="https://www.daloopa.com/src/50600582" TargetMode="External"/><Relationship Id="rId8535" Type="http://schemas.openxmlformats.org/officeDocument/2006/relationships/hyperlink" Target="https://www.daloopa.com/src/76383491" TargetMode="External"/><Relationship Id="rId8882" Type="http://schemas.openxmlformats.org/officeDocument/2006/relationships/hyperlink" Target="https://app.internal.daloopa.com/short_text_fundamental?id=7f25d588d789b73d0f6235448a3d55de" TargetMode="External"/><Relationship Id="rId1922" Type="http://schemas.openxmlformats.org/officeDocument/2006/relationships/hyperlink" Target="https://www.daloopa.com/document/1163962" TargetMode="External"/><Relationship Id="rId6086" Type="http://schemas.openxmlformats.org/officeDocument/2006/relationships/hyperlink" Target="https://www.daloopa.com/src/45801954" TargetMode="External"/><Relationship Id="rId7137" Type="http://schemas.openxmlformats.org/officeDocument/2006/relationships/hyperlink" Target="https://www.daloopa.com/src/23060642" TargetMode="External"/><Relationship Id="rId7551" Type="http://schemas.openxmlformats.org/officeDocument/2006/relationships/hyperlink" Target="https://www.daloopa.com/src/50603515" TargetMode="External"/><Relationship Id="rId8602" Type="http://schemas.openxmlformats.org/officeDocument/2006/relationships/hyperlink" Target="https://www.daloopa.com/src/76383397" TargetMode="External"/><Relationship Id="rId2696" Type="http://schemas.openxmlformats.org/officeDocument/2006/relationships/hyperlink" Target="https://www.daloopa.com/src/4422326" TargetMode="External"/><Relationship Id="rId3747" Type="http://schemas.openxmlformats.org/officeDocument/2006/relationships/hyperlink" Target="https://www.daloopa.com/src/60194196" TargetMode="External"/><Relationship Id="rId6153" Type="http://schemas.openxmlformats.org/officeDocument/2006/relationships/hyperlink" Target="https://www.daloopa.com/src/4422845" TargetMode="External"/><Relationship Id="rId7204" Type="http://schemas.openxmlformats.org/officeDocument/2006/relationships/hyperlink" Target="https://www.daloopa.com/src/18767825" TargetMode="External"/><Relationship Id="rId668" Type="http://schemas.openxmlformats.org/officeDocument/2006/relationships/hyperlink" Target="https://www.daloopa.com/src/4427547" TargetMode="External"/><Relationship Id="rId1298" Type="http://schemas.openxmlformats.org/officeDocument/2006/relationships/hyperlink" Target="https://www.daloopa.com/src/66239453" TargetMode="External"/><Relationship Id="rId2349" Type="http://schemas.openxmlformats.org/officeDocument/2006/relationships/hyperlink" Target="https://www.daloopa.com/src/8771703" TargetMode="External"/><Relationship Id="rId2763" Type="http://schemas.openxmlformats.org/officeDocument/2006/relationships/hyperlink" Target="https://www.daloopa.com/src/18744550" TargetMode="External"/><Relationship Id="rId3814" Type="http://schemas.openxmlformats.org/officeDocument/2006/relationships/hyperlink" Target="https://www.daloopa.com/src/4421471" TargetMode="External"/><Relationship Id="rId6220" Type="http://schemas.openxmlformats.org/officeDocument/2006/relationships/hyperlink" Target="https://www.daloopa.com/src/8847762" TargetMode="External"/><Relationship Id="rId9376" Type="http://schemas.openxmlformats.org/officeDocument/2006/relationships/hyperlink" Target="https://www.daloopa.com/src/70318354" TargetMode="External"/><Relationship Id="rId9790" Type="http://schemas.openxmlformats.org/officeDocument/2006/relationships/hyperlink" Target="https://www.daloopa.com/src/51072107" TargetMode="External"/><Relationship Id="rId735" Type="http://schemas.openxmlformats.org/officeDocument/2006/relationships/hyperlink" Target="https://marketplace.daloopa.com/text-fundamental?row_number=102&amp;period_tag=QQQQ&amp;unit_tag=Actual&amp;id=60194725&amp;value=1060&amp;" TargetMode="External"/><Relationship Id="rId1365" Type="http://schemas.openxmlformats.org/officeDocument/2006/relationships/hyperlink" Target="https://app.internal.daloopa.com/short_text_fundamental?id=c80c6510393fa13f329c83c60403b8cd" TargetMode="External"/><Relationship Id="rId2416" Type="http://schemas.openxmlformats.org/officeDocument/2006/relationships/hyperlink" Target="https://www.daloopa.com/src/4423503" TargetMode="External"/><Relationship Id="rId8392" Type="http://schemas.openxmlformats.org/officeDocument/2006/relationships/hyperlink" Target="https://www.daloopa.com/src/76388404" TargetMode="External"/><Relationship Id="rId9029" Type="http://schemas.openxmlformats.org/officeDocument/2006/relationships/hyperlink" Target="https://www.daloopa.com/src/8783450" TargetMode="External"/><Relationship Id="rId9443" Type="http://schemas.openxmlformats.org/officeDocument/2006/relationships/hyperlink" Target="https://www.daloopa.com/src/8795386" TargetMode="External"/><Relationship Id="rId1018" Type="http://schemas.openxmlformats.org/officeDocument/2006/relationships/hyperlink" Target="https://www.daloopa.com/src/25319303" TargetMode="External"/><Relationship Id="rId1432" Type="http://schemas.openxmlformats.org/officeDocument/2006/relationships/hyperlink" Target="https://www.daloopa.com/src/4423632" TargetMode="External"/><Relationship Id="rId2830" Type="http://schemas.openxmlformats.org/officeDocument/2006/relationships/hyperlink" Target="https://www.daloopa.com/src/50624181" TargetMode="External"/><Relationship Id="rId4588" Type="http://schemas.openxmlformats.org/officeDocument/2006/relationships/hyperlink" Target="https://www.daloopa.com/src/64848754" TargetMode="External"/><Relationship Id="rId5639" Type="http://schemas.openxmlformats.org/officeDocument/2006/relationships/hyperlink" Target="https://www.daloopa.com/src/45801885" TargetMode="External"/><Relationship Id="rId5986" Type="http://schemas.openxmlformats.org/officeDocument/2006/relationships/hyperlink" Target="https://www.daloopa.com/src/4423107" TargetMode="External"/><Relationship Id="rId8045" Type="http://schemas.openxmlformats.org/officeDocument/2006/relationships/hyperlink" Target="https://www.daloopa.com/src/8774821" TargetMode="External"/><Relationship Id="rId71" Type="http://schemas.openxmlformats.org/officeDocument/2006/relationships/hyperlink" Target="https://www.daloopa.com/document/12300052" TargetMode="External"/><Relationship Id="rId802" Type="http://schemas.openxmlformats.org/officeDocument/2006/relationships/hyperlink" Target="https://www.daloopa.com/src/4432359" TargetMode="External"/><Relationship Id="rId7061" Type="http://schemas.openxmlformats.org/officeDocument/2006/relationships/hyperlink" Target="https://www.daloopa.com/src/4425380" TargetMode="External"/><Relationship Id="rId8112" Type="http://schemas.openxmlformats.org/officeDocument/2006/relationships/hyperlink" Target="https://www.daloopa.com/src/50569995" TargetMode="External"/><Relationship Id="rId9510" Type="http://schemas.openxmlformats.org/officeDocument/2006/relationships/hyperlink" Target="https://www.daloopa.com/src/8795392" TargetMode="External"/><Relationship Id="rId4655" Type="http://schemas.openxmlformats.org/officeDocument/2006/relationships/hyperlink" Target="https://www.daloopa.com/document/23979428" TargetMode="External"/><Relationship Id="rId5706" Type="http://schemas.openxmlformats.org/officeDocument/2006/relationships/hyperlink" Target="https://www.daloopa.com/src/4423426" TargetMode="External"/><Relationship Id="rId178" Type="http://schemas.openxmlformats.org/officeDocument/2006/relationships/hyperlink" Target="https://www.daloopa.com/src/4427488" TargetMode="External"/><Relationship Id="rId3257" Type="http://schemas.openxmlformats.org/officeDocument/2006/relationships/hyperlink" Target="https://www.daloopa.com/src/55731681" TargetMode="External"/><Relationship Id="rId3671" Type="http://schemas.openxmlformats.org/officeDocument/2006/relationships/hyperlink" Target="https://www.daloopa.com/src/76525712" TargetMode="External"/><Relationship Id="rId4308" Type="http://schemas.openxmlformats.org/officeDocument/2006/relationships/hyperlink" Target="https://www.daloopa.com/src/76525832" TargetMode="External"/><Relationship Id="rId4722" Type="http://schemas.openxmlformats.org/officeDocument/2006/relationships/hyperlink" Target="https://www.daloopa.com/src/4421860" TargetMode="External"/><Relationship Id="rId7878" Type="http://schemas.openxmlformats.org/officeDocument/2006/relationships/hyperlink" Target="https://www.daloopa.com/src/75163252" TargetMode="External"/><Relationship Id="rId8929" Type="http://schemas.openxmlformats.org/officeDocument/2006/relationships/hyperlink" Target="https://www.daloopa.com/src/70328433" TargetMode="External"/><Relationship Id="rId592" Type="http://schemas.openxmlformats.org/officeDocument/2006/relationships/hyperlink" Target="https://www.daloopa.com/src/4427167" TargetMode="External"/><Relationship Id="rId2273" Type="http://schemas.openxmlformats.org/officeDocument/2006/relationships/hyperlink" Target="https://www.daloopa.com/src/64848996" TargetMode="External"/><Relationship Id="rId3324" Type="http://schemas.openxmlformats.org/officeDocument/2006/relationships/hyperlink" Target="https://www.daloopa.com/src/69162307" TargetMode="External"/><Relationship Id="rId6894" Type="http://schemas.openxmlformats.org/officeDocument/2006/relationships/hyperlink" Target="https://www.daloopa.com/src/45802035" TargetMode="External"/><Relationship Id="rId7945" Type="http://schemas.openxmlformats.org/officeDocument/2006/relationships/hyperlink" Target="https://www.daloopa.com/src/8774748" TargetMode="External"/><Relationship Id="rId245" Type="http://schemas.openxmlformats.org/officeDocument/2006/relationships/hyperlink" Target="https://www.daloopa.com/src/50451420" TargetMode="External"/><Relationship Id="rId2340" Type="http://schemas.openxmlformats.org/officeDocument/2006/relationships/hyperlink" Target="https://www.daloopa.com/src/8772075" TargetMode="External"/><Relationship Id="rId5496" Type="http://schemas.openxmlformats.org/officeDocument/2006/relationships/hyperlink" Target="https://www.daloopa.com/src/4422863" TargetMode="External"/><Relationship Id="rId6547" Type="http://schemas.openxmlformats.org/officeDocument/2006/relationships/hyperlink" Target="https://www.daloopa.com/src/51090755" TargetMode="External"/><Relationship Id="rId312" Type="http://schemas.openxmlformats.org/officeDocument/2006/relationships/hyperlink" Target="https://marketplace.daloopa.com/text-fundamental?row_number=45&amp;period_tag=QQQQ&amp;unit_tag=Million&amp;id=4431124&amp;value=10&amp;" TargetMode="External"/><Relationship Id="rId4098" Type="http://schemas.openxmlformats.org/officeDocument/2006/relationships/hyperlink" Target="https://www.daloopa.com/src/4421932" TargetMode="External"/><Relationship Id="rId5149" Type="http://schemas.openxmlformats.org/officeDocument/2006/relationships/hyperlink" Target="https://www.daloopa.com/src/18753587" TargetMode="External"/><Relationship Id="rId5563" Type="http://schemas.openxmlformats.org/officeDocument/2006/relationships/hyperlink" Target="https://www.daloopa.com/src/4423277" TargetMode="External"/><Relationship Id="rId6961" Type="http://schemas.openxmlformats.org/officeDocument/2006/relationships/hyperlink" Target="https://www.daloopa.com/src/4425404" TargetMode="External"/><Relationship Id="rId9020" Type="http://schemas.openxmlformats.org/officeDocument/2006/relationships/hyperlink" Target="https://www.daloopa.com/src/8783492" TargetMode="External"/><Relationship Id="rId4165" Type="http://schemas.openxmlformats.org/officeDocument/2006/relationships/hyperlink" Target="https://www.daloopa.com/src/4421329" TargetMode="External"/><Relationship Id="rId5216" Type="http://schemas.openxmlformats.org/officeDocument/2006/relationships/hyperlink" Target="https://www.daloopa.com/src/45801822" TargetMode="External"/><Relationship Id="rId6614" Type="http://schemas.openxmlformats.org/officeDocument/2006/relationships/hyperlink" Target="https://www.daloopa.com/src/45801995" TargetMode="External"/><Relationship Id="rId1759" Type="http://schemas.openxmlformats.org/officeDocument/2006/relationships/hyperlink" Target="https://www.daloopa.com/src/8778445" TargetMode="External"/><Relationship Id="rId3181" Type="http://schemas.openxmlformats.org/officeDocument/2006/relationships/hyperlink" Target="https://www.daloopa.com/src/4422282" TargetMode="External"/><Relationship Id="rId5630" Type="http://schemas.openxmlformats.org/officeDocument/2006/relationships/hyperlink" Target="https://www.daloopa.com/src/41059644" TargetMode="External"/><Relationship Id="rId8786" Type="http://schemas.openxmlformats.org/officeDocument/2006/relationships/hyperlink" Target="https://www.daloopa.com/document/23607425" TargetMode="External"/><Relationship Id="rId9837" Type="http://schemas.openxmlformats.org/officeDocument/2006/relationships/hyperlink" Target="https://www.daloopa.com/src/8778095" TargetMode="External"/><Relationship Id="rId1826" Type="http://schemas.openxmlformats.org/officeDocument/2006/relationships/hyperlink" Target="https://www.daloopa.com/src/8771073" TargetMode="External"/><Relationship Id="rId4232" Type="http://schemas.openxmlformats.org/officeDocument/2006/relationships/hyperlink" Target="https://www.daloopa.com/src/4421570" TargetMode="External"/><Relationship Id="rId7388" Type="http://schemas.openxmlformats.org/officeDocument/2006/relationships/hyperlink" Target="https://www.daloopa.com/src/8780652" TargetMode="External"/><Relationship Id="rId8439" Type="http://schemas.openxmlformats.org/officeDocument/2006/relationships/hyperlink" Target="https://www.daloopa.com/src/76391120" TargetMode="External"/><Relationship Id="rId8853" Type="http://schemas.openxmlformats.org/officeDocument/2006/relationships/hyperlink" Target="https://www.daloopa.com/src/64849036" TargetMode="External"/><Relationship Id="rId3998" Type="http://schemas.openxmlformats.org/officeDocument/2006/relationships/hyperlink" Target="https://www.daloopa.com/src/55731625" TargetMode="External"/><Relationship Id="rId7455" Type="http://schemas.openxmlformats.org/officeDocument/2006/relationships/hyperlink" Target="https://www.daloopa.com/src/50600311" TargetMode="External"/><Relationship Id="rId8506" Type="http://schemas.openxmlformats.org/officeDocument/2006/relationships/hyperlink" Target="https://app.internal.daloopa.com/short_text_fundamental?id=8159e1f48deb1a2b25584e84f019a4b8" TargetMode="External"/><Relationship Id="rId8920" Type="http://schemas.openxmlformats.org/officeDocument/2006/relationships/hyperlink" Target="https://www.daloopa.com/src/70318285" TargetMode="External"/><Relationship Id="rId6057" Type="http://schemas.openxmlformats.org/officeDocument/2006/relationships/hyperlink" Target="https://www.daloopa.com/src/4423137" TargetMode="External"/><Relationship Id="rId6471" Type="http://schemas.openxmlformats.org/officeDocument/2006/relationships/hyperlink" Target="https://www.daloopa.com/document/22723849" TargetMode="External"/><Relationship Id="rId7108" Type="http://schemas.openxmlformats.org/officeDocument/2006/relationships/hyperlink" Target="https://www.daloopa.com/src/23060636" TargetMode="External"/><Relationship Id="rId7522" Type="http://schemas.openxmlformats.org/officeDocument/2006/relationships/hyperlink" Target="https://www.daloopa.com/src/50603807" TargetMode="External"/><Relationship Id="rId986" Type="http://schemas.openxmlformats.org/officeDocument/2006/relationships/hyperlink" Target="https://www.daloopa.com/src/41059832" TargetMode="External"/><Relationship Id="rId2667" Type="http://schemas.openxmlformats.org/officeDocument/2006/relationships/hyperlink" Target="https://www.daloopa.com/src/50721571" TargetMode="External"/><Relationship Id="rId3718" Type="http://schemas.openxmlformats.org/officeDocument/2006/relationships/hyperlink" Target="https://www.daloopa.com/src/60194201" TargetMode="External"/><Relationship Id="rId5073" Type="http://schemas.openxmlformats.org/officeDocument/2006/relationships/hyperlink" Target="https://www.daloopa.com/src/4422884" TargetMode="External"/><Relationship Id="rId6124" Type="http://schemas.openxmlformats.org/officeDocument/2006/relationships/hyperlink" Target="https://www.daloopa.com/src/8847760" TargetMode="External"/><Relationship Id="rId9694" Type="http://schemas.openxmlformats.org/officeDocument/2006/relationships/hyperlink" Target="https://www.daloopa.com/src/51072882" TargetMode="External"/><Relationship Id="rId639" Type="http://schemas.openxmlformats.org/officeDocument/2006/relationships/hyperlink" Target="https://www.daloopa.com/src/8886485" TargetMode="External"/><Relationship Id="rId1269" Type="http://schemas.openxmlformats.org/officeDocument/2006/relationships/hyperlink" Target="https://www.daloopa.com/src/45801578" TargetMode="External"/><Relationship Id="rId5140" Type="http://schemas.openxmlformats.org/officeDocument/2006/relationships/hyperlink" Target="https://www.daloopa.com/src/4423299" TargetMode="External"/><Relationship Id="rId8296" Type="http://schemas.openxmlformats.org/officeDocument/2006/relationships/hyperlink" Target="https://www.daloopa.com/src/76389642" TargetMode="External"/><Relationship Id="rId9347" Type="http://schemas.openxmlformats.org/officeDocument/2006/relationships/hyperlink" Target="https://www.daloopa.com/src/8795221" TargetMode="External"/><Relationship Id="rId1683" Type="http://schemas.openxmlformats.org/officeDocument/2006/relationships/hyperlink" Target="https://www.daloopa.com/src/23061454" TargetMode="External"/><Relationship Id="rId2734" Type="http://schemas.openxmlformats.org/officeDocument/2006/relationships/hyperlink" Target="https://www.daloopa.com/src/4422143" TargetMode="External"/><Relationship Id="rId9761" Type="http://schemas.openxmlformats.org/officeDocument/2006/relationships/hyperlink" Target="https://www.daloopa.com/src/23060458" TargetMode="External"/><Relationship Id="rId706" Type="http://schemas.openxmlformats.org/officeDocument/2006/relationships/hyperlink" Target="https://www.daloopa.com/src/4427694" TargetMode="External"/><Relationship Id="rId1336" Type="http://schemas.openxmlformats.org/officeDocument/2006/relationships/hyperlink" Target="https://www.daloopa.com/src/4423803" TargetMode="External"/><Relationship Id="rId1750" Type="http://schemas.openxmlformats.org/officeDocument/2006/relationships/hyperlink" Target="https://www.daloopa.com/src/8778498" TargetMode="External"/><Relationship Id="rId2801" Type="http://schemas.openxmlformats.org/officeDocument/2006/relationships/hyperlink" Target="https://www.daloopa.com/src/4422314" TargetMode="External"/><Relationship Id="rId5957" Type="http://schemas.openxmlformats.org/officeDocument/2006/relationships/hyperlink" Target="https://www.daloopa.com/src/55731739" TargetMode="External"/><Relationship Id="rId8016" Type="http://schemas.openxmlformats.org/officeDocument/2006/relationships/hyperlink" Target="https://www.daloopa.com/src/8774715" TargetMode="External"/><Relationship Id="rId8363" Type="http://schemas.openxmlformats.org/officeDocument/2006/relationships/hyperlink" Target="https://www.daloopa.com/src/76387362" TargetMode="External"/><Relationship Id="rId9414" Type="http://schemas.openxmlformats.org/officeDocument/2006/relationships/hyperlink" Target="https://www.daloopa.com/document/23607425" TargetMode="External"/><Relationship Id="rId42" Type="http://schemas.openxmlformats.org/officeDocument/2006/relationships/hyperlink" Target="https://www.daloopa.com/document/1190542" TargetMode="External"/><Relationship Id="rId1403" Type="http://schemas.openxmlformats.org/officeDocument/2006/relationships/hyperlink" Target="https://www.daloopa.com/src/45801594" TargetMode="External"/><Relationship Id="rId4559" Type="http://schemas.openxmlformats.org/officeDocument/2006/relationships/hyperlink" Target="https://www.daloopa.com/src/4421967" TargetMode="External"/><Relationship Id="rId4973" Type="http://schemas.openxmlformats.org/officeDocument/2006/relationships/hyperlink" Target="https://www.daloopa.com/document/1166056" TargetMode="External"/><Relationship Id="rId8430" Type="http://schemas.openxmlformats.org/officeDocument/2006/relationships/hyperlink" Target="https://www.daloopa.com/src/76391246" TargetMode="External"/><Relationship Id="rId3575" Type="http://schemas.openxmlformats.org/officeDocument/2006/relationships/hyperlink" Target="https://www.daloopa.com/src/4421351" TargetMode="External"/><Relationship Id="rId4626" Type="http://schemas.openxmlformats.org/officeDocument/2006/relationships/hyperlink" Target="https://www.daloopa.com/src/4421577" TargetMode="External"/><Relationship Id="rId7032" Type="http://schemas.openxmlformats.org/officeDocument/2006/relationships/hyperlink" Target="https://www.daloopa.com/src/4425391" TargetMode="External"/><Relationship Id="rId496" Type="http://schemas.openxmlformats.org/officeDocument/2006/relationships/hyperlink" Target="https://www.daloopa.com/src/50451423" TargetMode="External"/><Relationship Id="rId2177" Type="http://schemas.openxmlformats.org/officeDocument/2006/relationships/hyperlink" Target="https://www.daloopa.com/src/50583725" TargetMode="External"/><Relationship Id="rId2591" Type="http://schemas.openxmlformats.org/officeDocument/2006/relationships/hyperlink" Target="https://www.daloopa.com/src/4423550" TargetMode="External"/><Relationship Id="rId3228" Type="http://schemas.openxmlformats.org/officeDocument/2006/relationships/hyperlink" Target="https://www.daloopa.com/src/4422057" TargetMode="External"/><Relationship Id="rId3642" Type="http://schemas.openxmlformats.org/officeDocument/2006/relationships/hyperlink" Target="https://www.daloopa.com/src/4421803" TargetMode="External"/><Relationship Id="rId6798" Type="http://schemas.openxmlformats.org/officeDocument/2006/relationships/hyperlink" Target="https://www.daloopa.com/src/4425301" TargetMode="External"/><Relationship Id="rId7849" Type="http://schemas.openxmlformats.org/officeDocument/2006/relationships/hyperlink" Target="https://www.daloopa.com/src/50569990" TargetMode="External"/><Relationship Id="rId149" Type="http://schemas.openxmlformats.org/officeDocument/2006/relationships/hyperlink" Target="https://www.daloopa.com/src/4430206" TargetMode="External"/><Relationship Id="rId563" Type="http://schemas.openxmlformats.org/officeDocument/2006/relationships/hyperlink" Target="https://www.daloopa.com/src/18749670" TargetMode="External"/><Relationship Id="rId1193" Type="http://schemas.openxmlformats.org/officeDocument/2006/relationships/hyperlink" Target="https://app.internal.daloopa.com/short_text_fundamental?id=365e052dd2c28fe1719c6c7fd7a64643" TargetMode="External"/><Relationship Id="rId2244" Type="http://schemas.openxmlformats.org/officeDocument/2006/relationships/hyperlink" Target="https://www.daloopa.com/src/8771702" TargetMode="External"/><Relationship Id="rId9271" Type="http://schemas.openxmlformats.org/officeDocument/2006/relationships/hyperlink" Target="https://www.daloopa.com/src/8795238" TargetMode="External"/><Relationship Id="rId216" Type="http://schemas.openxmlformats.org/officeDocument/2006/relationships/hyperlink" Target="https://www.daloopa.com/src/4431658" TargetMode="External"/><Relationship Id="rId1260" Type="http://schemas.openxmlformats.org/officeDocument/2006/relationships/hyperlink" Target="https://www.daloopa.com/src/4428954" TargetMode="External"/><Relationship Id="rId6865" Type="http://schemas.openxmlformats.org/officeDocument/2006/relationships/hyperlink" Target="https://www.daloopa.com/src/64849627" TargetMode="External"/><Relationship Id="rId7916" Type="http://schemas.openxmlformats.org/officeDocument/2006/relationships/hyperlink" Target="https://www.daloopa.com/src/33999078" TargetMode="External"/><Relationship Id="rId630" Type="http://schemas.openxmlformats.org/officeDocument/2006/relationships/hyperlink" Target="https://www.daloopa.com/src/4427177" TargetMode="External"/><Relationship Id="rId2311" Type="http://schemas.openxmlformats.org/officeDocument/2006/relationships/hyperlink" Target="https://www.daloopa.com/src/8771424" TargetMode="External"/><Relationship Id="rId4069" Type="http://schemas.openxmlformats.org/officeDocument/2006/relationships/hyperlink" Target="https://www.daloopa.com/src/41059584" TargetMode="External"/><Relationship Id="rId5467" Type="http://schemas.openxmlformats.org/officeDocument/2006/relationships/hyperlink" Target="https://www.daloopa.com/src/18753608" TargetMode="External"/><Relationship Id="rId5881" Type="http://schemas.openxmlformats.org/officeDocument/2006/relationships/hyperlink" Target="https://www.daloopa.com/src/4422811" TargetMode="External"/><Relationship Id="rId6518" Type="http://schemas.openxmlformats.org/officeDocument/2006/relationships/hyperlink" Target="https://www.daloopa.com/src/51431290" TargetMode="External"/><Relationship Id="rId6932" Type="http://schemas.openxmlformats.org/officeDocument/2006/relationships/hyperlink" Target="https://www.daloopa.com/src/4442563" TargetMode="External"/><Relationship Id="rId4483" Type="http://schemas.openxmlformats.org/officeDocument/2006/relationships/hyperlink" Target="https://www.daloopa.com/src/69162587" TargetMode="External"/><Relationship Id="rId5534" Type="http://schemas.openxmlformats.org/officeDocument/2006/relationships/hyperlink" Target="https://www.daloopa.com/src/45801870" TargetMode="External"/><Relationship Id="rId3085" Type="http://schemas.openxmlformats.org/officeDocument/2006/relationships/hyperlink" Target="https://www.daloopa.com/src/4422414" TargetMode="External"/><Relationship Id="rId4136" Type="http://schemas.openxmlformats.org/officeDocument/2006/relationships/hyperlink" Target="https://www.daloopa.com/src/76525802" TargetMode="External"/><Relationship Id="rId4550" Type="http://schemas.openxmlformats.org/officeDocument/2006/relationships/hyperlink" Target="https://www.daloopa.com/src/4421369" TargetMode="External"/><Relationship Id="rId5601" Type="http://schemas.openxmlformats.org/officeDocument/2006/relationships/hyperlink" Target="https://www.daloopa.com/src/4422836" TargetMode="External"/><Relationship Id="rId8757" Type="http://schemas.openxmlformats.org/officeDocument/2006/relationships/hyperlink" Target="https://www.daloopa.com/src/76383362" TargetMode="External"/><Relationship Id="rId9808" Type="http://schemas.openxmlformats.org/officeDocument/2006/relationships/hyperlink" Target="https://www.daloopa.com/document/1191566" TargetMode="External"/><Relationship Id="rId3152" Type="http://schemas.openxmlformats.org/officeDocument/2006/relationships/hyperlink" Target="https://www.daloopa.com/src/60194302" TargetMode="External"/><Relationship Id="rId4203" Type="http://schemas.openxmlformats.org/officeDocument/2006/relationships/hyperlink" Target="https://www.daloopa.com/src/4421960" TargetMode="External"/><Relationship Id="rId7359" Type="http://schemas.openxmlformats.org/officeDocument/2006/relationships/hyperlink" Target="https://www.daloopa.com/src/8780643" TargetMode="External"/><Relationship Id="rId7773" Type="http://schemas.openxmlformats.org/officeDocument/2006/relationships/hyperlink" Target="https://www.daloopa.com/src/51116135" TargetMode="External"/><Relationship Id="rId8824" Type="http://schemas.openxmlformats.org/officeDocument/2006/relationships/hyperlink" Target="https://www.daloopa.com/src/8781078" TargetMode="External"/><Relationship Id="rId6375" Type="http://schemas.openxmlformats.org/officeDocument/2006/relationships/hyperlink" Target="https://www.daloopa.com/src/4423057" TargetMode="External"/><Relationship Id="rId7426" Type="http://schemas.openxmlformats.org/officeDocument/2006/relationships/hyperlink" Target="https://www.daloopa.com/src/8780284" TargetMode="External"/><Relationship Id="rId140" Type="http://schemas.openxmlformats.org/officeDocument/2006/relationships/hyperlink" Target="https://app.internal.daloopa.com/short_text_fundamental?id=40f458b492cfdb00b339fb9de101aa7d" TargetMode="External"/><Relationship Id="rId3969" Type="http://schemas.openxmlformats.org/officeDocument/2006/relationships/hyperlink" Target="https://www.daloopa.com/src/4421358" TargetMode="External"/><Relationship Id="rId5391" Type="http://schemas.openxmlformats.org/officeDocument/2006/relationships/hyperlink" Target="https://www.daloopa.com/src/4422890" TargetMode="External"/><Relationship Id="rId6028" Type="http://schemas.openxmlformats.org/officeDocument/2006/relationships/hyperlink" Target="https://www.daloopa.com/src/4422784" TargetMode="External"/><Relationship Id="rId7840" Type="http://schemas.openxmlformats.org/officeDocument/2006/relationships/hyperlink" Target="https://www.daloopa.com/src/8774569" TargetMode="External"/><Relationship Id="rId9598" Type="http://schemas.openxmlformats.org/officeDocument/2006/relationships/hyperlink" Target="https://www.daloopa.com/src/50570750" TargetMode="External"/><Relationship Id="rId6" Type="http://schemas.openxmlformats.org/officeDocument/2006/relationships/hyperlink" Target="https://www.daloopa.com/document/1167606" TargetMode="External"/><Relationship Id="rId2985" Type="http://schemas.openxmlformats.org/officeDocument/2006/relationships/hyperlink" Target="https://www.daloopa.com/src/50625352" TargetMode="External"/><Relationship Id="rId5044" Type="http://schemas.openxmlformats.org/officeDocument/2006/relationships/hyperlink" Target="https://www.daloopa.com/src/18745216" TargetMode="External"/><Relationship Id="rId6442" Type="http://schemas.openxmlformats.org/officeDocument/2006/relationships/hyperlink" Target="https://www.daloopa.com/src/51431284" TargetMode="External"/><Relationship Id="rId957" Type="http://schemas.openxmlformats.org/officeDocument/2006/relationships/hyperlink" Target="https://www.daloopa.com/src/4443597" TargetMode="External"/><Relationship Id="rId1587" Type="http://schemas.openxmlformats.org/officeDocument/2006/relationships/hyperlink" Target="https://www.daloopa.com/src/8847787" TargetMode="External"/><Relationship Id="rId2638" Type="http://schemas.openxmlformats.org/officeDocument/2006/relationships/hyperlink" Target="https://www.daloopa.com/src/4423584" TargetMode="External"/><Relationship Id="rId9665" Type="http://schemas.openxmlformats.org/officeDocument/2006/relationships/hyperlink" Target="https://www.daloopa.com/src/60200982" TargetMode="External"/><Relationship Id="rId1654" Type="http://schemas.openxmlformats.org/officeDocument/2006/relationships/hyperlink" Target="https://www.daloopa.com/src/60194788" TargetMode="External"/><Relationship Id="rId2705" Type="http://schemas.openxmlformats.org/officeDocument/2006/relationships/hyperlink" Target="https://www.daloopa.com/src/4422449" TargetMode="External"/><Relationship Id="rId4060" Type="http://schemas.openxmlformats.org/officeDocument/2006/relationships/hyperlink" Target="https://www.daloopa.com/src/4421282" TargetMode="External"/><Relationship Id="rId5111" Type="http://schemas.openxmlformats.org/officeDocument/2006/relationships/hyperlink" Target="https://www.daloopa.com/src/45801807" TargetMode="External"/><Relationship Id="rId8267" Type="http://schemas.openxmlformats.org/officeDocument/2006/relationships/hyperlink" Target="https://www.daloopa.com/src/76390240" TargetMode="External"/><Relationship Id="rId8681" Type="http://schemas.openxmlformats.org/officeDocument/2006/relationships/hyperlink" Target="https://www.daloopa.com/src/76383253" TargetMode="External"/><Relationship Id="rId9318" Type="http://schemas.openxmlformats.org/officeDocument/2006/relationships/hyperlink" Target="https://www.daloopa.com/document/23607425" TargetMode="External"/><Relationship Id="rId9732" Type="http://schemas.openxmlformats.org/officeDocument/2006/relationships/hyperlink" Target="https://www.daloopa.com/src/51073144" TargetMode="External"/><Relationship Id="rId1307" Type="http://schemas.openxmlformats.org/officeDocument/2006/relationships/hyperlink" Target="https://www.daloopa.com/src/4428545" TargetMode="External"/><Relationship Id="rId1721" Type="http://schemas.openxmlformats.org/officeDocument/2006/relationships/hyperlink" Target="https://www.daloopa.com/src/70318047" TargetMode="External"/><Relationship Id="rId4877" Type="http://schemas.openxmlformats.org/officeDocument/2006/relationships/hyperlink" Target="https://www.daloopa.com/src/4422939" TargetMode="External"/><Relationship Id="rId5928" Type="http://schemas.openxmlformats.org/officeDocument/2006/relationships/hyperlink" Target="https://www.daloopa.com/document/23979428" TargetMode="External"/><Relationship Id="rId7283" Type="http://schemas.openxmlformats.org/officeDocument/2006/relationships/hyperlink" Target="https://www.daloopa.com/src/8780452" TargetMode="External"/><Relationship Id="rId8334" Type="http://schemas.openxmlformats.org/officeDocument/2006/relationships/hyperlink" Target="https://app.internal.daloopa.com/short_text_fundamental?id=e961d6ae9922ee7e8504b280939d8c0d" TargetMode="External"/><Relationship Id="rId13" Type="http://schemas.openxmlformats.org/officeDocument/2006/relationships/hyperlink" Target="https://www.daloopa.com/document/1166112" TargetMode="External"/><Relationship Id="rId3479" Type="http://schemas.openxmlformats.org/officeDocument/2006/relationships/hyperlink" Target="https://www.daloopa.com/src/4421409" TargetMode="External"/><Relationship Id="rId7350" Type="http://schemas.openxmlformats.org/officeDocument/2006/relationships/hyperlink" Target="https://www.daloopa.com/src/8780675" TargetMode="External"/><Relationship Id="rId8401" Type="http://schemas.openxmlformats.org/officeDocument/2006/relationships/hyperlink" Target="https://www.daloopa.com/src/76388041" TargetMode="External"/><Relationship Id="rId2495" Type="http://schemas.openxmlformats.org/officeDocument/2006/relationships/hyperlink" Target="https://www.daloopa.com/src/8847768" TargetMode="External"/><Relationship Id="rId3893" Type="http://schemas.openxmlformats.org/officeDocument/2006/relationships/hyperlink" Target="https://www.daloopa.com/src/18731573" TargetMode="External"/><Relationship Id="rId4944" Type="http://schemas.openxmlformats.org/officeDocument/2006/relationships/hyperlink" Target="https://www.daloopa.com/src/4423355" TargetMode="External"/><Relationship Id="rId7003" Type="http://schemas.openxmlformats.org/officeDocument/2006/relationships/hyperlink" Target="https://www.daloopa.com/src/45802055" TargetMode="External"/><Relationship Id="rId467" Type="http://schemas.openxmlformats.org/officeDocument/2006/relationships/hyperlink" Target="https://www.daloopa.com/src/4427113" TargetMode="External"/><Relationship Id="rId1097" Type="http://schemas.openxmlformats.org/officeDocument/2006/relationships/hyperlink" Target="https://www.daloopa.com/src/8847498" TargetMode="External"/><Relationship Id="rId2148" Type="http://schemas.openxmlformats.org/officeDocument/2006/relationships/hyperlink" Target="https://www.daloopa.com/src/66239461" TargetMode="External"/><Relationship Id="rId3546" Type="http://schemas.openxmlformats.org/officeDocument/2006/relationships/hyperlink" Target="https://www.daloopa.com/src/4421583" TargetMode="External"/><Relationship Id="rId3960" Type="http://schemas.openxmlformats.org/officeDocument/2006/relationships/hyperlink" Target="https://www.daloopa.com/src/76525767" TargetMode="External"/><Relationship Id="rId9175" Type="http://schemas.openxmlformats.org/officeDocument/2006/relationships/hyperlink" Target="https://www.daloopa.com/src/8795230" TargetMode="External"/><Relationship Id="rId881" Type="http://schemas.openxmlformats.org/officeDocument/2006/relationships/hyperlink" Target="https://www.daloopa.com/src/4432646" TargetMode="External"/><Relationship Id="rId2562" Type="http://schemas.openxmlformats.org/officeDocument/2006/relationships/hyperlink" Target="https://www.daloopa.com/src/50721558" TargetMode="External"/><Relationship Id="rId3613" Type="http://schemas.openxmlformats.org/officeDocument/2006/relationships/hyperlink" Target="https://www.daloopa.com/src/64848762" TargetMode="External"/><Relationship Id="rId6769" Type="http://schemas.openxmlformats.org/officeDocument/2006/relationships/hyperlink" Target="https://www.daloopa.com/src/4440885" TargetMode="External"/><Relationship Id="rId534" Type="http://schemas.openxmlformats.org/officeDocument/2006/relationships/hyperlink" Target="https://www.daloopa.com/src/4431137" TargetMode="External"/><Relationship Id="rId1164" Type="http://schemas.openxmlformats.org/officeDocument/2006/relationships/hyperlink" Target="https://www.daloopa.com/document/23607425" TargetMode="External"/><Relationship Id="rId2215" Type="http://schemas.openxmlformats.org/officeDocument/2006/relationships/hyperlink" Target="https://www.daloopa.com/src/33998822" TargetMode="External"/><Relationship Id="rId5785" Type="http://schemas.openxmlformats.org/officeDocument/2006/relationships/hyperlink" Target="https://www.daloopa.com/src/4423074" TargetMode="External"/><Relationship Id="rId6836" Type="http://schemas.openxmlformats.org/officeDocument/2006/relationships/hyperlink" Target="https://www.daloopa.com/src/4425251" TargetMode="External"/><Relationship Id="rId8191" Type="http://schemas.openxmlformats.org/officeDocument/2006/relationships/hyperlink" Target="https://www.daloopa.com/src/8774523" TargetMode="External"/><Relationship Id="rId9242" Type="http://schemas.openxmlformats.org/officeDocument/2006/relationships/hyperlink" Target="https://app.internal.daloopa.com/short_text_fundamental?id=3b2121b5b6a928d2a635b46006d3e139" TargetMode="External"/><Relationship Id="rId601" Type="http://schemas.openxmlformats.org/officeDocument/2006/relationships/hyperlink" Target="https://www.daloopa.com/src/18754173" TargetMode="External"/><Relationship Id="rId1231" Type="http://schemas.openxmlformats.org/officeDocument/2006/relationships/hyperlink" Target="https://www.daloopa.com/src/55732392" TargetMode="External"/><Relationship Id="rId4387" Type="http://schemas.openxmlformats.org/officeDocument/2006/relationships/hyperlink" Target="https://www.daloopa.com/src/76525849" TargetMode="External"/><Relationship Id="rId5438" Type="http://schemas.openxmlformats.org/officeDocument/2006/relationships/hyperlink" Target="https://www.daloopa.com/src/4422706" TargetMode="External"/><Relationship Id="rId5852" Type="http://schemas.openxmlformats.org/officeDocument/2006/relationships/hyperlink" Target="https://www.daloopa.com/src/4423312" TargetMode="External"/><Relationship Id="rId4454" Type="http://schemas.openxmlformats.org/officeDocument/2006/relationships/hyperlink" Target="https://www.daloopa.com/src/4421939" TargetMode="External"/><Relationship Id="rId5505" Type="http://schemas.openxmlformats.org/officeDocument/2006/relationships/hyperlink" Target="https://www.daloopa.com/src/4423127" TargetMode="External"/><Relationship Id="rId6903" Type="http://schemas.openxmlformats.org/officeDocument/2006/relationships/hyperlink" Target="https://marketplace.daloopa.com/text-fundamental?row_number=559&amp;period_tag=QYYY&amp;unit_tag=Million&amp;id=4425382&amp;value=-310.8&amp;id=45802038&amp;value=-310.8&amp;" TargetMode="External"/><Relationship Id="rId3056" Type="http://schemas.openxmlformats.org/officeDocument/2006/relationships/hyperlink" Target="https://www.daloopa.com/src/50623190" TargetMode="External"/><Relationship Id="rId3470" Type="http://schemas.openxmlformats.org/officeDocument/2006/relationships/hyperlink" Target="https://www.daloopa.com/src/76525677" TargetMode="External"/><Relationship Id="rId4107" Type="http://schemas.openxmlformats.org/officeDocument/2006/relationships/hyperlink" Target="https://www.daloopa.com/src/4421675" TargetMode="External"/><Relationship Id="rId391" Type="http://schemas.openxmlformats.org/officeDocument/2006/relationships/hyperlink" Target="https://www.daloopa.com/src/4427152" TargetMode="External"/><Relationship Id="rId2072" Type="http://schemas.openxmlformats.org/officeDocument/2006/relationships/hyperlink" Target="https://www.daloopa.com/src/50585106" TargetMode="External"/><Relationship Id="rId3123" Type="http://schemas.openxmlformats.org/officeDocument/2006/relationships/hyperlink" Target="https://www.daloopa.com/src/4422215" TargetMode="External"/><Relationship Id="rId4521" Type="http://schemas.openxmlformats.org/officeDocument/2006/relationships/hyperlink" Target="https://www.daloopa.com/src/4421336" TargetMode="External"/><Relationship Id="rId6279" Type="http://schemas.openxmlformats.org/officeDocument/2006/relationships/hyperlink" Target="https://www.daloopa.com/src/45801971" TargetMode="External"/><Relationship Id="rId7677" Type="http://schemas.openxmlformats.org/officeDocument/2006/relationships/hyperlink" Target="https://www.daloopa.com/src/50611479" TargetMode="External"/><Relationship Id="rId8728" Type="http://schemas.openxmlformats.org/officeDocument/2006/relationships/hyperlink" Target="https://www.daloopa.com/src/76383643" TargetMode="External"/><Relationship Id="rId6693" Type="http://schemas.openxmlformats.org/officeDocument/2006/relationships/hyperlink" Target="https://www.daloopa.com/src/18747985" TargetMode="External"/><Relationship Id="rId7744" Type="http://schemas.openxmlformats.org/officeDocument/2006/relationships/hyperlink" Target="https://www.daloopa.com/src/70319338" TargetMode="External"/><Relationship Id="rId2889" Type="http://schemas.openxmlformats.org/officeDocument/2006/relationships/hyperlink" Target="https://app.internal.daloopa.com/short_text_fundamental?id=4dbaa5dd3edfdddbe7a51d43b735e2d5" TargetMode="External"/><Relationship Id="rId5295" Type="http://schemas.openxmlformats.org/officeDocument/2006/relationships/hyperlink" Target="https://www.daloopa.com/src/4423183" TargetMode="External"/><Relationship Id="rId6346" Type="http://schemas.openxmlformats.org/officeDocument/2006/relationships/hyperlink" Target="https://www.daloopa.com/src/18753618" TargetMode="External"/><Relationship Id="rId6760" Type="http://schemas.openxmlformats.org/officeDocument/2006/relationships/hyperlink" Target="https://www.daloopa.com/src/45802014" TargetMode="External"/><Relationship Id="rId7811" Type="http://schemas.openxmlformats.org/officeDocument/2006/relationships/hyperlink" Target="https://www.daloopa.com/src/8774931" TargetMode="External"/><Relationship Id="rId111" Type="http://schemas.openxmlformats.org/officeDocument/2006/relationships/hyperlink" Target="https://www.daloopa.com/src/50454713" TargetMode="External"/><Relationship Id="rId2956" Type="http://schemas.openxmlformats.org/officeDocument/2006/relationships/hyperlink" Target="https://www.daloopa.com/src/4422265" TargetMode="External"/><Relationship Id="rId5362" Type="http://schemas.openxmlformats.org/officeDocument/2006/relationships/hyperlink" Target="https://www.daloopa.com/src/18745223" TargetMode="External"/><Relationship Id="rId6413" Type="http://schemas.openxmlformats.org/officeDocument/2006/relationships/hyperlink" Target="https://www.daloopa.com/src/69165745" TargetMode="External"/><Relationship Id="rId9569" Type="http://schemas.openxmlformats.org/officeDocument/2006/relationships/hyperlink" Target="https://www.daloopa.com/src/8795420" TargetMode="External"/><Relationship Id="rId928" Type="http://schemas.openxmlformats.org/officeDocument/2006/relationships/hyperlink" Target="https://www.daloopa.com/document/8001122" TargetMode="External"/><Relationship Id="rId1558" Type="http://schemas.openxmlformats.org/officeDocument/2006/relationships/hyperlink" Target="https://www.daloopa.com/document/23979428" TargetMode="External"/><Relationship Id="rId2609" Type="http://schemas.openxmlformats.org/officeDocument/2006/relationships/hyperlink" Target="https://www.daloopa.com/src/55732314" TargetMode="External"/><Relationship Id="rId5015" Type="http://schemas.openxmlformats.org/officeDocument/2006/relationships/hyperlink" Target="https://www.daloopa.com/src/4422731" TargetMode="External"/><Relationship Id="rId8585" Type="http://schemas.openxmlformats.org/officeDocument/2006/relationships/hyperlink" Target="https://www.daloopa.com/src/76383628" TargetMode="External"/><Relationship Id="rId9636" Type="http://schemas.openxmlformats.org/officeDocument/2006/relationships/hyperlink" Target="https://www.daloopa.com/document/23979424" TargetMode="External"/><Relationship Id="rId1972" Type="http://schemas.openxmlformats.org/officeDocument/2006/relationships/hyperlink" Target="https://www.daloopa.com/src/8768822" TargetMode="External"/><Relationship Id="rId4031" Type="http://schemas.openxmlformats.org/officeDocument/2006/relationships/hyperlink" Target="https://www.daloopa.com/src/76525783" TargetMode="External"/><Relationship Id="rId7187" Type="http://schemas.openxmlformats.org/officeDocument/2006/relationships/hyperlink" Target="https://www.daloopa.com/src/70318926" TargetMode="External"/><Relationship Id="rId8238" Type="http://schemas.openxmlformats.org/officeDocument/2006/relationships/hyperlink" Target="https://www.daloopa.com/src/76386030" TargetMode="External"/><Relationship Id="rId1625" Type="http://schemas.openxmlformats.org/officeDocument/2006/relationships/hyperlink" Target="https://www.daloopa.com/src/75006213" TargetMode="External"/><Relationship Id="rId7254" Type="http://schemas.openxmlformats.org/officeDocument/2006/relationships/hyperlink" Target="https://www.daloopa.com/src/8780418" TargetMode="External"/><Relationship Id="rId8305" Type="http://schemas.openxmlformats.org/officeDocument/2006/relationships/hyperlink" Target="https://www.daloopa.com/src/76388421" TargetMode="External"/><Relationship Id="rId8652" Type="http://schemas.openxmlformats.org/officeDocument/2006/relationships/hyperlink" Target="https://www.daloopa.com/src/76383597" TargetMode="External"/><Relationship Id="rId9703" Type="http://schemas.openxmlformats.org/officeDocument/2006/relationships/hyperlink" Target="https://www.daloopa.com/src/51072227" TargetMode="External"/><Relationship Id="rId3797" Type="http://schemas.openxmlformats.org/officeDocument/2006/relationships/hyperlink" Target="https://www.daloopa.com/src/75006726" TargetMode="External"/><Relationship Id="rId4848" Type="http://schemas.openxmlformats.org/officeDocument/2006/relationships/hyperlink" Target="https://www.daloopa.com/src/33992490" TargetMode="External"/><Relationship Id="rId2399" Type="http://schemas.openxmlformats.org/officeDocument/2006/relationships/hyperlink" Target="https://www.daloopa.com/src/8771763" TargetMode="External"/><Relationship Id="rId3864" Type="http://schemas.openxmlformats.org/officeDocument/2006/relationships/hyperlink" Target="https://www.daloopa.com/src/4421382" TargetMode="External"/><Relationship Id="rId4915" Type="http://schemas.openxmlformats.org/officeDocument/2006/relationships/hyperlink" Target="https://www.daloopa.com/src/45801778" TargetMode="External"/><Relationship Id="rId6270" Type="http://schemas.openxmlformats.org/officeDocument/2006/relationships/hyperlink" Target="https://www.daloopa.com/src/55731758" TargetMode="External"/><Relationship Id="rId7321" Type="http://schemas.openxmlformats.org/officeDocument/2006/relationships/hyperlink" Target="https://www.daloopa.com/src/45801654" TargetMode="External"/><Relationship Id="rId785" Type="http://schemas.openxmlformats.org/officeDocument/2006/relationships/hyperlink" Target="https://www.daloopa.com/src/55732151" TargetMode="External"/><Relationship Id="rId2466" Type="http://schemas.openxmlformats.org/officeDocument/2006/relationships/hyperlink" Target="https://www.daloopa.com/document/23979428" TargetMode="External"/><Relationship Id="rId2880" Type="http://schemas.openxmlformats.org/officeDocument/2006/relationships/hyperlink" Target="https://www.daloopa.com/src/50413741" TargetMode="External"/><Relationship Id="rId3517" Type="http://schemas.openxmlformats.org/officeDocument/2006/relationships/hyperlink" Target="https://www.daloopa.com/src/75006728" TargetMode="External"/><Relationship Id="rId3931" Type="http://schemas.openxmlformats.org/officeDocument/2006/relationships/hyperlink" Target="https://www.daloopa.com/src/4421780" TargetMode="External"/><Relationship Id="rId9079" Type="http://schemas.openxmlformats.org/officeDocument/2006/relationships/hyperlink" Target="https://www.daloopa.com/src/8783417" TargetMode="External"/><Relationship Id="rId9493" Type="http://schemas.openxmlformats.org/officeDocument/2006/relationships/hyperlink" Target="https://app.internal.daloopa.com/short_text_fundamental?id=8d5db07a68fdd5a9aaac4a31dd3ce824" TargetMode="External"/><Relationship Id="rId438" Type="http://schemas.openxmlformats.org/officeDocument/2006/relationships/hyperlink" Target="https://marketplace.daloopa.com/text-fundamental?row_number=69&amp;period_tag=QQQQ&amp;unit_tag=Percent&amp;id=4429247&amp;value=0.1&amp;id=50451422&amp;value=0.12&amp;id=55732022&amp;value=0.12&amp;id=60194604&amp;value=0.12&amp;id=64848913&amp;value=0.07&amp;id=69163361&amp;value=0.04&amp;" TargetMode="External"/><Relationship Id="rId852" Type="http://schemas.openxmlformats.org/officeDocument/2006/relationships/hyperlink" Target="https://www.daloopa.com/document/23346503" TargetMode="External"/><Relationship Id="rId1068" Type="http://schemas.openxmlformats.org/officeDocument/2006/relationships/hyperlink" Target="https://www.daloopa.com/src/4428101" TargetMode="External"/><Relationship Id="rId1482" Type="http://schemas.openxmlformats.org/officeDocument/2006/relationships/hyperlink" Target="https://app.internal.daloopa.com/short_text_fundamental?id=8de0966e2c651d113e3afe0c002947f0" TargetMode="External"/><Relationship Id="rId2119" Type="http://schemas.openxmlformats.org/officeDocument/2006/relationships/hyperlink" Target="https://marketplace.daloopa.com/text-fundamental?row_number=298&amp;period_tag=QQQQ&amp;unit_tag=Million&amp;id=8774285&amp;value=686.9&amp;id=8774265&amp;value=785.2&amp;id=8774243&amp;value=856.9&amp;id=8774221&amp;value=942.4&amp;id=8774200&amp;value=1081.5&amp;id=8774177&amp;value=1159.1&amp;" TargetMode="External"/><Relationship Id="rId2533" Type="http://schemas.openxmlformats.org/officeDocument/2006/relationships/hyperlink" Target="https://www.daloopa.com/src/4423577" TargetMode="External"/><Relationship Id="rId5689" Type="http://schemas.openxmlformats.org/officeDocument/2006/relationships/hyperlink" Target="https://www.daloopa.com/src/4422924" TargetMode="External"/><Relationship Id="rId8095" Type="http://schemas.openxmlformats.org/officeDocument/2006/relationships/hyperlink" Target="https://www.daloopa.com/src/8774823" TargetMode="External"/><Relationship Id="rId9146" Type="http://schemas.openxmlformats.org/officeDocument/2006/relationships/hyperlink" Target="https://app.internal.daloopa.com/short_text_fundamental?id=3d2a281600f590e63f7f721be52b1369" TargetMode="External"/><Relationship Id="rId9560" Type="http://schemas.openxmlformats.org/officeDocument/2006/relationships/hyperlink" Target="https://www.daloopa.com/src/8795350" TargetMode="External"/><Relationship Id="rId505" Type="http://schemas.openxmlformats.org/officeDocument/2006/relationships/hyperlink" Target="https://www.daloopa.com/src/4430275" TargetMode="External"/><Relationship Id="rId1135" Type="http://schemas.openxmlformats.org/officeDocument/2006/relationships/hyperlink" Target="https://www.daloopa.com/src/4428100" TargetMode="External"/><Relationship Id="rId8162" Type="http://schemas.openxmlformats.org/officeDocument/2006/relationships/hyperlink" Target="https://www.daloopa.com/src/8774594" TargetMode="External"/><Relationship Id="rId9213" Type="http://schemas.openxmlformats.org/officeDocument/2006/relationships/hyperlink" Target="https://www.daloopa.com/src/8795188" TargetMode="External"/><Relationship Id="rId1202" Type="http://schemas.openxmlformats.org/officeDocument/2006/relationships/hyperlink" Target="https://www.daloopa.com/src/4428795" TargetMode="External"/><Relationship Id="rId2600" Type="http://schemas.openxmlformats.org/officeDocument/2006/relationships/hyperlink" Target="https://www.daloopa.com/src/4423480" TargetMode="External"/><Relationship Id="rId4358" Type="http://schemas.openxmlformats.org/officeDocument/2006/relationships/hyperlink" Target="https://www.daloopa.com/src/4421650" TargetMode="External"/><Relationship Id="rId5409" Type="http://schemas.openxmlformats.org/officeDocument/2006/relationships/hyperlink" Target="https://www.daloopa.com/src/4423421" TargetMode="External"/><Relationship Id="rId5756" Type="http://schemas.openxmlformats.org/officeDocument/2006/relationships/hyperlink" Target="https://www.daloopa.com/src/64849614" TargetMode="External"/><Relationship Id="rId6807" Type="http://schemas.openxmlformats.org/officeDocument/2006/relationships/hyperlink" Target="https://www.daloopa.com/src/51085249" TargetMode="External"/><Relationship Id="rId4772" Type="http://schemas.openxmlformats.org/officeDocument/2006/relationships/hyperlink" Target="https://www.daloopa.com/src/4421945" TargetMode="External"/><Relationship Id="rId5823" Type="http://schemas.openxmlformats.org/officeDocument/2006/relationships/hyperlink" Target="https://www.daloopa.com/src/45801916" TargetMode="External"/><Relationship Id="rId8979" Type="http://schemas.openxmlformats.org/officeDocument/2006/relationships/hyperlink" Target="https://www.daloopa.com/src/8783487" TargetMode="External"/><Relationship Id="rId295" Type="http://schemas.openxmlformats.org/officeDocument/2006/relationships/hyperlink" Target="https://www.daloopa.com/src/4427095" TargetMode="External"/><Relationship Id="rId3374" Type="http://schemas.openxmlformats.org/officeDocument/2006/relationships/hyperlink" Target="https://www.daloopa.com/src/50623194" TargetMode="External"/><Relationship Id="rId4425" Type="http://schemas.openxmlformats.org/officeDocument/2006/relationships/hyperlink" Target="https://www.daloopa.com/src/41059571" TargetMode="External"/><Relationship Id="rId7995" Type="http://schemas.openxmlformats.org/officeDocument/2006/relationships/hyperlink" Target="https://www.daloopa.com/src/8774556" TargetMode="External"/><Relationship Id="rId2390" Type="http://schemas.openxmlformats.org/officeDocument/2006/relationships/hyperlink" Target="https://www.daloopa.com/src/69165717" TargetMode="External"/><Relationship Id="rId3027" Type="http://schemas.openxmlformats.org/officeDocument/2006/relationships/hyperlink" Target="https://www.daloopa.com/src/4422345" TargetMode="External"/><Relationship Id="rId3441" Type="http://schemas.openxmlformats.org/officeDocument/2006/relationships/hyperlink" Target="https://www.daloopa.com/src/4421719" TargetMode="External"/><Relationship Id="rId6597" Type="http://schemas.openxmlformats.org/officeDocument/2006/relationships/hyperlink" Target="https://www.daloopa.com/src/4441524" TargetMode="External"/><Relationship Id="rId7648" Type="http://schemas.openxmlformats.org/officeDocument/2006/relationships/hyperlink" Target="https://www.daloopa.com/src/50608695" TargetMode="External"/><Relationship Id="rId362" Type="http://schemas.openxmlformats.org/officeDocument/2006/relationships/hyperlink" Target="https://www.daloopa.com/src/4427382" TargetMode="External"/><Relationship Id="rId2043" Type="http://schemas.openxmlformats.org/officeDocument/2006/relationships/hyperlink" Target="https://www.daloopa.com/src/8774168" TargetMode="External"/><Relationship Id="rId5199" Type="http://schemas.openxmlformats.org/officeDocument/2006/relationships/hyperlink" Target="https://www.daloopa.com/src/4423454" TargetMode="External"/><Relationship Id="rId6664" Type="http://schemas.openxmlformats.org/officeDocument/2006/relationships/hyperlink" Target="https://www.daloopa.com/src/64849622" TargetMode="External"/><Relationship Id="rId7715" Type="http://schemas.openxmlformats.org/officeDocument/2006/relationships/hyperlink" Target="https://www.daloopa.com/src/50611179" TargetMode="External"/><Relationship Id="rId9070" Type="http://schemas.openxmlformats.org/officeDocument/2006/relationships/hyperlink" Target="https://www.daloopa.com/src/8783455" TargetMode="External"/><Relationship Id="rId2110" Type="http://schemas.openxmlformats.org/officeDocument/2006/relationships/hyperlink" Target="https://www.daloopa.com/document/19368065" TargetMode="External"/><Relationship Id="rId5266" Type="http://schemas.openxmlformats.org/officeDocument/2006/relationships/hyperlink" Target="https://www.daloopa.com/src/45801827" TargetMode="External"/><Relationship Id="rId5680" Type="http://schemas.openxmlformats.org/officeDocument/2006/relationships/hyperlink" Target="https://www.daloopa.com/document/23979428" TargetMode="External"/><Relationship Id="rId6317" Type="http://schemas.openxmlformats.org/officeDocument/2006/relationships/hyperlink" Target="https://www.daloopa.com/src/18753616" TargetMode="External"/><Relationship Id="rId9887" Type="http://schemas.openxmlformats.org/officeDocument/2006/relationships/hyperlink" Target="https://www.daloopa.com/src/8778342" TargetMode="External"/><Relationship Id="rId4282" Type="http://schemas.openxmlformats.org/officeDocument/2006/relationships/hyperlink" Target="https://www.daloopa.com/src/4421649" TargetMode="External"/><Relationship Id="rId5333" Type="http://schemas.openxmlformats.org/officeDocument/2006/relationships/hyperlink" Target="https://www.daloopa.com/src/4422737" TargetMode="External"/><Relationship Id="rId6731" Type="http://schemas.openxmlformats.org/officeDocument/2006/relationships/hyperlink" Target="https://www.daloopa.com/src/4441110" TargetMode="External"/><Relationship Id="rId8489" Type="http://schemas.openxmlformats.org/officeDocument/2006/relationships/hyperlink" Target="https://www.daloopa.com/src/76391017" TargetMode="External"/><Relationship Id="rId1876" Type="http://schemas.openxmlformats.org/officeDocument/2006/relationships/hyperlink" Target="https://www.daloopa.com/src/50525523" TargetMode="External"/><Relationship Id="rId2927" Type="http://schemas.openxmlformats.org/officeDocument/2006/relationships/hyperlink" Target="https://www.daloopa.com/src/55731690" TargetMode="External"/><Relationship Id="rId1529" Type="http://schemas.openxmlformats.org/officeDocument/2006/relationships/hyperlink" Target="https://www.daloopa.com/src/4423937" TargetMode="External"/><Relationship Id="rId1943" Type="http://schemas.openxmlformats.org/officeDocument/2006/relationships/hyperlink" Target="https://www.daloopa.com/src/50728184" TargetMode="External"/><Relationship Id="rId5400" Type="http://schemas.openxmlformats.org/officeDocument/2006/relationships/hyperlink" Target="https://www.daloopa.com/src/4423155" TargetMode="External"/><Relationship Id="rId8556" Type="http://schemas.openxmlformats.org/officeDocument/2006/relationships/hyperlink" Target="https://www.daloopa.com/src/76383346" TargetMode="External"/><Relationship Id="rId8970" Type="http://schemas.openxmlformats.org/officeDocument/2006/relationships/hyperlink" Target="https://www.daloopa.com/src/64848723" TargetMode="External"/><Relationship Id="rId9607" Type="http://schemas.openxmlformats.org/officeDocument/2006/relationships/hyperlink" Target="https://www.daloopa.com/src/8795487" TargetMode="External"/><Relationship Id="rId4002" Type="http://schemas.openxmlformats.org/officeDocument/2006/relationships/hyperlink" Target="https://www.daloopa.com/src/76525776" TargetMode="External"/><Relationship Id="rId7158" Type="http://schemas.openxmlformats.org/officeDocument/2006/relationships/hyperlink" Target="https://www.daloopa.com/src/4424272" TargetMode="External"/><Relationship Id="rId7572" Type="http://schemas.openxmlformats.org/officeDocument/2006/relationships/hyperlink" Target="https://www.daloopa.com/src/50608268" TargetMode="External"/><Relationship Id="rId8209" Type="http://schemas.openxmlformats.org/officeDocument/2006/relationships/hyperlink" Target="https://www.daloopa.com/src/76390533" TargetMode="External"/><Relationship Id="rId8623" Type="http://schemas.openxmlformats.org/officeDocument/2006/relationships/hyperlink" Target="https://www.daloopa.com/src/76383354" TargetMode="External"/><Relationship Id="rId3768" Type="http://schemas.openxmlformats.org/officeDocument/2006/relationships/hyperlink" Target="https://www.daloopa.com/src/4421901" TargetMode="External"/><Relationship Id="rId4819" Type="http://schemas.openxmlformats.org/officeDocument/2006/relationships/hyperlink" Target="https://www.daloopa.com/src/4422792" TargetMode="External"/><Relationship Id="rId6174" Type="http://schemas.openxmlformats.org/officeDocument/2006/relationships/hyperlink" Target="https://www.daloopa.com/src/4422525" TargetMode="External"/><Relationship Id="rId7225" Type="http://schemas.openxmlformats.org/officeDocument/2006/relationships/hyperlink" Target="https://www.daloopa.com/src/8780402" TargetMode="External"/><Relationship Id="rId689" Type="http://schemas.openxmlformats.org/officeDocument/2006/relationships/hyperlink" Target="https://marketplace.daloopa.com/text-fundamental?row_number=97&amp;period_tag=QQQQ&amp;unit_tag=Actual&amp;id=70356783&amp;value=20&amp;" TargetMode="External"/><Relationship Id="rId2784" Type="http://schemas.openxmlformats.org/officeDocument/2006/relationships/hyperlink" Target="https://www.daloopa.com/document/23979428" TargetMode="External"/><Relationship Id="rId5190" Type="http://schemas.openxmlformats.org/officeDocument/2006/relationships/hyperlink" Target="https://www.daloopa.com/src/4423211" TargetMode="External"/><Relationship Id="rId6241" Type="http://schemas.openxmlformats.org/officeDocument/2006/relationships/hyperlink" Target="https://www.daloopa.com/src/4422905" TargetMode="External"/><Relationship Id="rId9397" Type="http://schemas.openxmlformats.org/officeDocument/2006/relationships/hyperlink" Target="https://www.daloopa.com/src/8795336" TargetMode="External"/><Relationship Id="rId756" Type="http://schemas.openxmlformats.org/officeDocument/2006/relationships/hyperlink" Target="https://www.daloopa.com/src/41059707" TargetMode="External"/><Relationship Id="rId1386" Type="http://schemas.openxmlformats.org/officeDocument/2006/relationships/hyperlink" Target="https://www.daloopa.com/src/4423996" TargetMode="External"/><Relationship Id="rId2437" Type="http://schemas.openxmlformats.org/officeDocument/2006/relationships/hyperlink" Target="https://www.daloopa.com/src/4423518" TargetMode="External"/><Relationship Id="rId3835" Type="http://schemas.openxmlformats.org/officeDocument/2006/relationships/hyperlink" Target="https://www.daloopa.com/src/4421277" TargetMode="External"/><Relationship Id="rId9464" Type="http://schemas.openxmlformats.org/officeDocument/2006/relationships/hyperlink" Target="https://www.daloopa.com/src/8795388" TargetMode="External"/><Relationship Id="rId409" Type="http://schemas.openxmlformats.org/officeDocument/2006/relationships/hyperlink" Target="https://www.daloopa.com/src/41059676" TargetMode="External"/><Relationship Id="rId1039" Type="http://schemas.openxmlformats.org/officeDocument/2006/relationships/hyperlink" Target="https://www.daloopa.com/src/4424067" TargetMode="External"/><Relationship Id="rId2851" Type="http://schemas.openxmlformats.org/officeDocument/2006/relationships/hyperlink" Target="https://www.daloopa.com/src/4422276" TargetMode="External"/><Relationship Id="rId3902" Type="http://schemas.openxmlformats.org/officeDocument/2006/relationships/hyperlink" Target="https://www.daloopa.com/src/69162571" TargetMode="External"/><Relationship Id="rId8066" Type="http://schemas.openxmlformats.org/officeDocument/2006/relationships/hyperlink" Target="https://www.daloopa.com/src/8774717" TargetMode="External"/><Relationship Id="rId9117" Type="http://schemas.openxmlformats.org/officeDocument/2006/relationships/hyperlink" Target="https://www.daloopa.com/src/8795180" TargetMode="External"/><Relationship Id="rId92" Type="http://schemas.openxmlformats.org/officeDocument/2006/relationships/hyperlink" Target="https://www.daloopa.com/src/50454715" TargetMode="External"/><Relationship Id="rId823" Type="http://schemas.openxmlformats.org/officeDocument/2006/relationships/hyperlink" Target="https://www.daloopa.com/src/4427596" TargetMode="External"/><Relationship Id="rId1453" Type="http://schemas.openxmlformats.org/officeDocument/2006/relationships/hyperlink" Target="https://www.daloopa.com/src/4423875" TargetMode="External"/><Relationship Id="rId2504" Type="http://schemas.openxmlformats.org/officeDocument/2006/relationships/hyperlink" Target="https://www.daloopa.com/src/60194774" TargetMode="External"/><Relationship Id="rId7082" Type="http://schemas.openxmlformats.org/officeDocument/2006/relationships/hyperlink" Target="https://www.daloopa.com/src/4424249" TargetMode="External"/><Relationship Id="rId8480" Type="http://schemas.openxmlformats.org/officeDocument/2006/relationships/hyperlink" Target="https://www.daloopa.com/src/76391136" TargetMode="External"/><Relationship Id="rId9531" Type="http://schemas.openxmlformats.org/officeDocument/2006/relationships/hyperlink" Target="https://www.daloopa.com/src/8795461" TargetMode="External"/><Relationship Id="rId1106" Type="http://schemas.openxmlformats.org/officeDocument/2006/relationships/hyperlink" Target="https://www.daloopa.com/src/64848930" TargetMode="External"/><Relationship Id="rId1520" Type="http://schemas.openxmlformats.org/officeDocument/2006/relationships/hyperlink" Target="https://www.daloopa.com/src/4423833" TargetMode="External"/><Relationship Id="rId4676" Type="http://schemas.openxmlformats.org/officeDocument/2006/relationships/hyperlink" Target="https://www.daloopa.com/src/4421656" TargetMode="External"/><Relationship Id="rId5727" Type="http://schemas.openxmlformats.org/officeDocument/2006/relationships/hyperlink" Target="https://www.daloopa.com/src/45801901" TargetMode="External"/><Relationship Id="rId8133" Type="http://schemas.openxmlformats.org/officeDocument/2006/relationships/hyperlink" Target="https://www.daloopa.com/src/8774719" TargetMode="External"/><Relationship Id="rId3278" Type="http://schemas.openxmlformats.org/officeDocument/2006/relationships/hyperlink" Target="https://www.daloopa.com/src/4422179" TargetMode="External"/><Relationship Id="rId3692" Type="http://schemas.openxmlformats.org/officeDocument/2006/relationships/hyperlink" Target="https://www.daloopa.com/src/4421900" TargetMode="External"/><Relationship Id="rId4329" Type="http://schemas.openxmlformats.org/officeDocument/2006/relationships/hyperlink" Target="https://www.daloopa.com/src/64848750" TargetMode="External"/><Relationship Id="rId4743" Type="http://schemas.openxmlformats.org/officeDocument/2006/relationships/hyperlink" Target="https://www.daloopa.com/src/41059594" TargetMode="External"/><Relationship Id="rId7899" Type="http://schemas.openxmlformats.org/officeDocument/2006/relationships/hyperlink" Target="https://www.daloopa.com/src/8774891" TargetMode="External"/><Relationship Id="rId8200" Type="http://schemas.openxmlformats.org/officeDocument/2006/relationships/hyperlink" Target="https://www.daloopa.com/src/55743933" TargetMode="External"/><Relationship Id="rId199" Type="http://schemas.openxmlformats.org/officeDocument/2006/relationships/hyperlink" Target="https://www.daloopa.com/src/4430269" TargetMode="External"/><Relationship Id="rId2294" Type="http://schemas.openxmlformats.org/officeDocument/2006/relationships/hyperlink" Target="https://www.daloopa.com/src/8771764" TargetMode="External"/><Relationship Id="rId3345" Type="http://schemas.openxmlformats.org/officeDocument/2006/relationships/hyperlink" Target="https://www.daloopa.com/src/4422351" TargetMode="External"/><Relationship Id="rId266" Type="http://schemas.openxmlformats.org/officeDocument/2006/relationships/hyperlink" Target="https://www.daloopa.com/document/1190599" TargetMode="External"/><Relationship Id="rId680" Type="http://schemas.openxmlformats.org/officeDocument/2006/relationships/hyperlink" Target="https://marketplace.daloopa.com/text-fundamental?row_number=94&amp;period_tag=QQQQ&amp;unit_tag=Percent&amp;id=4429242&amp;value=0.08&amp;" TargetMode="External"/><Relationship Id="rId2361" Type="http://schemas.openxmlformats.org/officeDocument/2006/relationships/hyperlink" Target="https://www.daloopa.com/src/8771445" TargetMode="External"/><Relationship Id="rId3412" Type="http://schemas.openxmlformats.org/officeDocument/2006/relationships/hyperlink" Target="https://www.daloopa.com/src/69163145" TargetMode="External"/><Relationship Id="rId4810" Type="http://schemas.openxmlformats.org/officeDocument/2006/relationships/hyperlink" Target="https://www.daloopa.com/src/76525928" TargetMode="External"/><Relationship Id="rId6568" Type="http://schemas.openxmlformats.org/officeDocument/2006/relationships/hyperlink" Target="https://www.daloopa.com/src/51078105" TargetMode="External"/><Relationship Id="rId7619" Type="http://schemas.openxmlformats.org/officeDocument/2006/relationships/hyperlink" Target="https://www.daloopa.com/src/50608411" TargetMode="External"/><Relationship Id="rId7966" Type="http://schemas.openxmlformats.org/officeDocument/2006/relationships/hyperlink" Target="https://app.internal.daloopa.com/short_text_fundamental?id=869759fb2d90903d4a92ad8136bd9a5b" TargetMode="External"/><Relationship Id="rId333" Type="http://schemas.openxmlformats.org/officeDocument/2006/relationships/hyperlink" Target="https://marketplace.daloopa.com/text-fundamental?row_number=52&amp;period_tag=QQQQ&amp;unit_tag=Dollar&amp;id=4431126&amp;value=0.02&amp;" TargetMode="External"/><Relationship Id="rId2014" Type="http://schemas.openxmlformats.org/officeDocument/2006/relationships/hyperlink" Target="https://www.daloopa.com/src/8768846" TargetMode="External"/><Relationship Id="rId6982" Type="http://schemas.openxmlformats.org/officeDocument/2006/relationships/hyperlink" Target="https://www.daloopa.com/src/4425320" TargetMode="External"/><Relationship Id="rId9041" Type="http://schemas.openxmlformats.org/officeDocument/2006/relationships/hyperlink" Target="https://www.daloopa.com/src/8781253" TargetMode="External"/><Relationship Id="rId1030" Type="http://schemas.openxmlformats.org/officeDocument/2006/relationships/hyperlink" Target="https://www.daloopa.com/src/4424045" TargetMode="External"/><Relationship Id="rId4186" Type="http://schemas.openxmlformats.org/officeDocument/2006/relationships/hyperlink" Target="https://www.daloopa.com/src/76525809" TargetMode="External"/><Relationship Id="rId5584" Type="http://schemas.openxmlformats.org/officeDocument/2006/relationships/hyperlink" Target="https://www.daloopa.com/src/45801875" TargetMode="External"/><Relationship Id="rId6635" Type="http://schemas.openxmlformats.org/officeDocument/2006/relationships/hyperlink" Target="https://www.daloopa.com/src/51519619" TargetMode="External"/><Relationship Id="rId400" Type="http://schemas.openxmlformats.org/officeDocument/2006/relationships/hyperlink" Target="https://marketplace.daloopa.com/text-fundamental?row_number=59&amp;period_tag=QQQQ&amp;unit_tag=Dollar&amp;id=4429234&amp;value=0.09&amp;id=4427500&amp;value=0.09&amp;" TargetMode="External"/><Relationship Id="rId5237" Type="http://schemas.openxmlformats.org/officeDocument/2006/relationships/hyperlink" Target="https://www.daloopa.com/src/4423037" TargetMode="External"/><Relationship Id="rId5651" Type="http://schemas.openxmlformats.org/officeDocument/2006/relationships/hyperlink" Target="https://www.daloopa.com/src/4422743" TargetMode="External"/><Relationship Id="rId6702" Type="http://schemas.openxmlformats.org/officeDocument/2006/relationships/hyperlink" Target="https://www.daloopa.com/src/4425245" TargetMode="External"/><Relationship Id="rId9858" Type="http://schemas.openxmlformats.org/officeDocument/2006/relationships/hyperlink" Target="https://www.daloopa.com/src/8778155" TargetMode="External"/><Relationship Id="rId1847" Type="http://schemas.openxmlformats.org/officeDocument/2006/relationships/hyperlink" Target="https://www.daloopa.com/src/8770805" TargetMode="External"/><Relationship Id="rId4253" Type="http://schemas.openxmlformats.org/officeDocument/2006/relationships/hyperlink" Target="https://www.daloopa.com/src/76525820" TargetMode="External"/><Relationship Id="rId5304" Type="http://schemas.openxmlformats.org/officeDocument/2006/relationships/hyperlink" Target="https://www.daloopa.com/src/4422510" TargetMode="External"/><Relationship Id="rId8874" Type="http://schemas.openxmlformats.org/officeDocument/2006/relationships/hyperlink" Target="https://www.daloopa.com/src/18767634" TargetMode="External"/><Relationship Id="rId4320" Type="http://schemas.openxmlformats.org/officeDocument/2006/relationships/hyperlink" Target="https://www.daloopa.com/src/8847471" TargetMode="External"/><Relationship Id="rId7476" Type="http://schemas.openxmlformats.org/officeDocument/2006/relationships/hyperlink" Target="https://www.daloopa.com/src/50600444" TargetMode="External"/><Relationship Id="rId7890" Type="http://schemas.openxmlformats.org/officeDocument/2006/relationships/hyperlink" Target="https://www.daloopa.com/document/23100857" TargetMode="External"/><Relationship Id="rId8527" Type="http://schemas.openxmlformats.org/officeDocument/2006/relationships/hyperlink" Target="https://www.daloopa.com/src/76383235" TargetMode="External"/><Relationship Id="rId190" Type="http://schemas.openxmlformats.org/officeDocument/2006/relationships/hyperlink" Target="https://www.daloopa.com/src/51150853" TargetMode="External"/><Relationship Id="rId1914" Type="http://schemas.openxmlformats.org/officeDocument/2006/relationships/hyperlink" Target="https://www.daloopa.com/src/50521860" TargetMode="External"/><Relationship Id="rId6078" Type="http://schemas.openxmlformats.org/officeDocument/2006/relationships/hyperlink" Target="https://www.daloopa.com/src/55731746" TargetMode="External"/><Relationship Id="rId6492" Type="http://schemas.openxmlformats.org/officeDocument/2006/relationships/hyperlink" Target="https://www.daloopa.com/document/22723849" TargetMode="External"/><Relationship Id="rId7129" Type="http://schemas.openxmlformats.org/officeDocument/2006/relationships/hyperlink" Target="https://www.daloopa.com/src/4424270" TargetMode="External"/><Relationship Id="rId7543" Type="http://schemas.openxmlformats.org/officeDocument/2006/relationships/hyperlink" Target="https://www.daloopa.com/src/50603143" TargetMode="External"/><Relationship Id="rId8941" Type="http://schemas.openxmlformats.org/officeDocument/2006/relationships/hyperlink" Target="https://www.daloopa.com/src/8783464" TargetMode="External"/><Relationship Id="rId5094" Type="http://schemas.openxmlformats.org/officeDocument/2006/relationships/hyperlink" Target="https://www.daloopa.com/src/8847707" TargetMode="External"/><Relationship Id="rId6145" Type="http://schemas.openxmlformats.org/officeDocument/2006/relationships/hyperlink" Target="https://www.daloopa.com/src/69165741" TargetMode="External"/><Relationship Id="rId2688" Type="http://schemas.openxmlformats.org/officeDocument/2006/relationships/hyperlink" Target="https://www.daloopa.com/src/4422220" TargetMode="External"/><Relationship Id="rId3739" Type="http://schemas.openxmlformats.org/officeDocument/2006/relationships/hyperlink" Target="https://www.daloopa.com/src/8847460" TargetMode="External"/><Relationship Id="rId5161" Type="http://schemas.openxmlformats.org/officeDocument/2006/relationships/hyperlink" Target="https://www.daloopa.com/src/45801812" TargetMode="External"/><Relationship Id="rId7610" Type="http://schemas.openxmlformats.org/officeDocument/2006/relationships/hyperlink" Target="https://www.daloopa.com/src/50608013" TargetMode="External"/><Relationship Id="rId2755" Type="http://schemas.openxmlformats.org/officeDocument/2006/relationships/hyperlink" Target="https://www.daloopa.com/src/4422408" TargetMode="External"/><Relationship Id="rId3806" Type="http://schemas.openxmlformats.org/officeDocument/2006/relationships/hyperlink" Target="https://www.daloopa.com/src/76525742" TargetMode="External"/><Relationship Id="rId6212" Type="http://schemas.openxmlformats.org/officeDocument/2006/relationships/hyperlink" Target="https://www.daloopa.com/src/4423319" TargetMode="External"/><Relationship Id="rId9368" Type="http://schemas.openxmlformats.org/officeDocument/2006/relationships/hyperlink" Target="https://www.daloopa.com/src/8795448" TargetMode="External"/><Relationship Id="rId9782" Type="http://schemas.openxmlformats.org/officeDocument/2006/relationships/hyperlink" Target="https://www.daloopa.com/src/51072718" TargetMode="External"/><Relationship Id="rId727" Type="http://schemas.openxmlformats.org/officeDocument/2006/relationships/hyperlink" Target="https://www.daloopa.com/src/50451427" TargetMode="External"/><Relationship Id="rId1357" Type="http://schemas.openxmlformats.org/officeDocument/2006/relationships/hyperlink" Target="https://www.daloopa.com/src/4423974" TargetMode="External"/><Relationship Id="rId1771" Type="http://schemas.openxmlformats.org/officeDocument/2006/relationships/hyperlink" Target="https://www.daloopa.com/src/50570195" TargetMode="External"/><Relationship Id="rId2408" Type="http://schemas.openxmlformats.org/officeDocument/2006/relationships/hyperlink" Target="https://www.daloopa.com/src/45801627" TargetMode="External"/><Relationship Id="rId2822" Type="http://schemas.openxmlformats.org/officeDocument/2006/relationships/hyperlink" Target="https://www.daloopa.com/src/60194299" TargetMode="External"/><Relationship Id="rId5978" Type="http://schemas.openxmlformats.org/officeDocument/2006/relationships/hyperlink" Target="https://www.daloopa.com/src/4422870" TargetMode="External"/><Relationship Id="rId8384" Type="http://schemas.openxmlformats.org/officeDocument/2006/relationships/hyperlink" Target="https://www.daloopa.com/src/76389625" TargetMode="External"/><Relationship Id="rId9435" Type="http://schemas.openxmlformats.org/officeDocument/2006/relationships/hyperlink" Target="https://www.daloopa.com/src/50570737" TargetMode="External"/><Relationship Id="rId63" Type="http://schemas.openxmlformats.org/officeDocument/2006/relationships/hyperlink" Target="https://www.daloopa.com/document/1193623" TargetMode="External"/><Relationship Id="rId1424" Type="http://schemas.openxmlformats.org/officeDocument/2006/relationships/hyperlink" Target="https://www.daloopa.com/src/4424004" TargetMode="External"/><Relationship Id="rId4994" Type="http://schemas.openxmlformats.org/officeDocument/2006/relationships/hyperlink" Target="https://www.daloopa.com/src/4422763" TargetMode="External"/><Relationship Id="rId8037" Type="http://schemas.openxmlformats.org/officeDocument/2006/relationships/hyperlink" Target="https://www.daloopa.com/src/8776184" TargetMode="External"/><Relationship Id="rId8451" Type="http://schemas.openxmlformats.org/officeDocument/2006/relationships/hyperlink" Target="https://www.daloopa.com/src/76390814" TargetMode="External"/><Relationship Id="rId9502" Type="http://schemas.openxmlformats.org/officeDocument/2006/relationships/hyperlink" Target="https://www.daloopa.com/src/23060739" TargetMode="External"/><Relationship Id="rId3596" Type="http://schemas.openxmlformats.org/officeDocument/2006/relationships/hyperlink" Target="https://www.daloopa.com/src/4421609" TargetMode="External"/><Relationship Id="rId4647" Type="http://schemas.openxmlformats.org/officeDocument/2006/relationships/hyperlink" Target="https://www.daloopa.com/src/76525894" TargetMode="External"/><Relationship Id="rId7053" Type="http://schemas.openxmlformats.org/officeDocument/2006/relationships/hyperlink" Target="https://www.daloopa.com/src/4440897" TargetMode="External"/><Relationship Id="rId8104" Type="http://schemas.openxmlformats.org/officeDocument/2006/relationships/hyperlink" Target="https://www.daloopa.com/src/8774520" TargetMode="External"/><Relationship Id="rId2198" Type="http://schemas.openxmlformats.org/officeDocument/2006/relationships/hyperlink" Target="https://www.daloopa.com/src/8771549" TargetMode="External"/><Relationship Id="rId3249" Type="http://schemas.openxmlformats.org/officeDocument/2006/relationships/hyperlink" Target="https://www.daloopa.com/src/8847515" TargetMode="External"/><Relationship Id="rId7120" Type="http://schemas.openxmlformats.org/officeDocument/2006/relationships/hyperlink" Target="https://www.daloopa.com/src/23060644" TargetMode="External"/><Relationship Id="rId584" Type="http://schemas.openxmlformats.org/officeDocument/2006/relationships/hyperlink" Target="https://www.daloopa.com/src/4432360" TargetMode="External"/><Relationship Id="rId2265" Type="http://schemas.openxmlformats.org/officeDocument/2006/relationships/hyperlink" Target="https://www.daloopa.com/src/18768295" TargetMode="External"/><Relationship Id="rId3663" Type="http://schemas.openxmlformats.org/officeDocument/2006/relationships/hyperlink" Target="https://www.daloopa.com/src/50447783" TargetMode="External"/><Relationship Id="rId4714" Type="http://schemas.openxmlformats.org/officeDocument/2006/relationships/hyperlink" Target="https://www.daloopa.com/src/4421520" TargetMode="External"/><Relationship Id="rId9292" Type="http://schemas.openxmlformats.org/officeDocument/2006/relationships/hyperlink" Target="https://www.daloopa.com/src/70318345" TargetMode="External"/><Relationship Id="rId237" Type="http://schemas.openxmlformats.org/officeDocument/2006/relationships/hyperlink" Target="https://www.daloopa.com/src/4430913" TargetMode="External"/><Relationship Id="rId3316" Type="http://schemas.openxmlformats.org/officeDocument/2006/relationships/hyperlink" Target="https://www.daloopa.com/src/50413747" TargetMode="External"/><Relationship Id="rId3730" Type="http://schemas.openxmlformats.org/officeDocument/2006/relationships/hyperlink" Target="https://www.daloopa.com/src/76525728" TargetMode="External"/><Relationship Id="rId6886" Type="http://schemas.openxmlformats.org/officeDocument/2006/relationships/hyperlink" Target="https://www.daloopa.com/src/4425307" TargetMode="External"/><Relationship Id="rId7937" Type="http://schemas.openxmlformats.org/officeDocument/2006/relationships/hyperlink" Target="https://www.daloopa.com/document/23979424" TargetMode="External"/><Relationship Id="rId651" Type="http://schemas.openxmlformats.org/officeDocument/2006/relationships/hyperlink" Target="https://www.daloopa.com/document/23346503" TargetMode="External"/><Relationship Id="rId1281" Type="http://schemas.openxmlformats.org/officeDocument/2006/relationships/hyperlink" Target="https://www.daloopa.com/src/4428498" TargetMode="External"/><Relationship Id="rId2332" Type="http://schemas.openxmlformats.org/officeDocument/2006/relationships/hyperlink" Target="https://www.daloopa.com/src/45801642" TargetMode="External"/><Relationship Id="rId5488" Type="http://schemas.openxmlformats.org/officeDocument/2006/relationships/hyperlink" Target="https://app.internal.daloopa.com/short_text_fundamental?id=cbcc7233b2922df5f254a1469cac59e9" TargetMode="External"/><Relationship Id="rId6539" Type="http://schemas.openxmlformats.org/officeDocument/2006/relationships/hyperlink" Target="https://www.daloopa.com/src/51431319" TargetMode="External"/><Relationship Id="rId6953" Type="http://schemas.openxmlformats.org/officeDocument/2006/relationships/hyperlink" Target="https://www.daloopa.com/src/4425377" TargetMode="External"/><Relationship Id="rId304" Type="http://schemas.openxmlformats.org/officeDocument/2006/relationships/hyperlink" Target="https://www.daloopa.com/document/1168795" TargetMode="External"/><Relationship Id="rId5555" Type="http://schemas.openxmlformats.org/officeDocument/2006/relationships/hyperlink" Target="https://www.daloopa.com/src/4423043" TargetMode="External"/><Relationship Id="rId6606" Type="http://schemas.openxmlformats.org/officeDocument/2006/relationships/hyperlink" Target="https://www.daloopa.com/src/8847803" TargetMode="External"/><Relationship Id="rId9012" Type="http://schemas.openxmlformats.org/officeDocument/2006/relationships/hyperlink" Target="https://www.daloopa.com/src/64848722" TargetMode="External"/><Relationship Id="rId1001" Type="http://schemas.openxmlformats.org/officeDocument/2006/relationships/hyperlink" Target="https://www.daloopa.com/src/51152473" TargetMode="External"/><Relationship Id="rId4157" Type="http://schemas.openxmlformats.org/officeDocument/2006/relationships/hyperlink" Target="https://www.daloopa.com/src/4421759" TargetMode="External"/><Relationship Id="rId4571" Type="http://schemas.openxmlformats.org/officeDocument/2006/relationships/hyperlink" Target="https://www.daloopa.com/src/4421626" TargetMode="External"/><Relationship Id="rId5208" Type="http://schemas.openxmlformats.org/officeDocument/2006/relationships/hyperlink" Target="https://www.daloopa.com/src/55731752" TargetMode="External"/><Relationship Id="rId5622" Type="http://schemas.openxmlformats.org/officeDocument/2006/relationships/hyperlink" Target="https://www.daloopa.com/src/4422516" TargetMode="External"/><Relationship Id="rId8778" Type="http://schemas.openxmlformats.org/officeDocument/2006/relationships/hyperlink" Target="https://www.daloopa.com/src/70323363" TargetMode="External"/><Relationship Id="rId9829" Type="http://schemas.openxmlformats.org/officeDocument/2006/relationships/hyperlink" Target="https://www.daloopa.com/src/8777945" TargetMode="External"/><Relationship Id="rId3173" Type="http://schemas.openxmlformats.org/officeDocument/2006/relationships/hyperlink" Target="https://www.daloopa.com/src/4422190" TargetMode="External"/><Relationship Id="rId4224" Type="http://schemas.openxmlformats.org/officeDocument/2006/relationships/hyperlink" Target="https://www.daloopa.com/src/4421785" TargetMode="External"/><Relationship Id="rId1818" Type="http://schemas.openxmlformats.org/officeDocument/2006/relationships/hyperlink" Target="https://www.daloopa.com/src/75156033" TargetMode="External"/><Relationship Id="rId3240" Type="http://schemas.openxmlformats.org/officeDocument/2006/relationships/hyperlink" Target="https://www.daloopa.com/src/4422362" TargetMode="External"/><Relationship Id="rId6396" Type="http://schemas.openxmlformats.org/officeDocument/2006/relationships/hyperlink" Target="https://www.daloopa.com/src/33992474" TargetMode="External"/><Relationship Id="rId7794" Type="http://schemas.openxmlformats.org/officeDocument/2006/relationships/hyperlink" Target="https://www.daloopa.com/src/51117649" TargetMode="External"/><Relationship Id="rId8845" Type="http://schemas.openxmlformats.org/officeDocument/2006/relationships/hyperlink" Target="https://www.daloopa.com/src/18767633" TargetMode="External"/><Relationship Id="rId161" Type="http://schemas.openxmlformats.org/officeDocument/2006/relationships/hyperlink" Target="https://www.daloopa.com/document/23346503" TargetMode="External"/><Relationship Id="rId6049" Type="http://schemas.openxmlformats.org/officeDocument/2006/relationships/hyperlink" Target="https://www.daloopa.com/src/4422901" TargetMode="External"/><Relationship Id="rId7447" Type="http://schemas.openxmlformats.org/officeDocument/2006/relationships/hyperlink" Target="https://www.daloopa.com/src/50600672" TargetMode="External"/><Relationship Id="rId7861" Type="http://schemas.openxmlformats.org/officeDocument/2006/relationships/hyperlink" Target="https://www.daloopa.com/src/8776080" TargetMode="External"/><Relationship Id="rId8912" Type="http://schemas.openxmlformats.org/officeDocument/2006/relationships/hyperlink" Target="https://www.daloopa.com/src/23060603" TargetMode="External"/><Relationship Id="rId6463" Type="http://schemas.openxmlformats.org/officeDocument/2006/relationships/hyperlink" Target="https://www.daloopa.com/src/51431313" TargetMode="External"/><Relationship Id="rId7514" Type="http://schemas.openxmlformats.org/officeDocument/2006/relationships/hyperlink" Target="https://www.daloopa.com/src/50603632" TargetMode="External"/><Relationship Id="rId978" Type="http://schemas.openxmlformats.org/officeDocument/2006/relationships/hyperlink" Target="https://www.daloopa.com/document/21884893" TargetMode="External"/><Relationship Id="rId2659" Type="http://schemas.openxmlformats.org/officeDocument/2006/relationships/hyperlink" Target="https://www.daloopa.com/src/33997553" TargetMode="External"/><Relationship Id="rId5065" Type="http://schemas.openxmlformats.org/officeDocument/2006/relationships/hyperlink" Target="https://www.daloopa.com/document/23979428" TargetMode="External"/><Relationship Id="rId6116" Type="http://schemas.openxmlformats.org/officeDocument/2006/relationships/hyperlink" Target="https://www.daloopa.com/src/4423317" TargetMode="External"/><Relationship Id="rId6530" Type="http://schemas.openxmlformats.org/officeDocument/2006/relationships/hyperlink" Target="https://app.internal.daloopa.com/short_text_fundamental?id=3b040efef55f0305f461c49740477f47" TargetMode="External"/><Relationship Id="rId9686" Type="http://schemas.openxmlformats.org/officeDocument/2006/relationships/hyperlink" Target="https://www.daloopa.com/src/51073223" TargetMode="External"/><Relationship Id="rId1675" Type="http://schemas.openxmlformats.org/officeDocument/2006/relationships/hyperlink" Target="https://www.daloopa.com/document/23607425" TargetMode="External"/><Relationship Id="rId2726" Type="http://schemas.openxmlformats.org/officeDocument/2006/relationships/hyperlink" Target="https://www.daloopa.com/src/50623189" TargetMode="External"/><Relationship Id="rId4081" Type="http://schemas.openxmlformats.org/officeDocument/2006/relationships/hyperlink" Target="https://www.daloopa.com/src/76525790" TargetMode="External"/><Relationship Id="rId5132" Type="http://schemas.openxmlformats.org/officeDocument/2006/relationships/hyperlink" Target="https://www.daloopa.com/src/4423063" TargetMode="External"/><Relationship Id="rId8288" Type="http://schemas.openxmlformats.org/officeDocument/2006/relationships/hyperlink" Target="https://www.daloopa.com/src/76385653" TargetMode="External"/><Relationship Id="rId9339" Type="http://schemas.openxmlformats.org/officeDocument/2006/relationships/hyperlink" Target="https://www.daloopa.com/src/50570698" TargetMode="External"/><Relationship Id="rId9753" Type="http://schemas.openxmlformats.org/officeDocument/2006/relationships/hyperlink" Target="https://www.daloopa.com/src/75155863" TargetMode="External"/><Relationship Id="rId1328" Type="http://schemas.openxmlformats.org/officeDocument/2006/relationships/hyperlink" Target="https://www.daloopa.com/src/69163435" TargetMode="External"/><Relationship Id="rId8355" Type="http://schemas.openxmlformats.org/officeDocument/2006/relationships/hyperlink" Target="https://www.daloopa.com/src/76388104" TargetMode="External"/><Relationship Id="rId9406" Type="http://schemas.openxmlformats.org/officeDocument/2006/relationships/hyperlink" Target="https://www.daloopa.com/src/8795406" TargetMode="External"/><Relationship Id="rId1742" Type="http://schemas.openxmlformats.org/officeDocument/2006/relationships/hyperlink" Target="https://www.daloopa.com/src/8778578" TargetMode="External"/><Relationship Id="rId4898" Type="http://schemas.openxmlformats.org/officeDocument/2006/relationships/hyperlink" Target="https://www.daloopa.com/src/18753598" TargetMode="External"/><Relationship Id="rId5949" Type="http://schemas.openxmlformats.org/officeDocument/2006/relationships/hyperlink" Target="https://www.daloopa.com/src/8847725" TargetMode="External"/><Relationship Id="rId7371" Type="http://schemas.openxmlformats.org/officeDocument/2006/relationships/hyperlink" Target="https://www.daloopa.com/src/23053122" TargetMode="External"/><Relationship Id="rId8008" Type="http://schemas.openxmlformats.org/officeDocument/2006/relationships/hyperlink" Target="https://app.internal.daloopa.com/short_text_fundamental?id=a9565b09c74aba2ad274bb7a08b6da6f" TargetMode="External"/><Relationship Id="rId9820" Type="http://schemas.openxmlformats.org/officeDocument/2006/relationships/hyperlink" Target="https://www.daloopa.com/document/1190650" TargetMode="External"/><Relationship Id="rId34" Type="http://schemas.openxmlformats.org/officeDocument/2006/relationships/hyperlink" Target="https://www.daloopa.com/document/21567441" TargetMode="External"/><Relationship Id="rId4965" Type="http://schemas.openxmlformats.org/officeDocument/2006/relationships/hyperlink" Target="https://www.daloopa.com/src/45801783" TargetMode="External"/><Relationship Id="rId7024" Type="http://schemas.openxmlformats.org/officeDocument/2006/relationships/hyperlink" Target="https://www.daloopa.com/src/4441698" TargetMode="External"/><Relationship Id="rId8422" Type="http://schemas.openxmlformats.org/officeDocument/2006/relationships/hyperlink" Target="https://www.daloopa.com/src/76391428" TargetMode="External"/><Relationship Id="rId3567" Type="http://schemas.openxmlformats.org/officeDocument/2006/relationships/hyperlink" Target="https://www.daloopa.com/src/76525694" TargetMode="External"/><Relationship Id="rId3981" Type="http://schemas.openxmlformats.org/officeDocument/2006/relationships/hyperlink" Target="https://www.daloopa.com/src/4421875" TargetMode="External"/><Relationship Id="rId4618" Type="http://schemas.openxmlformats.org/officeDocument/2006/relationships/hyperlink" Target="https://www.daloopa.com/src/4421792" TargetMode="External"/><Relationship Id="rId488" Type="http://schemas.openxmlformats.org/officeDocument/2006/relationships/hyperlink" Target="https://www.daloopa.com/src/4427873" TargetMode="External"/><Relationship Id="rId2169" Type="http://schemas.openxmlformats.org/officeDocument/2006/relationships/hyperlink" Target="https://www.daloopa.com/src/75156251" TargetMode="External"/><Relationship Id="rId2583" Type="http://schemas.openxmlformats.org/officeDocument/2006/relationships/hyperlink" Target="https://www.daloopa.com/src/4423593" TargetMode="External"/><Relationship Id="rId3634" Type="http://schemas.openxmlformats.org/officeDocument/2006/relationships/hyperlink" Target="https://www.daloopa.com/src/4421538" TargetMode="External"/><Relationship Id="rId6040" Type="http://schemas.openxmlformats.org/officeDocument/2006/relationships/hyperlink" Target="https://app.internal.daloopa.com/short_text_fundamental?id=50d45eefa904103ff83eaa39b0d25542" TargetMode="External"/><Relationship Id="rId9196" Type="http://schemas.openxmlformats.org/officeDocument/2006/relationships/hyperlink" Target="https://www.daloopa.com/src/8795301" TargetMode="External"/><Relationship Id="rId555" Type="http://schemas.openxmlformats.org/officeDocument/2006/relationships/hyperlink" Target="https://www.daloopa.com/src/4427156" TargetMode="External"/><Relationship Id="rId1185" Type="http://schemas.openxmlformats.org/officeDocument/2006/relationships/hyperlink" Target="https://www.daloopa.com/src/50916131" TargetMode="External"/><Relationship Id="rId2236" Type="http://schemas.openxmlformats.org/officeDocument/2006/relationships/hyperlink" Target="https://www.daloopa.com/src/8772067" TargetMode="External"/><Relationship Id="rId2650" Type="http://schemas.openxmlformats.org/officeDocument/2006/relationships/hyperlink" Target="https://www.daloopa.com/src/4423517" TargetMode="External"/><Relationship Id="rId3701" Type="http://schemas.openxmlformats.org/officeDocument/2006/relationships/hyperlink" Target="https://www.daloopa.com/src/4421639" TargetMode="External"/><Relationship Id="rId6857" Type="http://schemas.openxmlformats.org/officeDocument/2006/relationships/hyperlink" Target="https://www.daloopa.com/document/1168795" TargetMode="External"/><Relationship Id="rId7908" Type="http://schemas.openxmlformats.org/officeDocument/2006/relationships/hyperlink" Target="https://www.daloopa.com/src/8774576" TargetMode="External"/><Relationship Id="rId9263" Type="http://schemas.openxmlformats.org/officeDocument/2006/relationships/hyperlink" Target="https://www.daloopa.com/src/23060712" TargetMode="External"/><Relationship Id="rId208" Type="http://schemas.openxmlformats.org/officeDocument/2006/relationships/hyperlink" Target="https://www.daloopa.com/src/41059660" TargetMode="External"/><Relationship Id="rId622" Type="http://schemas.openxmlformats.org/officeDocument/2006/relationships/hyperlink" Target="https://www.daloopa.com/src/4429742" TargetMode="External"/><Relationship Id="rId1252" Type="http://schemas.openxmlformats.org/officeDocument/2006/relationships/hyperlink" Target="https://www.daloopa.com/src/64849637" TargetMode="External"/><Relationship Id="rId2303" Type="http://schemas.openxmlformats.org/officeDocument/2006/relationships/hyperlink" Target="https://www.daloopa.com/src/8771559" TargetMode="External"/><Relationship Id="rId5459" Type="http://schemas.openxmlformats.org/officeDocument/2006/relationships/hyperlink" Target="https://www.daloopa.com/src/4423335" TargetMode="External"/><Relationship Id="rId9330" Type="http://schemas.openxmlformats.org/officeDocument/2006/relationships/hyperlink" Target="https://www.daloopa.com/document/23607425" TargetMode="External"/><Relationship Id="rId4475" Type="http://schemas.openxmlformats.org/officeDocument/2006/relationships/hyperlink" Target="https://www.daloopa.com/src/18729716" TargetMode="External"/><Relationship Id="rId5873" Type="http://schemas.openxmlformats.org/officeDocument/2006/relationships/hyperlink" Target="https://www.daloopa.com/src/50462545" TargetMode="External"/><Relationship Id="rId6924" Type="http://schemas.openxmlformats.org/officeDocument/2006/relationships/hyperlink" Target="https://marketplace.daloopa.com/text-fundamental?row_number=564&amp;period_tag=QYYY&amp;unit_tag=Million&amp;id=4442562&amp;value=31&amp;id=4425144&amp;value=0&amp;id=4425401&amp;value=0&amp;id=45802043&amp;value=31&amp;" TargetMode="External"/><Relationship Id="rId3077" Type="http://schemas.openxmlformats.org/officeDocument/2006/relationships/hyperlink" Target="https://www.daloopa.com/src/4422306" TargetMode="External"/><Relationship Id="rId4128" Type="http://schemas.openxmlformats.org/officeDocument/2006/relationships/hyperlink" Target="https://www.daloopa.com/src/75006743" TargetMode="External"/><Relationship Id="rId5526" Type="http://schemas.openxmlformats.org/officeDocument/2006/relationships/hyperlink" Target="https://www.daloopa.com/src/55731742" TargetMode="External"/><Relationship Id="rId5940" Type="http://schemas.openxmlformats.org/officeDocument/2006/relationships/hyperlink" Target="https://www.daloopa.com/src/4423255" TargetMode="External"/><Relationship Id="rId2093" Type="http://schemas.openxmlformats.org/officeDocument/2006/relationships/hyperlink" Target="https://www.daloopa.com/src/8774236" TargetMode="External"/><Relationship Id="rId3491" Type="http://schemas.openxmlformats.org/officeDocument/2006/relationships/hyperlink" Target="https://www.daloopa.com/src/4421800" TargetMode="External"/><Relationship Id="rId4542" Type="http://schemas.openxmlformats.org/officeDocument/2006/relationships/hyperlink" Target="https://www.daloopa.com/src/76525875" TargetMode="External"/><Relationship Id="rId7698" Type="http://schemas.openxmlformats.org/officeDocument/2006/relationships/hyperlink" Target="https://app.internal.daloopa.com/short_text_fundamental?id=71fcbb97e6462be9111f886f1ca1c8e5" TargetMode="External"/><Relationship Id="rId8749" Type="http://schemas.openxmlformats.org/officeDocument/2006/relationships/hyperlink" Target="https://app.internal.daloopa.com/short_text_fundamental?id=3487a13fff7900c0785182c11ebfd8c7" TargetMode="External"/><Relationship Id="rId3144" Type="http://schemas.openxmlformats.org/officeDocument/2006/relationships/hyperlink" Target="https://www.daloopa.com/src/8847532" TargetMode="External"/><Relationship Id="rId7765" Type="http://schemas.openxmlformats.org/officeDocument/2006/relationships/hyperlink" Target="https://www.daloopa.com/src/51115616" TargetMode="External"/><Relationship Id="rId8816" Type="http://schemas.openxmlformats.org/officeDocument/2006/relationships/hyperlink" Target="https://www.daloopa.com/src/64849037" TargetMode="External"/><Relationship Id="rId2160" Type="http://schemas.openxmlformats.org/officeDocument/2006/relationships/hyperlink" Target="https://www.daloopa.com/src/66239464" TargetMode="External"/><Relationship Id="rId3211" Type="http://schemas.openxmlformats.org/officeDocument/2006/relationships/hyperlink" Target="https://www.daloopa.com/src/50624730" TargetMode="External"/><Relationship Id="rId6367" Type="http://schemas.openxmlformats.org/officeDocument/2006/relationships/hyperlink" Target="https://www.daloopa.com/src/4422820" TargetMode="External"/><Relationship Id="rId6781" Type="http://schemas.openxmlformats.org/officeDocument/2006/relationships/hyperlink" Target="https://www.daloopa.com/src/4442560" TargetMode="External"/><Relationship Id="rId7418" Type="http://schemas.openxmlformats.org/officeDocument/2006/relationships/hyperlink" Target="https://www.daloopa.com/src/8780782" TargetMode="External"/><Relationship Id="rId7832" Type="http://schemas.openxmlformats.org/officeDocument/2006/relationships/hyperlink" Target="https://www.daloopa.com/src/8775998" TargetMode="External"/><Relationship Id="rId132" Type="http://schemas.openxmlformats.org/officeDocument/2006/relationships/hyperlink" Target="https://www.daloopa.com/src/4427159" TargetMode="External"/><Relationship Id="rId5383" Type="http://schemas.openxmlformats.org/officeDocument/2006/relationships/hyperlink" Target="https://www.daloopa.com/document/23979428" TargetMode="External"/><Relationship Id="rId6434" Type="http://schemas.openxmlformats.org/officeDocument/2006/relationships/hyperlink" Target="https://app.internal.daloopa.com/short_text_fundamental?id=08b87ea2e0fc1e0f0d7475d295c17369" TargetMode="External"/><Relationship Id="rId1579" Type="http://schemas.openxmlformats.org/officeDocument/2006/relationships/hyperlink" Target="https://www.daloopa.com/src/4423994" TargetMode="External"/><Relationship Id="rId2977" Type="http://schemas.openxmlformats.org/officeDocument/2006/relationships/hyperlink" Target="https://www.daloopa.com/src/33992300" TargetMode="External"/><Relationship Id="rId5036" Type="http://schemas.openxmlformats.org/officeDocument/2006/relationships/hyperlink" Target="https://www.daloopa.com/src/4423357" TargetMode="External"/><Relationship Id="rId5450" Type="http://schemas.openxmlformats.org/officeDocument/2006/relationships/hyperlink" Target="https://www.daloopa.com/src/4423069" TargetMode="External"/><Relationship Id="rId949" Type="http://schemas.openxmlformats.org/officeDocument/2006/relationships/hyperlink" Target="https://marketplace.daloopa.com/text-fundamental?row_number=184&amp;period_tag=QQQQ&amp;unit_tag=Percent&amp;id=4443589&amp;value=0.1&amp;" TargetMode="External"/><Relationship Id="rId1993" Type="http://schemas.openxmlformats.org/officeDocument/2006/relationships/hyperlink" Target="https://www.daloopa.com/src/51030555" TargetMode="External"/><Relationship Id="rId4052" Type="http://schemas.openxmlformats.org/officeDocument/2006/relationships/hyperlink" Target="https://www.daloopa.com/src/4421730" TargetMode="External"/><Relationship Id="rId5103" Type="http://schemas.openxmlformats.org/officeDocument/2006/relationships/hyperlink" Target="https://www.daloopa.com/src/60194345" TargetMode="External"/><Relationship Id="rId6501" Type="http://schemas.openxmlformats.org/officeDocument/2006/relationships/hyperlink" Target="https://www.daloopa.com/src/51090750" TargetMode="External"/><Relationship Id="rId8259" Type="http://schemas.openxmlformats.org/officeDocument/2006/relationships/hyperlink" Target="https://www.daloopa.com/src/76390327" TargetMode="External"/><Relationship Id="rId9657" Type="http://schemas.openxmlformats.org/officeDocument/2006/relationships/hyperlink" Target="https://www.daloopa.com/src/51072492" TargetMode="External"/><Relationship Id="rId1646" Type="http://schemas.openxmlformats.org/officeDocument/2006/relationships/hyperlink" Target="https://www.daloopa.com/document/23979428" TargetMode="External"/><Relationship Id="rId8673" Type="http://schemas.openxmlformats.org/officeDocument/2006/relationships/hyperlink" Target="https://www.daloopa.com/document/23607425" TargetMode="External"/><Relationship Id="rId9724" Type="http://schemas.openxmlformats.org/officeDocument/2006/relationships/hyperlink" Target="https://www.daloopa.com/src/51073827" TargetMode="External"/><Relationship Id="rId1713" Type="http://schemas.openxmlformats.org/officeDocument/2006/relationships/hyperlink" Target="https://www.daloopa.com/src/8772973" TargetMode="External"/><Relationship Id="rId4869" Type="http://schemas.openxmlformats.org/officeDocument/2006/relationships/hyperlink" Target="https://www.daloopa.com/src/4422694" TargetMode="External"/><Relationship Id="rId7275" Type="http://schemas.openxmlformats.org/officeDocument/2006/relationships/hyperlink" Target="https://www.daloopa.com/src/70318097" TargetMode="External"/><Relationship Id="rId8326" Type="http://schemas.openxmlformats.org/officeDocument/2006/relationships/hyperlink" Target="https://www.daloopa.com/src/76386627" TargetMode="External"/><Relationship Id="rId8740" Type="http://schemas.openxmlformats.org/officeDocument/2006/relationships/hyperlink" Target="https://www.daloopa.com/src/76383601" TargetMode="External"/><Relationship Id="rId3885" Type="http://schemas.openxmlformats.org/officeDocument/2006/relationships/hyperlink" Target="https://www.daloopa.com/src/4421589" TargetMode="External"/><Relationship Id="rId4936" Type="http://schemas.openxmlformats.org/officeDocument/2006/relationships/hyperlink" Target="https://www.daloopa.com/src/4423117" TargetMode="External"/><Relationship Id="rId6291" Type="http://schemas.openxmlformats.org/officeDocument/2006/relationships/hyperlink" Target="https://www.daloopa.com/src/4422819" TargetMode="External"/><Relationship Id="rId7342" Type="http://schemas.openxmlformats.org/officeDocument/2006/relationships/hyperlink" Target="https://www.daloopa.com/document/23607425" TargetMode="External"/><Relationship Id="rId2487" Type="http://schemas.openxmlformats.org/officeDocument/2006/relationships/hyperlink" Target="https://www.daloopa.com/src/4423534" TargetMode="External"/><Relationship Id="rId3538" Type="http://schemas.openxmlformats.org/officeDocument/2006/relationships/hyperlink" Target="https://www.daloopa.com/src/4421801" TargetMode="External"/><Relationship Id="rId459" Type="http://schemas.openxmlformats.org/officeDocument/2006/relationships/hyperlink" Target="https://www.daloopa.com/src/4427071" TargetMode="External"/><Relationship Id="rId873" Type="http://schemas.openxmlformats.org/officeDocument/2006/relationships/hyperlink" Target="https://www.daloopa.com/src/4427693" TargetMode="External"/><Relationship Id="rId1089" Type="http://schemas.openxmlformats.org/officeDocument/2006/relationships/hyperlink" Target="https://www.daloopa.com/src/4428230" TargetMode="External"/><Relationship Id="rId2554" Type="http://schemas.openxmlformats.org/officeDocument/2006/relationships/hyperlink" Target="https://www.daloopa.com/src/41059689" TargetMode="External"/><Relationship Id="rId3952" Type="http://schemas.openxmlformats.org/officeDocument/2006/relationships/hyperlink" Target="https://www.daloopa.com/src/55731632" TargetMode="External"/><Relationship Id="rId6011" Type="http://schemas.openxmlformats.org/officeDocument/2006/relationships/hyperlink" Target="https://www.daloopa.com/src/69162654" TargetMode="External"/><Relationship Id="rId9167" Type="http://schemas.openxmlformats.org/officeDocument/2006/relationships/hyperlink" Target="https://www.daloopa.com/src/23060717" TargetMode="External"/><Relationship Id="rId9581" Type="http://schemas.openxmlformats.org/officeDocument/2006/relationships/hyperlink" Target="https://www.daloopa.com/src/8795421" TargetMode="External"/><Relationship Id="rId526" Type="http://schemas.openxmlformats.org/officeDocument/2006/relationships/hyperlink" Target="https://www.daloopa.com/src/4431134" TargetMode="External"/><Relationship Id="rId1156" Type="http://schemas.openxmlformats.org/officeDocument/2006/relationships/hyperlink" Target="https://www.daloopa.com/src/50599442" TargetMode="External"/><Relationship Id="rId2207" Type="http://schemas.openxmlformats.org/officeDocument/2006/relationships/hyperlink" Target="https://www.daloopa.com/src/8771415" TargetMode="External"/><Relationship Id="rId3605" Type="http://schemas.openxmlformats.org/officeDocument/2006/relationships/hyperlink" Target="https://www.daloopa.com/src/18731571" TargetMode="External"/><Relationship Id="rId8183" Type="http://schemas.openxmlformats.org/officeDocument/2006/relationships/hyperlink" Target="https://www.daloopa.com/src/8774795" TargetMode="External"/><Relationship Id="rId9234" Type="http://schemas.openxmlformats.org/officeDocument/2006/relationships/hyperlink" Target="https://www.daloopa.com/src/8795258" TargetMode="External"/><Relationship Id="rId940" Type="http://schemas.openxmlformats.org/officeDocument/2006/relationships/hyperlink" Target="https://www.daloopa.com/document/8001122" TargetMode="External"/><Relationship Id="rId1570" Type="http://schemas.openxmlformats.org/officeDocument/2006/relationships/hyperlink" Target="https://www.daloopa.com/src/4423924" TargetMode="External"/><Relationship Id="rId2621" Type="http://schemas.openxmlformats.org/officeDocument/2006/relationships/hyperlink" Target="https://www.daloopa.com/src/18748553" TargetMode="External"/><Relationship Id="rId5777" Type="http://schemas.openxmlformats.org/officeDocument/2006/relationships/hyperlink" Target="https://www.daloopa.com/src/4422838" TargetMode="External"/><Relationship Id="rId6828" Type="http://schemas.openxmlformats.org/officeDocument/2006/relationships/hyperlink" Target="https://www.daloopa.com/document/1168795" TargetMode="External"/><Relationship Id="rId1223" Type="http://schemas.openxmlformats.org/officeDocument/2006/relationships/hyperlink" Target="https://www.daloopa.com/src/8847863" TargetMode="External"/><Relationship Id="rId4379" Type="http://schemas.openxmlformats.org/officeDocument/2006/relationships/hyperlink" Target="https://www.daloopa.com/src/76525841" TargetMode="External"/><Relationship Id="rId4793" Type="http://schemas.openxmlformats.org/officeDocument/2006/relationships/hyperlink" Target="https://www.daloopa.com/src/18729708" TargetMode="External"/><Relationship Id="rId5844" Type="http://schemas.openxmlformats.org/officeDocument/2006/relationships/hyperlink" Target="https://www.daloopa.com/src/45801921" TargetMode="External"/><Relationship Id="rId8250" Type="http://schemas.openxmlformats.org/officeDocument/2006/relationships/hyperlink" Target="https://www.daloopa.com/src/76390558" TargetMode="External"/><Relationship Id="rId9301" Type="http://schemas.openxmlformats.org/officeDocument/2006/relationships/hyperlink" Target="https://www.daloopa.com/src/8795171" TargetMode="External"/><Relationship Id="rId3395" Type="http://schemas.openxmlformats.org/officeDocument/2006/relationships/hyperlink" Target="https://www.daloopa.com/src/4427837" TargetMode="External"/><Relationship Id="rId4446" Type="http://schemas.openxmlformats.org/officeDocument/2006/relationships/hyperlink" Target="https://www.daloopa.com/src/4421427" TargetMode="External"/><Relationship Id="rId4860" Type="http://schemas.openxmlformats.org/officeDocument/2006/relationships/hyperlink" Target="https://www.daloopa.com/src/45801768" TargetMode="External"/><Relationship Id="rId5911" Type="http://schemas.openxmlformats.org/officeDocument/2006/relationships/hyperlink" Target="https://www.daloopa.com/src/41059651" TargetMode="External"/><Relationship Id="rId3048" Type="http://schemas.openxmlformats.org/officeDocument/2006/relationships/hyperlink" Target="https://www.daloopa.com/src/69162217" TargetMode="External"/><Relationship Id="rId3462" Type="http://schemas.openxmlformats.org/officeDocument/2006/relationships/hyperlink" Target="https://www.daloopa.com/src/64848760" TargetMode="External"/><Relationship Id="rId4513" Type="http://schemas.openxmlformats.org/officeDocument/2006/relationships/hyperlink" Target="https://www.daloopa.com/src/4421765" TargetMode="External"/><Relationship Id="rId7669" Type="http://schemas.openxmlformats.org/officeDocument/2006/relationships/hyperlink" Target="https://www.daloopa.com/src/70319325" TargetMode="External"/><Relationship Id="rId383" Type="http://schemas.openxmlformats.org/officeDocument/2006/relationships/hyperlink" Target="https://www.daloopa.com/src/4430073" TargetMode="External"/><Relationship Id="rId2064" Type="http://schemas.openxmlformats.org/officeDocument/2006/relationships/hyperlink" Target="https://www.daloopa.com/src/50588009" TargetMode="External"/><Relationship Id="rId3115" Type="http://schemas.openxmlformats.org/officeDocument/2006/relationships/hyperlink" Target="https://www.daloopa.com/src/4422124" TargetMode="External"/><Relationship Id="rId6685" Type="http://schemas.openxmlformats.org/officeDocument/2006/relationships/hyperlink" Target="https://www.daloopa.com/src/51085252" TargetMode="External"/><Relationship Id="rId9091" Type="http://schemas.openxmlformats.org/officeDocument/2006/relationships/hyperlink" Target="https://www.daloopa.com/src/33999773" TargetMode="External"/><Relationship Id="rId450" Type="http://schemas.openxmlformats.org/officeDocument/2006/relationships/hyperlink" Target="https://www.daloopa.com/src/55732021" TargetMode="External"/><Relationship Id="rId1080" Type="http://schemas.openxmlformats.org/officeDocument/2006/relationships/hyperlink" Target="https://www.daloopa.com/src/4428206" TargetMode="External"/><Relationship Id="rId2131" Type="http://schemas.openxmlformats.org/officeDocument/2006/relationships/hyperlink" Target="https://www.daloopa.com/src/50589501" TargetMode="External"/><Relationship Id="rId5287" Type="http://schemas.openxmlformats.org/officeDocument/2006/relationships/hyperlink" Target="https://www.daloopa.com/src/4422947" TargetMode="External"/><Relationship Id="rId6338" Type="http://schemas.openxmlformats.org/officeDocument/2006/relationships/hyperlink" Target="https://app.internal.daloopa.com/short_text_fundamental?id=cee5b50b7a915565911b83c94de427ac" TargetMode="External"/><Relationship Id="rId7736" Type="http://schemas.openxmlformats.org/officeDocument/2006/relationships/hyperlink" Target="https://www.daloopa.com/src/50611300" TargetMode="External"/><Relationship Id="rId103" Type="http://schemas.openxmlformats.org/officeDocument/2006/relationships/hyperlink" Target="https://www.daloopa.com/src/4431144" TargetMode="External"/><Relationship Id="rId6752" Type="http://schemas.openxmlformats.org/officeDocument/2006/relationships/hyperlink" Target="https://www.daloopa.com/src/4441109" TargetMode="External"/><Relationship Id="rId7803" Type="http://schemas.openxmlformats.org/officeDocument/2006/relationships/hyperlink" Target="https://www.daloopa.com/document/1192609" TargetMode="External"/><Relationship Id="rId1897" Type="http://schemas.openxmlformats.org/officeDocument/2006/relationships/hyperlink" Target="https://marketplace.daloopa.com/text-fundamental?row_number=279&amp;period_tag=QQQQ&amp;unit_tag=Percent&amp;id=50521996&amp;value=0.08&amp;id=50518632&amp;value=0.09&amp;id=50570932&amp;value=0.09&amp;id=70320499&amp;value=0.1&amp;" TargetMode="External"/><Relationship Id="rId2948" Type="http://schemas.openxmlformats.org/officeDocument/2006/relationships/hyperlink" Target="https://www.daloopa.com/src/4422173" TargetMode="External"/><Relationship Id="rId5354" Type="http://schemas.openxmlformats.org/officeDocument/2006/relationships/hyperlink" Target="https://www.daloopa.com/src/4423363" TargetMode="External"/><Relationship Id="rId6405" Type="http://schemas.openxmlformats.org/officeDocument/2006/relationships/hyperlink" Target="https://www.daloopa.com/src/45801986" TargetMode="External"/><Relationship Id="rId1964" Type="http://schemas.openxmlformats.org/officeDocument/2006/relationships/hyperlink" Target="https://www.daloopa.com/src/8769123" TargetMode="External"/><Relationship Id="rId4370" Type="http://schemas.openxmlformats.org/officeDocument/2006/relationships/hyperlink" Target="https://www.daloopa.com/src/23051285" TargetMode="External"/><Relationship Id="rId5007" Type="http://schemas.openxmlformats.org/officeDocument/2006/relationships/hyperlink" Target="https://www.daloopa.com/src/45801791" TargetMode="External"/><Relationship Id="rId5421" Type="http://schemas.openxmlformats.org/officeDocument/2006/relationships/hyperlink" Target="https://www.daloopa.com/src/60194352" TargetMode="External"/><Relationship Id="rId8577" Type="http://schemas.openxmlformats.org/officeDocument/2006/relationships/hyperlink" Target="https://www.daloopa.com/src/76383433" TargetMode="External"/><Relationship Id="rId8991" Type="http://schemas.openxmlformats.org/officeDocument/2006/relationships/hyperlink" Target="https://www.daloopa.com/src/8783431" TargetMode="External"/><Relationship Id="rId9628" Type="http://schemas.openxmlformats.org/officeDocument/2006/relationships/hyperlink" Target="https://www.daloopa.com/src/70320424" TargetMode="External"/><Relationship Id="rId1617" Type="http://schemas.openxmlformats.org/officeDocument/2006/relationships/hyperlink" Target="https://www.daloopa.com/src/23052305" TargetMode="External"/><Relationship Id="rId4023" Type="http://schemas.openxmlformats.org/officeDocument/2006/relationships/hyperlink" Target="https://www.daloopa.com/src/50447786" TargetMode="External"/><Relationship Id="rId7179" Type="http://schemas.openxmlformats.org/officeDocument/2006/relationships/hyperlink" Target="https://www.daloopa.com/src/4424304" TargetMode="External"/><Relationship Id="rId7593" Type="http://schemas.openxmlformats.org/officeDocument/2006/relationships/hyperlink" Target="https://www.daloopa.com/src/50608611" TargetMode="External"/><Relationship Id="rId8644" Type="http://schemas.openxmlformats.org/officeDocument/2006/relationships/hyperlink" Target="https://www.daloopa.com/src/76383399" TargetMode="External"/><Relationship Id="rId3789" Type="http://schemas.openxmlformats.org/officeDocument/2006/relationships/hyperlink" Target="https://www.daloopa.com/src/23051303" TargetMode="External"/><Relationship Id="rId6195" Type="http://schemas.openxmlformats.org/officeDocument/2006/relationships/hyperlink" Target="https://www.daloopa.com/src/4422817" TargetMode="External"/><Relationship Id="rId7246" Type="http://schemas.openxmlformats.org/officeDocument/2006/relationships/hyperlink" Target="https://www.daloopa.com/src/60201511" TargetMode="External"/><Relationship Id="rId7660" Type="http://schemas.openxmlformats.org/officeDocument/2006/relationships/hyperlink" Target="https://www.daloopa.com/src/50608691" TargetMode="External"/><Relationship Id="rId6262" Type="http://schemas.openxmlformats.org/officeDocument/2006/relationships/hyperlink" Target="https://www.daloopa.com/src/8847731" TargetMode="External"/><Relationship Id="rId7313" Type="http://schemas.openxmlformats.org/officeDocument/2006/relationships/hyperlink" Target="https://www.daloopa.com/src/64849034" TargetMode="External"/><Relationship Id="rId8711" Type="http://schemas.openxmlformats.org/officeDocument/2006/relationships/hyperlink" Target="https://www.daloopa.com/src/76383246" TargetMode="External"/><Relationship Id="rId3856" Type="http://schemas.openxmlformats.org/officeDocument/2006/relationships/hyperlink" Target="https://www.daloopa.com/src/76525749" TargetMode="External"/><Relationship Id="rId4907" Type="http://schemas.openxmlformats.org/officeDocument/2006/relationships/hyperlink" Target="https://www.daloopa.com/src/69162647" TargetMode="External"/><Relationship Id="rId777" Type="http://schemas.openxmlformats.org/officeDocument/2006/relationships/hyperlink" Target="https://www.daloopa.com/src/8847826" TargetMode="External"/><Relationship Id="rId2458" Type="http://schemas.openxmlformats.org/officeDocument/2006/relationships/hyperlink" Target="https://www.daloopa.com/src/50721496" TargetMode="External"/><Relationship Id="rId2872" Type="http://schemas.openxmlformats.org/officeDocument/2006/relationships/hyperlink" Target="https://www.daloopa.com/src/41059615" TargetMode="External"/><Relationship Id="rId3509" Type="http://schemas.openxmlformats.org/officeDocument/2006/relationships/hyperlink" Target="https://www.daloopa.com/src/23051305" TargetMode="External"/><Relationship Id="rId3923" Type="http://schemas.openxmlformats.org/officeDocument/2006/relationships/hyperlink" Target="https://www.daloopa.com/src/4422017" TargetMode="External"/><Relationship Id="rId8087" Type="http://schemas.openxmlformats.org/officeDocument/2006/relationships/hyperlink" Target="https://www.daloopa.com/src/75163247" TargetMode="External"/><Relationship Id="rId9485" Type="http://schemas.openxmlformats.org/officeDocument/2006/relationships/hyperlink" Target="https://www.daloopa.com/src/8795435" TargetMode="External"/><Relationship Id="rId844" Type="http://schemas.openxmlformats.org/officeDocument/2006/relationships/hyperlink" Target="https://www.daloopa.com/src/64848923" TargetMode="External"/><Relationship Id="rId1474" Type="http://schemas.openxmlformats.org/officeDocument/2006/relationships/hyperlink" Target="https://www.daloopa.com/src/8847793" TargetMode="External"/><Relationship Id="rId2525" Type="http://schemas.openxmlformats.org/officeDocument/2006/relationships/hyperlink" Target="https://www.daloopa.com/src/4423607" TargetMode="External"/><Relationship Id="rId9138" Type="http://schemas.openxmlformats.org/officeDocument/2006/relationships/hyperlink" Target="https://www.daloopa.com/src/8795250" TargetMode="External"/><Relationship Id="rId9552" Type="http://schemas.openxmlformats.org/officeDocument/2006/relationships/hyperlink" Target="https://app.internal.daloopa.com/short_text_fundamental?id=3e08ce024cd27797b68d300b8164a53b" TargetMode="External"/><Relationship Id="rId911" Type="http://schemas.openxmlformats.org/officeDocument/2006/relationships/hyperlink" Target="https://marketplace.daloopa.com/text-fundamental?row_number=160&amp;period_tag=QQQQ&amp;unit_tag=Percent&amp;id=4443516&amp;value=0.01&amp;id=4443591&amp;value=0.01&amp;" TargetMode="External"/><Relationship Id="rId1127" Type="http://schemas.openxmlformats.org/officeDocument/2006/relationships/hyperlink" Target="https://www.daloopa.com/src/4428295" TargetMode="External"/><Relationship Id="rId1541" Type="http://schemas.openxmlformats.org/officeDocument/2006/relationships/hyperlink" Target="https://www.daloopa.com/src/4423958" TargetMode="External"/><Relationship Id="rId4697" Type="http://schemas.openxmlformats.org/officeDocument/2006/relationships/hyperlink" Target="https://www.daloopa.com/src/76525901" TargetMode="External"/><Relationship Id="rId5748" Type="http://schemas.openxmlformats.org/officeDocument/2006/relationships/hyperlink" Target="https://www.daloopa.com/src/4422518" TargetMode="External"/><Relationship Id="rId8154" Type="http://schemas.openxmlformats.org/officeDocument/2006/relationships/hyperlink" Target="https://www.daloopa.com/src/8774899" TargetMode="External"/><Relationship Id="rId9205" Type="http://schemas.openxmlformats.org/officeDocument/2006/relationships/hyperlink" Target="https://www.daloopa.com/src/70318339" TargetMode="External"/><Relationship Id="rId3299" Type="http://schemas.openxmlformats.org/officeDocument/2006/relationships/hyperlink" Target="https://www.daloopa.com/src/4422447" TargetMode="External"/><Relationship Id="rId4764" Type="http://schemas.openxmlformats.org/officeDocument/2006/relationships/hyperlink" Target="https://www.daloopa.com/src/4421407" TargetMode="External"/><Relationship Id="rId7170" Type="http://schemas.openxmlformats.org/officeDocument/2006/relationships/hyperlink" Target="https://www.daloopa.com/src/4424273" TargetMode="External"/><Relationship Id="rId8221" Type="http://schemas.openxmlformats.org/officeDocument/2006/relationships/hyperlink" Target="https://www.daloopa.com/src/76390300" TargetMode="External"/><Relationship Id="rId3366" Type="http://schemas.openxmlformats.org/officeDocument/2006/relationships/hyperlink" Target="https://www.daloopa.com/src/69162213" TargetMode="External"/><Relationship Id="rId4417" Type="http://schemas.openxmlformats.org/officeDocument/2006/relationships/hyperlink" Target="https://www.daloopa.com/src/4421261" TargetMode="External"/><Relationship Id="rId5815" Type="http://schemas.openxmlformats.org/officeDocument/2006/relationships/hyperlink" Target="https://www.daloopa.com/src/4423133" TargetMode="External"/><Relationship Id="rId287" Type="http://schemas.openxmlformats.org/officeDocument/2006/relationships/hyperlink" Target="https://www.daloopa.com/src/4427093" TargetMode="External"/><Relationship Id="rId2382" Type="http://schemas.openxmlformats.org/officeDocument/2006/relationships/hyperlink" Target="https://www.daloopa.com/src/45801621" TargetMode="External"/><Relationship Id="rId3019" Type="http://schemas.openxmlformats.org/officeDocument/2006/relationships/hyperlink" Target="https://www.daloopa.com/src/4422240" TargetMode="External"/><Relationship Id="rId3780" Type="http://schemas.openxmlformats.org/officeDocument/2006/relationships/hyperlink" Target="https://www.daloopa.com/src/4421562" TargetMode="External"/><Relationship Id="rId4831" Type="http://schemas.openxmlformats.org/officeDocument/2006/relationships/hyperlink" Target="https://www.daloopa.com/src/4423144" TargetMode="External"/><Relationship Id="rId7987" Type="http://schemas.openxmlformats.org/officeDocument/2006/relationships/hyperlink" Target="https://www.daloopa.com/src/50569987" TargetMode="External"/><Relationship Id="rId354" Type="http://schemas.openxmlformats.org/officeDocument/2006/relationships/hyperlink" Target="https://www.daloopa.com/src/4431979" TargetMode="External"/><Relationship Id="rId2035" Type="http://schemas.openxmlformats.org/officeDocument/2006/relationships/hyperlink" Target="https://www.daloopa.com/src/51077497" TargetMode="External"/><Relationship Id="rId3433" Type="http://schemas.openxmlformats.org/officeDocument/2006/relationships/hyperlink" Target="https://www.daloopa.com/src/4421946" TargetMode="External"/><Relationship Id="rId6589" Type="http://schemas.openxmlformats.org/officeDocument/2006/relationships/hyperlink" Target="https://www.daloopa.com/src/51432996" TargetMode="External"/><Relationship Id="rId9062" Type="http://schemas.openxmlformats.org/officeDocument/2006/relationships/hyperlink" Target="https://www.daloopa.com/src/8783493" TargetMode="External"/><Relationship Id="rId3500" Type="http://schemas.openxmlformats.org/officeDocument/2006/relationships/hyperlink" Target="https://www.daloopa.com/src/4421557" TargetMode="External"/><Relationship Id="rId6656" Type="http://schemas.openxmlformats.org/officeDocument/2006/relationships/hyperlink" Target="https://www.daloopa.com/src/51441961" TargetMode="External"/><Relationship Id="rId7707" Type="http://schemas.openxmlformats.org/officeDocument/2006/relationships/hyperlink" Target="https://www.daloopa.com/src/50611657" TargetMode="External"/><Relationship Id="rId421" Type="http://schemas.openxmlformats.org/officeDocument/2006/relationships/hyperlink" Target="https://www.daloopa.com/src/4427492" TargetMode="External"/><Relationship Id="rId1051" Type="http://schemas.openxmlformats.org/officeDocument/2006/relationships/hyperlink" Target="https://www.daloopa.com/src/4424025" TargetMode="External"/><Relationship Id="rId2102" Type="http://schemas.openxmlformats.org/officeDocument/2006/relationships/hyperlink" Target="https://www.daloopa.com/src/8774259" TargetMode="External"/><Relationship Id="rId5258" Type="http://schemas.openxmlformats.org/officeDocument/2006/relationships/hyperlink" Target="https://www.daloopa.com/src/33992491" TargetMode="External"/><Relationship Id="rId5672" Type="http://schemas.openxmlformats.org/officeDocument/2006/relationships/hyperlink" Target="https://www.daloopa.com/src/69162667" TargetMode="External"/><Relationship Id="rId6309" Type="http://schemas.openxmlformats.org/officeDocument/2006/relationships/hyperlink" Target="https://www.daloopa.com/src/4423351" TargetMode="External"/><Relationship Id="rId6723" Type="http://schemas.openxmlformats.org/officeDocument/2006/relationships/hyperlink" Target="https://www.daloopa.com/src/51519625" TargetMode="External"/><Relationship Id="rId9879" Type="http://schemas.openxmlformats.org/officeDocument/2006/relationships/hyperlink" Target="https://www.daloopa.com/src/8777948" TargetMode="External"/><Relationship Id="rId1868" Type="http://schemas.openxmlformats.org/officeDocument/2006/relationships/hyperlink" Target="https://marketplace.daloopa.com/text-fundamental?row_number=271&amp;period_tag=QQQQ&amp;unit_tag=Million&amp;id=50525782&amp;value=16.9&amp;id=50525524&amp;value=17.5&amp;id=50571027&amp;value=17.5&amp;id=70320586&amp;value=20.5&amp;" TargetMode="External"/><Relationship Id="rId4274" Type="http://schemas.openxmlformats.org/officeDocument/2006/relationships/hyperlink" Target="https://www.daloopa.com/src/4421880" TargetMode="External"/><Relationship Id="rId5325" Type="http://schemas.openxmlformats.org/officeDocument/2006/relationships/hyperlink" Target="https://www.daloopa.com/src/45801841" TargetMode="External"/><Relationship Id="rId8895" Type="http://schemas.openxmlformats.org/officeDocument/2006/relationships/hyperlink" Target="https://www.daloopa.com/src/8781060" TargetMode="External"/><Relationship Id="rId2919" Type="http://schemas.openxmlformats.org/officeDocument/2006/relationships/hyperlink" Target="https://www.daloopa.com/src/8847509" TargetMode="External"/><Relationship Id="rId3290" Type="http://schemas.openxmlformats.org/officeDocument/2006/relationships/hyperlink" Target="https://www.daloopa.com/src/4422324" TargetMode="External"/><Relationship Id="rId4341" Type="http://schemas.openxmlformats.org/officeDocument/2006/relationships/hyperlink" Target="https://www.daloopa.com/src/4421446" TargetMode="External"/><Relationship Id="rId7497" Type="http://schemas.openxmlformats.org/officeDocument/2006/relationships/hyperlink" Target="https://www.daloopa.com/src/50600528" TargetMode="External"/><Relationship Id="rId8548" Type="http://schemas.openxmlformats.org/officeDocument/2006/relationships/hyperlink" Target="https://app.internal.daloopa.com/short_text_fundamental?id=1c3290281379b73199834ce335d23eb1" TargetMode="External"/><Relationship Id="rId1935" Type="http://schemas.openxmlformats.org/officeDocument/2006/relationships/hyperlink" Target="https://www.daloopa.com/document/23607425" TargetMode="External"/><Relationship Id="rId6099" Type="http://schemas.openxmlformats.org/officeDocument/2006/relationships/hyperlink" Target="https://www.daloopa.com/src/4422815" TargetMode="External"/><Relationship Id="rId8962" Type="http://schemas.openxmlformats.org/officeDocument/2006/relationships/hyperlink" Target="https://www.daloopa.com/src/18767678" TargetMode="External"/><Relationship Id="rId3010" Type="http://schemas.openxmlformats.org/officeDocument/2006/relationships/hyperlink" Target="https://www.daloopa.com/src/4422135" TargetMode="External"/><Relationship Id="rId6166" Type="http://schemas.openxmlformats.org/officeDocument/2006/relationships/hyperlink" Target="https://www.daloopa.com/src/4423229" TargetMode="External"/><Relationship Id="rId7564" Type="http://schemas.openxmlformats.org/officeDocument/2006/relationships/hyperlink" Target="https://www.daloopa.com/src/50603144" TargetMode="External"/><Relationship Id="rId8615" Type="http://schemas.openxmlformats.org/officeDocument/2006/relationships/hyperlink" Target="https://app.internal.daloopa.com/short_text_fundamental?id=19d445964f9243aa148786ba76ec6654" TargetMode="External"/><Relationship Id="rId6580" Type="http://schemas.openxmlformats.org/officeDocument/2006/relationships/hyperlink" Target="https://www.daloopa.com/src/51432489" TargetMode="External"/><Relationship Id="rId7217" Type="http://schemas.openxmlformats.org/officeDocument/2006/relationships/hyperlink" Target="https://www.daloopa.com/src/8780450" TargetMode="External"/><Relationship Id="rId7631" Type="http://schemas.openxmlformats.org/officeDocument/2006/relationships/hyperlink" Target="https://www.daloopa.com/src/50607721" TargetMode="External"/><Relationship Id="rId2776" Type="http://schemas.openxmlformats.org/officeDocument/2006/relationships/hyperlink" Target="https://www.daloopa.com/src/50624642" TargetMode="External"/><Relationship Id="rId3827" Type="http://schemas.openxmlformats.org/officeDocument/2006/relationships/hyperlink" Target="https://www.daloopa.com/src/4421726" TargetMode="External"/><Relationship Id="rId5182" Type="http://schemas.openxmlformats.org/officeDocument/2006/relationships/hyperlink" Target="https://www.daloopa.com/src/4422976" TargetMode="External"/><Relationship Id="rId6233" Type="http://schemas.openxmlformats.org/officeDocument/2006/relationships/hyperlink" Target="https://www.daloopa.com/document/23979428" TargetMode="External"/><Relationship Id="rId9389" Type="http://schemas.openxmlformats.org/officeDocument/2006/relationships/hyperlink" Target="https://app.internal.daloopa.com/short_text_fundamental?id=0d70d0c92b3aece4901b1fc60e6249e1" TargetMode="External"/><Relationship Id="rId748" Type="http://schemas.openxmlformats.org/officeDocument/2006/relationships/hyperlink" Target="https://www.daloopa.com/src/4427602" TargetMode="External"/><Relationship Id="rId1378" Type="http://schemas.openxmlformats.org/officeDocument/2006/relationships/hyperlink" Target="https://www.daloopa.com/src/4423919" TargetMode="External"/><Relationship Id="rId1792" Type="http://schemas.openxmlformats.org/officeDocument/2006/relationships/hyperlink" Target="https://www.daloopa.com/src/8779308" TargetMode="External"/><Relationship Id="rId2429" Type="http://schemas.openxmlformats.org/officeDocument/2006/relationships/hyperlink" Target="https://www.daloopa.com/src/4423565" TargetMode="External"/><Relationship Id="rId2843" Type="http://schemas.openxmlformats.org/officeDocument/2006/relationships/hyperlink" Target="https://www.daloopa.com/src/4422184" TargetMode="External"/><Relationship Id="rId5999" Type="http://schemas.openxmlformats.org/officeDocument/2006/relationships/hyperlink" Target="https://www.daloopa.com/src/4423468" TargetMode="External"/><Relationship Id="rId6300" Type="http://schemas.openxmlformats.org/officeDocument/2006/relationships/hyperlink" Target="https://www.daloopa.com/src/4423084" TargetMode="External"/><Relationship Id="rId9456" Type="http://schemas.openxmlformats.org/officeDocument/2006/relationships/hyperlink" Target="https://www.daloopa.com/src/50570742" TargetMode="External"/><Relationship Id="rId9870" Type="http://schemas.openxmlformats.org/officeDocument/2006/relationships/hyperlink" Target="https://marketplace.daloopa.com/text-fundamental?row_number=864&amp;period_tag=QQQQ&amp;unit_tag=Million&amp;id=8778097&amp;value=531.5&amp;" TargetMode="External"/><Relationship Id="rId84" Type="http://schemas.openxmlformats.org/officeDocument/2006/relationships/hyperlink" Target="https://www.daloopa.com/document/1168795" TargetMode="External"/><Relationship Id="rId815" Type="http://schemas.openxmlformats.org/officeDocument/2006/relationships/hyperlink" Target="https://app.internal.daloopa.com/short_text_fundamental?id=45230f28f082d49a518b3ccc06a0a9c3" TargetMode="External"/><Relationship Id="rId1445" Type="http://schemas.openxmlformats.org/officeDocument/2006/relationships/hyperlink" Target="https://www.daloopa.com/src/4423799" TargetMode="External"/><Relationship Id="rId8058" Type="http://schemas.openxmlformats.org/officeDocument/2006/relationships/hyperlink" Target="https://www.daloopa.com/src/8776032" TargetMode="External"/><Relationship Id="rId8472" Type="http://schemas.openxmlformats.org/officeDocument/2006/relationships/hyperlink" Target="https://www.daloopa.com/src/76391247" TargetMode="External"/><Relationship Id="rId9109" Type="http://schemas.openxmlformats.org/officeDocument/2006/relationships/hyperlink" Target="https://www.daloopa.com/src/70318334" TargetMode="External"/><Relationship Id="rId9523" Type="http://schemas.openxmlformats.org/officeDocument/2006/relationships/hyperlink" Target="https://www.daloopa.com/src/8795370" TargetMode="External"/><Relationship Id="rId2910" Type="http://schemas.openxmlformats.org/officeDocument/2006/relationships/hyperlink" Target="https://www.daloopa.com/src/4422356" TargetMode="External"/><Relationship Id="rId7074" Type="http://schemas.openxmlformats.org/officeDocument/2006/relationships/hyperlink" Target="https://www.daloopa.com/src/50726064" TargetMode="External"/><Relationship Id="rId8125" Type="http://schemas.openxmlformats.org/officeDocument/2006/relationships/hyperlink" Target="https://www.daloopa.com/src/8776034" TargetMode="External"/><Relationship Id="rId1512" Type="http://schemas.openxmlformats.org/officeDocument/2006/relationships/hyperlink" Target="https://www.daloopa.com/src/8847785" TargetMode="External"/><Relationship Id="rId4668" Type="http://schemas.openxmlformats.org/officeDocument/2006/relationships/hyperlink" Target="https://www.daloopa.com/src/4421887" TargetMode="External"/><Relationship Id="rId5719" Type="http://schemas.openxmlformats.org/officeDocument/2006/relationships/hyperlink" Target="https://www.daloopa.com/src/64848849" TargetMode="External"/><Relationship Id="rId6090" Type="http://schemas.openxmlformats.org/officeDocument/2006/relationships/hyperlink" Target="https://www.daloopa.com/src/45801958" TargetMode="External"/><Relationship Id="rId7141" Type="http://schemas.openxmlformats.org/officeDocument/2006/relationships/hyperlink" Target="https://www.daloopa.com/document/23607425" TargetMode="External"/><Relationship Id="rId3684" Type="http://schemas.openxmlformats.org/officeDocument/2006/relationships/hyperlink" Target="https://www.daloopa.com/src/4421434" TargetMode="External"/><Relationship Id="rId4735" Type="http://schemas.openxmlformats.org/officeDocument/2006/relationships/hyperlink" Target="https://www.daloopa.com/src/4421267" TargetMode="External"/><Relationship Id="rId2286" Type="http://schemas.openxmlformats.org/officeDocument/2006/relationships/hyperlink" Target="https://app.internal.daloopa.com/short_text_fundamental?id=a3c5ab468ff982821b4e0c3faac115e1" TargetMode="External"/><Relationship Id="rId3337" Type="http://schemas.openxmlformats.org/officeDocument/2006/relationships/hyperlink" Target="https://www.daloopa.com/src/4422246" TargetMode="External"/><Relationship Id="rId3751" Type="http://schemas.openxmlformats.org/officeDocument/2006/relationships/hyperlink" Target="https://www.daloopa.com/src/76525730" TargetMode="External"/><Relationship Id="rId4802" Type="http://schemas.openxmlformats.org/officeDocument/2006/relationships/hyperlink" Target="https://www.daloopa.com/src/75006752" TargetMode="External"/><Relationship Id="rId7958" Type="http://schemas.openxmlformats.org/officeDocument/2006/relationships/hyperlink" Target="https://www.daloopa.com/src/33999077" TargetMode="External"/><Relationship Id="rId258" Type="http://schemas.openxmlformats.org/officeDocument/2006/relationships/hyperlink" Target="https://marketplace.daloopa.com/text-fundamental?row_number=33&amp;period_tag=QQQQ&amp;unit_tag=Actual&amp;id=4431659&amp;value=-90&amp;" TargetMode="External"/><Relationship Id="rId672" Type="http://schemas.openxmlformats.org/officeDocument/2006/relationships/hyperlink" Target="https://www.daloopa.com/src/4427548" TargetMode="External"/><Relationship Id="rId2353" Type="http://schemas.openxmlformats.org/officeDocument/2006/relationships/hyperlink" Target="https://www.daloopa.com/src/8771594" TargetMode="External"/><Relationship Id="rId3404" Type="http://schemas.openxmlformats.org/officeDocument/2006/relationships/hyperlink" Target="https://www.daloopa.com/src/18745385" TargetMode="External"/><Relationship Id="rId6974" Type="http://schemas.openxmlformats.org/officeDocument/2006/relationships/hyperlink" Target="https://www.daloopa.com/src/45802052" TargetMode="External"/><Relationship Id="rId9380" Type="http://schemas.openxmlformats.org/officeDocument/2006/relationships/hyperlink" Target="https://www.daloopa.com/src/8795449" TargetMode="External"/><Relationship Id="rId325" Type="http://schemas.openxmlformats.org/officeDocument/2006/relationships/hyperlink" Target="https://www.daloopa.com/document/1168795" TargetMode="External"/><Relationship Id="rId2006" Type="http://schemas.openxmlformats.org/officeDocument/2006/relationships/hyperlink" Target="https://www.daloopa.com/src/8769146" TargetMode="External"/><Relationship Id="rId2420" Type="http://schemas.openxmlformats.org/officeDocument/2006/relationships/hyperlink" Target="https://www.daloopa.com/src/4423610" TargetMode="External"/><Relationship Id="rId5576" Type="http://schemas.openxmlformats.org/officeDocument/2006/relationships/hyperlink" Target="https://www.daloopa.com/src/33992484" TargetMode="External"/><Relationship Id="rId6627" Type="http://schemas.openxmlformats.org/officeDocument/2006/relationships/hyperlink" Target="https://www.daloopa.com/src/51085638" TargetMode="External"/><Relationship Id="rId9033" Type="http://schemas.openxmlformats.org/officeDocument/2006/relationships/hyperlink" Target="https://www.daloopa.com/src/8783432" TargetMode="External"/><Relationship Id="rId1022" Type="http://schemas.openxmlformats.org/officeDocument/2006/relationships/hyperlink" Target="https://www.daloopa.com/src/25319307" TargetMode="External"/><Relationship Id="rId4178" Type="http://schemas.openxmlformats.org/officeDocument/2006/relationships/hyperlink" Target="https://www.daloopa.com/src/60194220" TargetMode="External"/><Relationship Id="rId4592" Type="http://schemas.openxmlformats.org/officeDocument/2006/relationships/hyperlink" Target="https://www.daloopa.com/src/76525882" TargetMode="External"/><Relationship Id="rId5229" Type="http://schemas.openxmlformats.org/officeDocument/2006/relationships/hyperlink" Target="https://www.daloopa.com/src/4422800" TargetMode="External"/><Relationship Id="rId5990" Type="http://schemas.openxmlformats.org/officeDocument/2006/relationships/hyperlink" Target="https://www.daloopa.com/src/4423226" TargetMode="External"/><Relationship Id="rId9100" Type="http://schemas.openxmlformats.org/officeDocument/2006/relationships/hyperlink" Target="https://www.daloopa.com/src/8795293" TargetMode="External"/><Relationship Id="rId3194" Type="http://schemas.openxmlformats.org/officeDocument/2006/relationships/hyperlink" Target="https://www.daloopa.com/src/4422458" TargetMode="External"/><Relationship Id="rId4245" Type="http://schemas.openxmlformats.org/officeDocument/2006/relationships/hyperlink" Target="https://www.daloopa.com/src/55731635" TargetMode="External"/><Relationship Id="rId5643" Type="http://schemas.openxmlformats.org/officeDocument/2006/relationships/hyperlink" Target="https://www.daloopa.com/src/45801889" TargetMode="External"/><Relationship Id="rId8799" Type="http://schemas.openxmlformats.org/officeDocument/2006/relationships/hyperlink" Target="https://www.daloopa.com/src/70323364" TargetMode="External"/><Relationship Id="rId1839" Type="http://schemas.openxmlformats.org/officeDocument/2006/relationships/hyperlink" Target="https://www.daloopa.com/src/8770933" TargetMode="External"/><Relationship Id="rId5710" Type="http://schemas.openxmlformats.org/officeDocument/2006/relationships/hyperlink" Target="https://www.daloopa.com/src/8847751" TargetMode="External"/><Relationship Id="rId8866" Type="http://schemas.openxmlformats.org/officeDocument/2006/relationships/hyperlink" Target="https://www.daloopa.com/src/8781039" TargetMode="External"/><Relationship Id="rId182" Type="http://schemas.openxmlformats.org/officeDocument/2006/relationships/hyperlink" Target="https://marketplace.daloopa.com/text-fundamental?row_number=26&amp;period_tag=QQQQ&amp;unit_tag=Percent&amp;id=4429238&amp;value=0.08&amp;" TargetMode="External"/><Relationship Id="rId1906" Type="http://schemas.openxmlformats.org/officeDocument/2006/relationships/hyperlink" Target="https://www.daloopa.com/src/50518633" TargetMode="External"/><Relationship Id="rId3261" Type="http://schemas.openxmlformats.org/officeDocument/2006/relationships/hyperlink" Target="https://www.daloopa.com/src/75006046" TargetMode="External"/><Relationship Id="rId4312" Type="http://schemas.openxmlformats.org/officeDocument/2006/relationships/hyperlink" Target="https://www.daloopa.com/src/76525836" TargetMode="External"/><Relationship Id="rId7468" Type="http://schemas.openxmlformats.org/officeDocument/2006/relationships/hyperlink" Target="https://www.daloopa.com/src/70319042" TargetMode="External"/><Relationship Id="rId7882" Type="http://schemas.openxmlformats.org/officeDocument/2006/relationships/hyperlink" Target="https://www.daloopa.com/src/70319014" TargetMode="External"/><Relationship Id="rId8519" Type="http://schemas.openxmlformats.org/officeDocument/2006/relationships/hyperlink" Target="https://www.daloopa.com/document/23607425" TargetMode="External"/><Relationship Id="rId8933" Type="http://schemas.openxmlformats.org/officeDocument/2006/relationships/hyperlink" Target="https://www.daloopa.com/src/8783506" TargetMode="External"/><Relationship Id="rId6484" Type="http://schemas.openxmlformats.org/officeDocument/2006/relationships/hyperlink" Target="https://www.daloopa.com/src/51519649" TargetMode="External"/><Relationship Id="rId7535" Type="http://schemas.openxmlformats.org/officeDocument/2006/relationships/hyperlink" Target="https://www.daloopa.com/src/50603633" TargetMode="External"/><Relationship Id="rId999" Type="http://schemas.openxmlformats.org/officeDocument/2006/relationships/hyperlink" Target="https://marketplace.daloopa.com/text-fundamental?row_number=205&amp;period_tag=QQQQ&amp;unit_tag=Percent&amp;id=51152473&amp;value=0.07&amp;id=51152272&amp;value=0.07&amp;id=51151686&amp;value=0.07&amp;" TargetMode="External"/><Relationship Id="rId5086" Type="http://schemas.openxmlformats.org/officeDocument/2006/relationships/hyperlink" Target="https://www.daloopa.com/src/4423268" TargetMode="External"/><Relationship Id="rId6137" Type="http://schemas.openxmlformats.org/officeDocument/2006/relationships/hyperlink" Target="https://www.daloopa.com/src/45801960" TargetMode="External"/><Relationship Id="rId6551" Type="http://schemas.openxmlformats.org/officeDocument/2006/relationships/hyperlink" Target="https://www.daloopa.com/document/22723849" TargetMode="External"/><Relationship Id="rId7602" Type="http://schemas.openxmlformats.org/officeDocument/2006/relationships/hyperlink" Target="https://app.internal.daloopa.com/short_text_fundamental?id=4a244ebd86e2fcae6884711cbdf25309" TargetMode="External"/><Relationship Id="rId1696" Type="http://schemas.openxmlformats.org/officeDocument/2006/relationships/hyperlink" Target="https://www.daloopa.com/src/50569622" TargetMode="External"/><Relationship Id="rId5153" Type="http://schemas.openxmlformats.org/officeDocument/2006/relationships/hyperlink" Target="https://www.daloopa.com/src/41059631" TargetMode="External"/><Relationship Id="rId6204" Type="http://schemas.openxmlformats.org/officeDocument/2006/relationships/hyperlink" Target="https://www.daloopa.com/src/4423082" TargetMode="External"/><Relationship Id="rId1349" Type="http://schemas.openxmlformats.org/officeDocument/2006/relationships/hyperlink" Target="https://www.daloopa.com/src/4423939" TargetMode="External"/><Relationship Id="rId2747" Type="http://schemas.openxmlformats.org/officeDocument/2006/relationships/hyperlink" Target="https://www.daloopa.com/src/4422300" TargetMode="External"/><Relationship Id="rId5220" Type="http://schemas.openxmlformats.org/officeDocument/2006/relationships/hyperlink" Target="https://www.daloopa.com/src/45801826" TargetMode="External"/><Relationship Id="rId8376" Type="http://schemas.openxmlformats.org/officeDocument/2006/relationships/hyperlink" Target="https://www.daloopa.com/src/76387132" TargetMode="External"/><Relationship Id="rId9774" Type="http://schemas.openxmlformats.org/officeDocument/2006/relationships/hyperlink" Target="https://www.daloopa.com/src/51073159" TargetMode="External"/><Relationship Id="rId719" Type="http://schemas.openxmlformats.org/officeDocument/2006/relationships/hyperlink" Target="https://www.daloopa.com/src/4427597" TargetMode="External"/><Relationship Id="rId1763" Type="http://schemas.openxmlformats.org/officeDocument/2006/relationships/hyperlink" Target="https://www.daloopa.com/src/8778406" TargetMode="External"/><Relationship Id="rId2814" Type="http://schemas.openxmlformats.org/officeDocument/2006/relationships/hyperlink" Target="https://www.daloopa.com/src/8847526" TargetMode="External"/><Relationship Id="rId8029" Type="http://schemas.openxmlformats.org/officeDocument/2006/relationships/hyperlink" Target="https://www.daloopa.com/src/75163242" TargetMode="External"/><Relationship Id="rId8790" Type="http://schemas.openxmlformats.org/officeDocument/2006/relationships/hyperlink" Target="https://www.daloopa.com/src/70323365" TargetMode="External"/><Relationship Id="rId9427" Type="http://schemas.openxmlformats.org/officeDocument/2006/relationships/hyperlink" Target="https://www.daloopa.com/src/8795475" TargetMode="External"/><Relationship Id="rId9841" Type="http://schemas.openxmlformats.org/officeDocument/2006/relationships/hyperlink" Target="https://www.daloopa.com/src/8778265" TargetMode="External"/><Relationship Id="rId55" Type="http://schemas.openxmlformats.org/officeDocument/2006/relationships/hyperlink" Target="https://www.daloopa.com/document/1166214" TargetMode="External"/><Relationship Id="rId1416" Type="http://schemas.openxmlformats.org/officeDocument/2006/relationships/hyperlink" Target="https://www.daloopa.com/src/4423901" TargetMode="External"/><Relationship Id="rId1830" Type="http://schemas.openxmlformats.org/officeDocument/2006/relationships/hyperlink" Target="https://www.daloopa.com/src/8771053" TargetMode="External"/><Relationship Id="rId4986" Type="http://schemas.openxmlformats.org/officeDocument/2006/relationships/hyperlink" Target="https://www.daloopa.com/src/45801788" TargetMode="External"/><Relationship Id="rId7392" Type="http://schemas.openxmlformats.org/officeDocument/2006/relationships/hyperlink" Target="https://www.daloopa.com/src/8780270" TargetMode="External"/><Relationship Id="rId8443" Type="http://schemas.openxmlformats.org/officeDocument/2006/relationships/hyperlink" Target="https://www.daloopa.com/src/76391064" TargetMode="External"/><Relationship Id="rId3588" Type="http://schemas.openxmlformats.org/officeDocument/2006/relationships/hyperlink" Target="https://www.daloopa.com/src/4421840" TargetMode="External"/><Relationship Id="rId4639" Type="http://schemas.openxmlformats.org/officeDocument/2006/relationships/hyperlink" Target="https://www.daloopa.com/src/55731614" TargetMode="External"/><Relationship Id="rId7045" Type="http://schemas.openxmlformats.org/officeDocument/2006/relationships/hyperlink" Target="https://www.daloopa.com/src/45802064" TargetMode="External"/><Relationship Id="rId8510" Type="http://schemas.openxmlformats.org/officeDocument/2006/relationships/hyperlink" Target="https://www.daloopa.com/src/76383539" TargetMode="External"/><Relationship Id="rId3655" Type="http://schemas.openxmlformats.org/officeDocument/2006/relationships/hyperlink" Target="https://www.daloopa.com/src/4421176" TargetMode="External"/><Relationship Id="rId4706" Type="http://schemas.openxmlformats.org/officeDocument/2006/relationships/hyperlink" Target="https://www.daloopa.com/src/76525910" TargetMode="External"/><Relationship Id="rId6061" Type="http://schemas.openxmlformats.org/officeDocument/2006/relationships/hyperlink" Target="https://www.daloopa.com/src/4423257" TargetMode="External"/><Relationship Id="rId7112" Type="http://schemas.openxmlformats.org/officeDocument/2006/relationships/hyperlink" Target="https://www.daloopa.com/document/23607425" TargetMode="External"/><Relationship Id="rId576" Type="http://schemas.openxmlformats.org/officeDocument/2006/relationships/hyperlink" Target="https://www.daloopa.com/src/4431506" TargetMode="External"/><Relationship Id="rId990" Type="http://schemas.openxmlformats.org/officeDocument/2006/relationships/hyperlink" Target="https://marketplace.daloopa.com/text-fundamental?row_number=202&amp;period_tag=QQQQ&amp;unit_tag=Percent&amp;id=51149875&amp;value=-0.1&amp;" TargetMode="External"/><Relationship Id="rId2257" Type="http://schemas.openxmlformats.org/officeDocument/2006/relationships/hyperlink" Target="https://www.daloopa.com/src/8771430" TargetMode="External"/><Relationship Id="rId2671" Type="http://schemas.openxmlformats.org/officeDocument/2006/relationships/hyperlink" Target="https://www.daloopa.com/src/50721425" TargetMode="External"/><Relationship Id="rId3308" Type="http://schemas.openxmlformats.org/officeDocument/2006/relationships/hyperlink" Target="https://www.daloopa.com/src/41059619" TargetMode="External"/><Relationship Id="rId9284" Type="http://schemas.openxmlformats.org/officeDocument/2006/relationships/hyperlink" Target="https://www.daloopa.com/src/8795285" TargetMode="External"/><Relationship Id="rId229" Type="http://schemas.openxmlformats.org/officeDocument/2006/relationships/hyperlink" Target="https://www.daloopa.com/src/33992884" TargetMode="External"/><Relationship Id="rId643" Type="http://schemas.openxmlformats.org/officeDocument/2006/relationships/hyperlink" Target="https://www.daloopa.com/src/33992897" TargetMode="External"/><Relationship Id="rId1273" Type="http://schemas.openxmlformats.org/officeDocument/2006/relationships/hyperlink" Target="https://app.internal.daloopa.com/short_text_fundamental?id=9f34384ac2e10c06a1282391d75180dd" TargetMode="External"/><Relationship Id="rId2324" Type="http://schemas.openxmlformats.org/officeDocument/2006/relationships/hyperlink" Target="https://www.daloopa.com/src/60195023" TargetMode="External"/><Relationship Id="rId3722" Type="http://schemas.openxmlformats.org/officeDocument/2006/relationships/hyperlink" Target="https://www.daloopa.com/src/76525720" TargetMode="External"/><Relationship Id="rId6878" Type="http://schemas.openxmlformats.org/officeDocument/2006/relationships/hyperlink" Target="https://www.daloopa.com/src/4441118" TargetMode="External"/><Relationship Id="rId7929" Type="http://schemas.openxmlformats.org/officeDocument/2006/relationships/hyperlink" Target="https://www.daloopa.com/src/41059747" TargetMode="External"/><Relationship Id="rId9351" Type="http://schemas.openxmlformats.org/officeDocument/2006/relationships/hyperlink" Target="https://www.daloopa.com/src/50570699" TargetMode="External"/><Relationship Id="rId5894" Type="http://schemas.openxmlformats.org/officeDocument/2006/relationships/hyperlink" Target="https://www.daloopa.com/src/4423194" TargetMode="External"/><Relationship Id="rId6945" Type="http://schemas.openxmlformats.org/officeDocument/2006/relationships/hyperlink" Target="https://www.daloopa.com/src/4440894" TargetMode="External"/><Relationship Id="rId9004" Type="http://schemas.openxmlformats.org/officeDocument/2006/relationships/hyperlink" Target="https://www.daloopa.com/src/18767679" TargetMode="External"/><Relationship Id="rId710" Type="http://schemas.openxmlformats.org/officeDocument/2006/relationships/hyperlink" Target="https://www.daloopa.com/src/4427657" TargetMode="External"/><Relationship Id="rId1340" Type="http://schemas.openxmlformats.org/officeDocument/2006/relationships/hyperlink" Target="https://www.daloopa.com/src/4423835" TargetMode="External"/><Relationship Id="rId3098" Type="http://schemas.openxmlformats.org/officeDocument/2006/relationships/hyperlink" Target="https://www.daloopa.com/src/55731684" TargetMode="External"/><Relationship Id="rId4496" Type="http://schemas.openxmlformats.org/officeDocument/2006/relationships/hyperlink" Target="https://www.daloopa.com/document/23979428" TargetMode="External"/><Relationship Id="rId5547" Type="http://schemas.openxmlformats.org/officeDocument/2006/relationships/hyperlink" Target="https://www.daloopa.com/src/4422806" TargetMode="External"/><Relationship Id="rId5961" Type="http://schemas.openxmlformats.org/officeDocument/2006/relationships/hyperlink" Target="https://www.daloopa.com/src/75006804" TargetMode="External"/><Relationship Id="rId4149" Type="http://schemas.openxmlformats.org/officeDocument/2006/relationships/hyperlink" Target="https://www.daloopa.com/src/4421993" TargetMode="External"/><Relationship Id="rId4563" Type="http://schemas.openxmlformats.org/officeDocument/2006/relationships/hyperlink" Target="https://www.daloopa.com/src/4421857" TargetMode="External"/><Relationship Id="rId5614" Type="http://schemas.openxmlformats.org/officeDocument/2006/relationships/hyperlink" Target="https://www.daloopa.com/src/4423219" TargetMode="External"/><Relationship Id="rId8020" Type="http://schemas.openxmlformats.org/officeDocument/2006/relationships/hyperlink" Target="https://www.daloopa.com/src/8774580" TargetMode="External"/><Relationship Id="rId3165" Type="http://schemas.openxmlformats.org/officeDocument/2006/relationships/hyperlink" Target="https://www.daloopa.com/src/69162302" TargetMode="External"/><Relationship Id="rId4216" Type="http://schemas.openxmlformats.org/officeDocument/2006/relationships/hyperlink" Target="https://www.daloopa.com/src/4422023" TargetMode="External"/><Relationship Id="rId4630" Type="http://schemas.openxmlformats.org/officeDocument/2006/relationships/hyperlink" Target="https://www.daloopa.com/src/4421196" TargetMode="External"/><Relationship Id="rId7786" Type="http://schemas.openxmlformats.org/officeDocument/2006/relationships/hyperlink" Target="https://www.daloopa.com/src/70355710" TargetMode="External"/><Relationship Id="rId8837" Type="http://schemas.openxmlformats.org/officeDocument/2006/relationships/hyperlink" Target="https://www.daloopa.com/src/8781026" TargetMode="External"/><Relationship Id="rId2181" Type="http://schemas.openxmlformats.org/officeDocument/2006/relationships/hyperlink" Target="https://www.daloopa.com/document/23979428" TargetMode="External"/><Relationship Id="rId3232" Type="http://schemas.openxmlformats.org/officeDocument/2006/relationships/hyperlink" Target="https://www.daloopa.com/src/4422257" TargetMode="External"/><Relationship Id="rId6388" Type="http://schemas.openxmlformats.org/officeDocument/2006/relationships/hyperlink" Target="https://www.daloopa.com/src/4423438" TargetMode="External"/><Relationship Id="rId7439" Type="http://schemas.openxmlformats.org/officeDocument/2006/relationships/hyperlink" Target="https://www.daloopa.com/src/41059772" TargetMode="External"/><Relationship Id="rId153" Type="http://schemas.openxmlformats.org/officeDocument/2006/relationships/hyperlink" Target="https://www.daloopa.com/src/4427067" TargetMode="External"/><Relationship Id="rId6455" Type="http://schemas.openxmlformats.org/officeDocument/2006/relationships/hyperlink" Target="https://www.daloopa.com/document/22723849" TargetMode="External"/><Relationship Id="rId7853" Type="http://schemas.openxmlformats.org/officeDocument/2006/relationships/hyperlink" Target="https://www.daloopa.com/src/70319012" TargetMode="External"/><Relationship Id="rId8904" Type="http://schemas.openxmlformats.org/officeDocument/2006/relationships/hyperlink" Target="https://www.daloopa.com/src/8781165" TargetMode="External"/><Relationship Id="rId220" Type="http://schemas.openxmlformats.org/officeDocument/2006/relationships/hyperlink" Target="https://www.daloopa.com/src/4430963" TargetMode="External"/><Relationship Id="rId2998" Type="http://schemas.openxmlformats.org/officeDocument/2006/relationships/hyperlink" Target="https://www.daloopa.com/src/4422239" TargetMode="External"/><Relationship Id="rId5057" Type="http://schemas.openxmlformats.org/officeDocument/2006/relationships/hyperlink" Target="https://www.daloopa.com/src/45801798" TargetMode="External"/><Relationship Id="rId6108" Type="http://schemas.openxmlformats.org/officeDocument/2006/relationships/hyperlink" Target="https://www.daloopa.com/src/4423080" TargetMode="External"/><Relationship Id="rId7506" Type="http://schemas.openxmlformats.org/officeDocument/2006/relationships/hyperlink" Target="https://www.daloopa.com/document/1167034" TargetMode="External"/><Relationship Id="rId7920" Type="http://schemas.openxmlformats.org/officeDocument/2006/relationships/hyperlink" Target="https://www.daloopa.com/src/60201078" TargetMode="External"/><Relationship Id="rId4073" Type="http://schemas.openxmlformats.org/officeDocument/2006/relationships/hyperlink" Target="https://www.daloopa.com/src/64848769" TargetMode="External"/><Relationship Id="rId5471" Type="http://schemas.openxmlformats.org/officeDocument/2006/relationships/hyperlink" Target="https://www.daloopa.com/src/41059630" TargetMode="External"/><Relationship Id="rId6522" Type="http://schemas.openxmlformats.org/officeDocument/2006/relationships/hyperlink" Target="https://www.daloopa.com/src/51078094" TargetMode="External"/><Relationship Id="rId9678" Type="http://schemas.openxmlformats.org/officeDocument/2006/relationships/hyperlink" Target="https://app.internal.daloopa.com/short_text_fundamental?id=f5fc121c1e6699c38a47976a81116ae0" TargetMode="External"/><Relationship Id="rId1667" Type="http://schemas.openxmlformats.org/officeDocument/2006/relationships/hyperlink" Target="https://www.daloopa.com/src/41059700" TargetMode="External"/><Relationship Id="rId2718" Type="http://schemas.openxmlformats.org/officeDocument/2006/relationships/hyperlink" Target="https://www.daloopa.com/src/69162221" TargetMode="External"/><Relationship Id="rId5124" Type="http://schemas.openxmlformats.org/officeDocument/2006/relationships/hyperlink" Target="https://www.daloopa.com/src/4422827" TargetMode="External"/><Relationship Id="rId8694" Type="http://schemas.openxmlformats.org/officeDocument/2006/relationships/hyperlink" Target="https://www.daloopa.com/src/76383204" TargetMode="External"/><Relationship Id="rId9745" Type="http://schemas.openxmlformats.org/officeDocument/2006/relationships/hyperlink" Target="https://www.daloopa.com/src/51072323" TargetMode="External"/><Relationship Id="rId1734" Type="http://schemas.openxmlformats.org/officeDocument/2006/relationships/hyperlink" Target="https://app.internal.daloopa.com/short_text_fundamental?id=9ba0dd6d03b92ed001f301a441a45fc1" TargetMode="External"/><Relationship Id="rId4140" Type="http://schemas.openxmlformats.org/officeDocument/2006/relationships/hyperlink" Target="https://www.daloopa.com/document/23979428" TargetMode="External"/><Relationship Id="rId7296" Type="http://schemas.openxmlformats.org/officeDocument/2006/relationships/hyperlink" Target="https://www.daloopa.com/src/8780393" TargetMode="External"/><Relationship Id="rId8347" Type="http://schemas.openxmlformats.org/officeDocument/2006/relationships/hyperlink" Target="https://www.daloopa.com/src/76388426" TargetMode="External"/><Relationship Id="rId8761" Type="http://schemas.openxmlformats.org/officeDocument/2006/relationships/hyperlink" Target="https://app.internal.daloopa.com/short_text_fundamental?id=d4f9faa370c3b761809310a4f10cff87" TargetMode="External"/><Relationship Id="rId9812" Type="http://schemas.openxmlformats.org/officeDocument/2006/relationships/hyperlink" Target="https://www.daloopa.com/src/8778160" TargetMode="External"/><Relationship Id="rId26" Type="http://schemas.openxmlformats.org/officeDocument/2006/relationships/hyperlink" Target="https://www.daloopa.com/document/6835293" TargetMode="External"/><Relationship Id="rId7363" Type="http://schemas.openxmlformats.org/officeDocument/2006/relationships/hyperlink" Target="https://www.daloopa.com/src/8780255" TargetMode="External"/><Relationship Id="rId8414" Type="http://schemas.openxmlformats.org/officeDocument/2006/relationships/hyperlink" Target="https://www.daloopa.com/src/76386533" TargetMode="External"/><Relationship Id="rId1801" Type="http://schemas.openxmlformats.org/officeDocument/2006/relationships/hyperlink" Target="https://www.daloopa.com/src/8779243" TargetMode="External"/><Relationship Id="rId3559" Type="http://schemas.openxmlformats.org/officeDocument/2006/relationships/hyperlink" Target="https://www.daloopa.com/src/50447778" TargetMode="External"/><Relationship Id="rId4957" Type="http://schemas.openxmlformats.org/officeDocument/2006/relationships/hyperlink" Target="https://www.daloopa.com/src/55731757" TargetMode="External"/><Relationship Id="rId7016" Type="http://schemas.openxmlformats.org/officeDocument/2006/relationships/hyperlink" Target="https://app.internal.daloopa.com/short_text_fundamental?id=7f710462796e46222be0fca182982da6" TargetMode="External"/><Relationship Id="rId7430" Type="http://schemas.openxmlformats.org/officeDocument/2006/relationships/hyperlink" Target="https://www.daloopa.com/src/8780243" TargetMode="External"/><Relationship Id="rId3973" Type="http://schemas.openxmlformats.org/officeDocument/2006/relationships/hyperlink" Target="https://www.daloopa.com/src/4421474" TargetMode="External"/><Relationship Id="rId6032" Type="http://schemas.openxmlformats.org/officeDocument/2006/relationships/hyperlink" Target="https://www.daloopa.com/src/4422900" TargetMode="External"/><Relationship Id="rId9188" Type="http://schemas.openxmlformats.org/officeDocument/2006/relationships/hyperlink" Target="https://www.daloopa.com/src/8795208" TargetMode="External"/><Relationship Id="rId894" Type="http://schemas.openxmlformats.org/officeDocument/2006/relationships/hyperlink" Target="https://www.daloopa.com/src/4425411" TargetMode="External"/><Relationship Id="rId1177" Type="http://schemas.openxmlformats.org/officeDocument/2006/relationships/hyperlink" Target="https://www.daloopa.com/src/50967216" TargetMode="External"/><Relationship Id="rId2575" Type="http://schemas.openxmlformats.org/officeDocument/2006/relationships/hyperlink" Target="https://www.daloopa.com/src/4423506" TargetMode="External"/><Relationship Id="rId3626" Type="http://schemas.openxmlformats.org/officeDocument/2006/relationships/hyperlink" Target="https://app.internal.daloopa.com/short_text_fundamental?id=cf16cba276e8dc6a06689a0c77715d14" TargetMode="External"/><Relationship Id="rId547" Type="http://schemas.openxmlformats.org/officeDocument/2006/relationships/hyperlink" Target="https://www.daloopa.com/src/4430279" TargetMode="External"/><Relationship Id="rId961" Type="http://schemas.openxmlformats.org/officeDocument/2006/relationships/hyperlink" Target="https://marketplace.daloopa.com/text-fundamental?row_number=193&amp;period_tag=QQQQ&amp;unit_tag=Actual&amp;id=51154212&amp;value=700&amp;id=4427655&amp;value=1285&amp;id=51139590&amp;value=975&amp;id=18769058&amp;value=1050&amp;id=41059831&amp;value=1110&amp;" TargetMode="External"/><Relationship Id="rId1591" Type="http://schemas.openxmlformats.org/officeDocument/2006/relationships/hyperlink" Target="https://www.daloopa.com/src/23052308" TargetMode="External"/><Relationship Id="rId2228" Type="http://schemas.openxmlformats.org/officeDocument/2006/relationships/hyperlink" Target="https://www.daloopa.com/src/45801617" TargetMode="External"/><Relationship Id="rId2642" Type="http://schemas.openxmlformats.org/officeDocument/2006/relationships/hyperlink" Target="https://www.daloopa.com/src/4423561" TargetMode="External"/><Relationship Id="rId5798" Type="http://schemas.openxmlformats.org/officeDocument/2006/relationships/hyperlink" Target="https://app.internal.daloopa.com/short_text_fundamental?id=bbeccf356a11cfc961381eb797fc0fac" TargetMode="External"/><Relationship Id="rId6849" Type="http://schemas.openxmlformats.org/officeDocument/2006/relationships/hyperlink" Target="https://www.daloopa.com/src/4440890" TargetMode="External"/><Relationship Id="rId9255" Type="http://schemas.openxmlformats.org/officeDocument/2006/relationships/hyperlink" Target="https://www.daloopa.com/document/23607425" TargetMode="External"/><Relationship Id="rId614" Type="http://schemas.openxmlformats.org/officeDocument/2006/relationships/hyperlink" Target="https://www.daloopa.com/src/4431670" TargetMode="External"/><Relationship Id="rId1244" Type="http://schemas.openxmlformats.org/officeDocument/2006/relationships/hyperlink" Target="https://www.daloopa.com/src/50452906" TargetMode="External"/><Relationship Id="rId5865" Type="http://schemas.openxmlformats.org/officeDocument/2006/relationships/hyperlink" Target="https://www.daloopa.com/src/64849620" TargetMode="External"/><Relationship Id="rId6916" Type="http://schemas.openxmlformats.org/officeDocument/2006/relationships/hyperlink" Target="https://www.daloopa.com/src/4425355" TargetMode="External"/><Relationship Id="rId8271" Type="http://schemas.openxmlformats.org/officeDocument/2006/relationships/hyperlink" Target="https://www.daloopa.com/src/76390196" TargetMode="External"/><Relationship Id="rId9322" Type="http://schemas.openxmlformats.org/officeDocument/2006/relationships/hyperlink" Target="https://www.daloopa.com/src/8795242" TargetMode="External"/><Relationship Id="rId1311" Type="http://schemas.openxmlformats.org/officeDocument/2006/relationships/hyperlink" Target="https://www.daloopa.com/src/8847865" TargetMode="External"/><Relationship Id="rId4467" Type="http://schemas.openxmlformats.org/officeDocument/2006/relationships/hyperlink" Target="https://www.daloopa.com/src/4421574" TargetMode="External"/><Relationship Id="rId4881" Type="http://schemas.openxmlformats.org/officeDocument/2006/relationships/hyperlink" Target="https://www.daloopa.com/src/4423059" TargetMode="External"/><Relationship Id="rId5518" Type="http://schemas.openxmlformats.org/officeDocument/2006/relationships/hyperlink" Target="https://www.daloopa.com/src/8847715" TargetMode="External"/><Relationship Id="rId3069" Type="http://schemas.openxmlformats.org/officeDocument/2006/relationships/hyperlink" Target="https://www.daloopa.com/src/4422054" TargetMode="External"/><Relationship Id="rId3483" Type="http://schemas.openxmlformats.org/officeDocument/2006/relationships/hyperlink" Target="https://www.daloopa.com/src/4421536" TargetMode="External"/><Relationship Id="rId4534" Type="http://schemas.openxmlformats.org/officeDocument/2006/relationships/hyperlink" Target="https://www.daloopa.com/src/60194213" TargetMode="External"/><Relationship Id="rId5932" Type="http://schemas.openxmlformats.org/officeDocument/2006/relationships/hyperlink" Target="https://www.daloopa.com/src/4425433" TargetMode="External"/><Relationship Id="rId2085" Type="http://schemas.openxmlformats.org/officeDocument/2006/relationships/hyperlink" Target="https://www.daloopa.com/src/60200986" TargetMode="External"/><Relationship Id="rId3136" Type="http://schemas.openxmlformats.org/officeDocument/2006/relationships/hyperlink" Target="https://www.daloopa.com/src/50622652" TargetMode="External"/><Relationship Id="rId471" Type="http://schemas.openxmlformats.org/officeDocument/2006/relationships/hyperlink" Target="https://www.daloopa.com/src/4431494" TargetMode="External"/><Relationship Id="rId2152" Type="http://schemas.openxmlformats.org/officeDocument/2006/relationships/hyperlink" Target="https://www.daloopa.com/src/66239462" TargetMode="External"/><Relationship Id="rId3550" Type="http://schemas.openxmlformats.org/officeDocument/2006/relationships/hyperlink" Target="https://www.daloopa.com/src/4421243" TargetMode="External"/><Relationship Id="rId4601" Type="http://schemas.openxmlformats.org/officeDocument/2006/relationships/hyperlink" Target="https://app.internal.daloopa.com/short_text_fundamental?id=7456e47afe986216f59933887ea74db1" TargetMode="External"/><Relationship Id="rId7757" Type="http://schemas.openxmlformats.org/officeDocument/2006/relationships/hyperlink" Target="https://app.internal.daloopa.com/short_text_fundamental?id=7d920a7639868880f3fefa2f9747f8cc" TargetMode="External"/><Relationship Id="rId8808" Type="http://schemas.openxmlformats.org/officeDocument/2006/relationships/hyperlink" Target="https://www.daloopa.com/src/8781015" TargetMode="External"/><Relationship Id="rId124" Type="http://schemas.openxmlformats.org/officeDocument/2006/relationships/hyperlink" Target="https://www.daloopa.com/src/4431496" TargetMode="External"/><Relationship Id="rId3203" Type="http://schemas.openxmlformats.org/officeDocument/2006/relationships/hyperlink" Target="https://www.daloopa.com/src/50449635" TargetMode="External"/><Relationship Id="rId6359" Type="http://schemas.openxmlformats.org/officeDocument/2006/relationships/hyperlink" Target="https://www.daloopa.com/src/50462553" TargetMode="External"/><Relationship Id="rId6773" Type="http://schemas.openxmlformats.org/officeDocument/2006/relationships/hyperlink" Target="https://www.daloopa.com/src/4441528" TargetMode="External"/><Relationship Id="rId7824" Type="http://schemas.openxmlformats.org/officeDocument/2006/relationships/hyperlink" Target="https://app.internal.daloopa.com/short_text_fundamental?id=fc54fe34e8bb7abdc1d50786f0371fe3" TargetMode="External"/><Relationship Id="rId2969" Type="http://schemas.openxmlformats.org/officeDocument/2006/relationships/hyperlink" Target="https://www.daloopa.com/src/4422441" TargetMode="External"/><Relationship Id="rId5375" Type="http://schemas.openxmlformats.org/officeDocument/2006/relationships/hyperlink" Target="https://www.daloopa.com/src/45801846" TargetMode="External"/><Relationship Id="rId6426" Type="http://schemas.openxmlformats.org/officeDocument/2006/relationships/hyperlink" Target="https://www.daloopa.com/src/51078098" TargetMode="External"/><Relationship Id="rId6840" Type="http://schemas.openxmlformats.org/officeDocument/2006/relationships/hyperlink" Target="https://www.daloopa.com/src/45802027" TargetMode="External"/><Relationship Id="rId1985" Type="http://schemas.openxmlformats.org/officeDocument/2006/relationships/hyperlink" Target="https://www.daloopa.com/src/60194962" TargetMode="External"/><Relationship Id="rId4391" Type="http://schemas.openxmlformats.org/officeDocument/2006/relationships/hyperlink" Target="https://www.daloopa.com/src/4421366" TargetMode="External"/><Relationship Id="rId5028" Type="http://schemas.openxmlformats.org/officeDocument/2006/relationships/hyperlink" Target="https://www.daloopa.com/src/4423118" TargetMode="External"/><Relationship Id="rId5442" Type="http://schemas.openxmlformats.org/officeDocument/2006/relationships/hyperlink" Target="https://www.daloopa.com/src/4422833" TargetMode="External"/><Relationship Id="rId8598" Type="http://schemas.openxmlformats.org/officeDocument/2006/relationships/hyperlink" Target="https://www.daloopa.com/src/76383590" TargetMode="External"/><Relationship Id="rId9649" Type="http://schemas.openxmlformats.org/officeDocument/2006/relationships/hyperlink" Target="https://www.daloopa.com/src/51073023" TargetMode="External"/><Relationship Id="rId1638" Type="http://schemas.openxmlformats.org/officeDocument/2006/relationships/hyperlink" Target="https://www.daloopa.com/src/60194789" TargetMode="External"/><Relationship Id="rId4044" Type="http://schemas.openxmlformats.org/officeDocument/2006/relationships/hyperlink" Target="https://www.daloopa.com/src/4421957" TargetMode="External"/><Relationship Id="rId8665" Type="http://schemas.openxmlformats.org/officeDocument/2006/relationships/hyperlink" Target="https://www.daloopa.com/src/76383535" TargetMode="External"/><Relationship Id="rId3060" Type="http://schemas.openxmlformats.org/officeDocument/2006/relationships/hyperlink" Target="https://app.internal.daloopa.com/short_text_fundamental?id=8c62c0809573969098459d4fe8cedd67" TargetMode="External"/><Relationship Id="rId4111" Type="http://schemas.openxmlformats.org/officeDocument/2006/relationships/hyperlink" Target="https://www.daloopa.com/src/4421568" TargetMode="External"/><Relationship Id="rId7267" Type="http://schemas.openxmlformats.org/officeDocument/2006/relationships/hyperlink" Target="https://www.daloopa.com/src/8780015" TargetMode="External"/><Relationship Id="rId8318" Type="http://schemas.openxmlformats.org/officeDocument/2006/relationships/hyperlink" Target="https://www.daloopa.com/src/76387844" TargetMode="External"/><Relationship Id="rId9716" Type="http://schemas.openxmlformats.org/officeDocument/2006/relationships/hyperlink" Target="https://www.daloopa.com/src/8774174" TargetMode="External"/><Relationship Id="rId1705" Type="http://schemas.openxmlformats.org/officeDocument/2006/relationships/hyperlink" Target="https://www.daloopa.com/src/8772937" TargetMode="External"/><Relationship Id="rId6283" Type="http://schemas.openxmlformats.org/officeDocument/2006/relationships/hyperlink" Target="https://www.daloopa.com/src/50462551" TargetMode="External"/><Relationship Id="rId7681" Type="http://schemas.openxmlformats.org/officeDocument/2006/relationships/hyperlink" Target="https://www.daloopa.com/src/70319341" TargetMode="External"/><Relationship Id="rId8732" Type="http://schemas.openxmlformats.org/officeDocument/2006/relationships/hyperlink" Target="https://www.daloopa.com/src/76383381" TargetMode="External"/><Relationship Id="rId3877" Type="http://schemas.openxmlformats.org/officeDocument/2006/relationships/hyperlink" Target="https://www.daloopa.com/src/4421807" TargetMode="External"/><Relationship Id="rId4928" Type="http://schemas.openxmlformats.org/officeDocument/2006/relationships/hyperlink" Target="https://www.daloopa.com/src/4422881" TargetMode="External"/><Relationship Id="rId7334" Type="http://schemas.openxmlformats.org/officeDocument/2006/relationships/hyperlink" Target="https://www.daloopa.com/src/18767587" TargetMode="External"/><Relationship Id="rId798" Type="http://schemas.openxmlformats.org/officeDocument/2006/relationships/hyperlink" Target="https://www.daloopa.com/src/4432556" TargetMode="External"/><Relationship Id="rId2479" Type="http://schemas.openxmlformats.org/officeDocument/2006/relationships/hyperlink" Target="https://www.daloopa.com/src/4423581" TargetMode="External"/><Relationship Id="rId2893" Type="http://schemas.openxmlformats.org/officeDocument/2006/relationships/hyperlink" Target="https://www.daloopa.com/src/4422146" TargetMode="External"/><Relationship Id="rId3944" Type="http://schemas.openxmlformats.org/officeDocument/2006/relationships/hyperlink" Target="https://www.daloopa.com/src/8847436" TargetMode="External"/><Relationship Id="rId6350" Type="http://schemas.openxmlformats.org/officeDocument/2006/relationships/hyperlink" Target="https://www.daloopa.com/src/41059652" TargetMode="External"/><Relationship Id="rId7401" Type="http://schemas.openxmlformats.org/officeDocument/2006/relationships/hyperlink" Target="https://www.daloopa.com/src/33999614" TargetMode="External"/><Relationship Id="rId865" Type="http://schemas.openxmlformats.org/officeDocument/2006/relationships/hyperlink" Target="https://www.daloopa.com/src/4432655" TargetMode="External"/><Relationship Id="rId1495" Type="http://schemas.openxmlformats.org/officeDocument/2006/relationships/hyperlink" Target="https://www.daloopa.com/src/4423922" TargetMode="External"/><Relationship Id="rId2546" Type="http://schemas.openxmlformats.org/officeDocument/2006/relationships/hyperlink" Target="https://www.daloopa.com/src/4423484" TargetMode="External"/><Relationship Id="rId2960" Type="http://schemas.openxmlformats.org/officeDocument/2006/relationships/hyperlink" Target="https://www.daloopa.com/src/4422317" TargetMode="External"/><Relationship Id="rId6003" Type="http://schemas.openxmlformats.org/officeDocument/2006/relationships/hyperlink" Target="https://www.daloopa.com/src/18745204" TargetMode="External"/><Relationship Id="rId9159" Type="http://schemas.openxmlformats.org/officeDocument/2006/relationships/hyperlink" Target="https://www.daloopa.com/document/23607425" TargetMode="External"/><Relationship Id="rId9573" Type="http://schemas.openxmlformats.org/officeDocument/2006/relationships/hyperlink" Target="https://www.daloopa.com/src/23060741" TargetMode="External"/><Relationship Id="rId518" Type="http://schemas.openxmlformats.org/officeDocument/2006/relationships/hyperlink" Target="https://www.daloopa.com/src/50451424" TargetMode="External"/><Relationship Id="rId932" Type="http://schemas.openxmlformats.org/officeDocument/2006/relationships/hyperlink" Target="https://www.daloopa.com/document/8001122" TargetMode="External"/><Relationship Id="rId1148" Type="http://schemas.openxmlformats.org/officeDocument/2006/relationships/hyperlink" Target="https://www.daloopa.com/src/60203629" TargetMode="External"/><Relationship Id="rId1562" Type="http://schemas.openxmlformats.org/officeDocument/2006/relationships/hyperlink" Target="https://www.daloopa.com/src/4423823" TargetMode="External"/><Relationship Id="rId2613" Type="http://schemas.openxmlformats.org/officeDocument/2006/relationships/hyperlink" Target="https://www.daloopa.com/src/75006850" TargetMode="External"/><Relationship Id="rId5769" Type="http://schemas.openxmlformats.org/officeDocument/2006/relationships/hyperlink" Target="https://www.daloopa.com/src/69165735" TargetMode="External"/><Relationship Id="rId8175" Type="http://schemas.openxmlformats.org/officeDocument/2006/relationships/hyperlink" Target="https://www.daloopa.com/src/8776117" TargetMode="External"/><Relationship Id="rId9226" Type="http://schemas.openxmlformats.org/officeDocument/2006/relationships/hyperlink" Target="https://www.daloopa.com/src/8795165" TargetMode="External"/><Relationship Id="rId9640" Type="http://schemas.openxmlformats.org/officeDocument/2006/relationships/hyperlink" Target="https://www.daloopa.com/src/51073306" TargetMode="External"/><Relationship Id="rId1215" Type="http://schemas.openxmlformats.org/officeDocument/2006/relationships/hyperlink" Target="https://www.daloopa.com/src/4428591" TargetMode="External"/><Relationship Id="rId7191" Type="http://schemas.openxmlformats.org/officeDocument/2006/relationships/hyperlink" Target="https://marketplace.daloopa.com/text-fundamental?row_number=605&amp;period_tag=QQQQ&amp;unit_tag=Dollar&amp;id=70355917&amp;value=236.02&amp;" TargetMode="External"/><Relationship Id="rId8242" Type="http://schemas.openxmlformats.org/officeDocument/2006/relationships/hyperlink" Target="https://www.daloopa.com/src/76385719" TargetMode="External"/><Relationship Id="rId3387" Type="http://schemas.openxmlformats.org/officeDocument/2006/relationships/hyperlink" Target="https://www.daloopa.com/src/4427942" TargetMode="External"/><Relationship Id="rId4785" Type="http://schemas.openxmlformats.org/officeDocument/2006/relationships/hyperlink" Target="https://www.daloopa.com/src/4421580" TargetMode="External"/><Relationship Id="rId5836" Type="http://schemas.openxmlformats.org/officeDocument/2006/relationships/hyperlink" Target="https://www.daloopa.com/src/45801919" TargetMode="External"/><Relationship Id="rId4438" Type="http://schemas.openxmlformats.org/officeDocument/2006/relationships/hyperlink" Target="https://www.daloopa.com/src/76525857" TargetMode="External"/><Relationship Id="rId4852" Type="http://schemas.openxmlformats.org/officeDocument/2006/relationships/hyperlink" Target="https://www.daloopa.com/src/60194339" TargetMode="External"/><Relationship Id="rId5903" Type="http://schemas.openxmlformats.org/officeDocument/2006/relationships/hyperlink" Target="https://www.daloopa.com/src/4422520" TargetMode="External"/><Relationship Id="rId3454" Type="http://schemas.openxmlformats.org/officeDocument/2006/relationships/hyperlink" Target="https://www.daloopa.com/src/18731581" TargetMode="External"/><Relationship Id="rId4505" Type="http://schemas.openxmlformats.org/officeDocument/2006/relationships/hyperlink" Target="https://www.daloopa.com/src/4422000" TargetMode="External"/><Relationship Id="rId375" Type="http://schemas.openxmlformats.org/officeDocument/2006/relationships/hyperlink" Target="https://www.daloopa.com/src/41059664" TargetMode="External"/><Relationship Id="rId2056" Type="http://schemas.openxmlformats.org/officeDocument/2006/relationships/hyperlink" Target="https://www.daloopa.com/src/50588922" TargetMode="External"/><Relationship Id="rId2470" Type="http://schemas.openxmlformats.org/officeDocument/2006/relationships/hyperlink" Target="https://www.daloopa.com/src/4423596" TargetMode="External"/><Relationship Id="rId3107" Type="http://schemas.openxmlformats.org/officeDocument/2006/relationships/hyperlink" Target="https://www.daloopa.com/src/50624179" TargetMode="External"/><Relationship Id="rId3521" Type="http://schemas.openxmlformats.org/officeDocument/2006/relationships/hyperlink" Target="https://www.daloopa.com/src/76525685" TargetMode="External"/><Relationship Id="rId6677" Type="http://schemas.openxmlformats.org/officeDocument/2006/relationships/hyperlink" Target="https://www.daloopa.com/src/4425244" TargetMode="External"/><Relationship Id="rId7728" Type="http://schemas.openxmlformats.org/officeDocument/2006/relationships/hyperlink" Target="https://www.daloopa.com/src/50611244" TargetMode="External"/><Relationship Id="rId9083" Type="http://schemas.openxmlformats.org/officeDocument/2006/relationships/hyperlink" Target="https://www.daloopa.com/src/8781254" TargetMode="External"/><Relationship Id="rId442" Type="http://schemas.openxmlformats.org/officeDocument/2006/relationships/hyperlink" Target="https://www.daloopa.com/src/55732022" TargetMode="External"/><Relationship Id="rId1072" Type="http://schemas.openxmlformats.org/officeDocument/2006/relationships/hyperlink" Target="https://www.daloopa.com/src/4428171" TargetMode="External"/><Relationship Id="rId2123" Type="http://schemas.openxmlformats.org/officeDocument/2006/relationships/hyperlink" Target="https://www.daloopa.com/src/8774243" TargetMode="External"/><Relationship Id="rId5279" Type="http://schemas.openxmlformats.org/officeDocument/2006/relationships/hyperlink" Target="https://www.daloopa.com/src/4422703" TargetMode="External"/><Relationship Id="rId5693" Type="http://schemas.openxmlformats.org/officeDocument/2006/relationships/hyperlink" Target="https://www.daloopa.com/src/4423045" TargetMode="External"/><Relationship Id="rId6744" Type="http://schemas.openxmlformats.org/officeDocument/2006/relationships/hyperlink" Target="https://www.daloopa.com/src/64849624" TargetMode="External"/><Relationship Id="rId9150" Type="http://schemas.openxmlformats.org/officeDocument/2006/relationships/hyperlink" Target="https://www.daloopa.com/src/8795251" TargetMode="External"/><Relationship Id="rId4295" Type="http://schemas.openxmlformats.org/officeDocument/2006/relationships/hyperlink" Target="https://www.daloopa.com/src/33992253" TargetMode="External"/><Relationship Id="rId5346" Type="http://schemas.openxmlformats.org/officeDocument/2006/relationships/hyperlink" Target="https://www.daloopa.com/src/4423124" TargetMode="External"/><Relationship Id="rId1889" Type="http://schemas.openxmlformats.org/officeDocument/2006/relationships/hyperlink" Target="https://www.daloopa.com/src/50571029" TargetMode="External"/><Relationship Id="rId4362" Type="http://schemas.openxmlformats.org/officeDocument/2006/relationships/hyperlink" Target="https://www.daloopa.com/src/4421333" TargetMode="External"/><Relationship Id="rId5760" Type="http://schemas.openxmlformats.org/officeDocument/2006/relationships/hyperlink" Target="https://www.daloopa.com/src/64848855" TargetMode="External"/><Relationship Id="rId6811" Type="http://schemas.openxmlformats.org/officeDocument/2006/relationships/hyperlink" Target="https://www.daloopa.com/src/4425143" TargetMode="External"/><Relationship Id="rId1956" Type="http://schemas.openxmlformats.org/officeDocument/2006/relationships/hyperlink" Target="https://www.daloopa.com/src/8769235" TargetMode="External"/><Relationship Id="rId4015" Type="http://schemas.openxmlformats.org/officeDocument/2006/relationships/hyperlink" Target="https://www.daloopa.com/src/4421184" TargetMode="External"/><Relationship Id="rId5413" Type="http://schemas.openxmlformats.org/officeDocument/2006/relationships/hyperlink" Target="https://www.daloopa.com/src/8847745" TargetMode="External"/><Relationship Id="rId8569" Type="http://schemas.openxmlformats.org/officeDocument/2006/relationships/hyperlink" Target="https://www.daloopa.com/src/76383237" TargetMode="External"/><Relationship Id="rId8983" Type="http://schemas.openxmlformats.org/officeDocument/2006/relationships/hyperlink" Target="https://www.daloopa.com/src/8783465" TargetMode="External"/><Relationship Id="rId1609" Type="http://schemas.openxmlformats.org/officeDocument/2006/relationships/hyperlink" Target="https://www.daloopa.com/src/60194793" TargetMode="External"/><Relationship Id="rId7585" Type="http://schemas.openxmlformats.org/officeDocument/2006/relationships/hyperlink" Target="https://www.daloopa.com/src/50608105" TargetMode="External"/><Relationship Id="rId8636" Type="http://schemas.openxmlformats.org/officeDocument/2006/relationships/hyperlink" Target="https://www.daloopa.com/src/70323320" TargetMode="External"/><Relationship Id="rId3031" Type="http://schemas.openxmlformats.org/officeDocument/2006/relationships/hyperlink" Target="https://www.daloopa.com/src/4422400" TargetMode="External"/><Relationship Id="rId6187" Type="http://schemas.openxmlformats.org/officeDocument/2006/relationships/hyperlink" Target="https://www.daloopa.com/src/69162658" TargetMode="External"/><Relationship Id="rId7238" Type="http://schemas.openxmlformats.org/officeDocument/2006/relationships/hyperlink" Target="https://www.daloopa.com/src/8847951" TargetMode="External"/><Relationship Id="rId7652" Type="http://schemas.openxmlformats.org/officeDocument/2006/relationships/hyperlink" Target="https://www.daloopa.com/src/50608261" TargetMode="External"/><Relationship Id="rId8703" Type="http://schemas.openxmlformats.org/officeDocument/2006/relationships/hyperlink" Target="https://www.daloopa.com/document/23607425" TargetMode="External"/><Relationship Id="rId2797" Type="http://schemas.openxmlformats.org/officeDocument/2006/relationships/hyperlink" Target="https://www.daloopa.com/src/4422262" TargetMode="External"/><Relationship Id="rId3848" Type="http://schemas.openxmlformats.org/officeDocument/2006/relationships/hyperlink" Target="https://www.daloopa.com/src/64848763" TargetMode="External"/><Relationship Id="rId6254" Type="http://schemas.openxmlformats.org/officeDocument/2006/relationships/hyperlink" Target="https://www.daloopa.com/src/4423290" TargetMode="External"/><Relationship Id="rId7305" Type="http://schemas.openxmlformats.org/officeDocument/2006/relationships/hyperlink" Target="https://www.daloopa.com/src/18767823" TargetMode="External"/><Relationship Id="rId769" Type="http://schemas.openxmlformats.org/officeDocument/2006/relationships/hyperlink" Target="https://www.daloopa.com/src/4427639" TargetMode="External"/><Relationship Id="rId1399" Type="http://schemas.openxmlformats.org/officeDocument/2006/relationships/hyperlink" Target="https://www.daloopa.com/src/45801590" TargetMode="External"/><Relationship Id="rId5270" Type="http://schemas.openxmlformats.org/officeDocument/2006/relationships/hyperlink" Target="https://www.daloopa.com/src/45801831" TargetMode="External"/><Relationship Id="rId6321" Type="http://schemas.openxmlformats.org/officeDocument/2006/relationships/hyperlink" Target="https://www.daloopa.com/src/41059654" TargetMode="External"/><Relationship Id="rId9477" Type="http://schemas.openxmlformats.org/officeDocument/2006/relationships/hyperlink" Target="https://www.daloopa.com/src/8795366" TargetMode="External"/><Relationship Id="rId1466" Type="http://schemas.openxmlformats.org/officeDocument/2006/relationships/hyperlink" Target="https://www.daloopa.com/src/4423984" TargetMode="External"/><Relationship Id="rId2864" Type="http://schemas.openxmlformats.org/officeDocument/2006/relationships/hyperlink" Target="https://www.daloopa.com/src/4422452" TargetMode="External"/><Relationship Id="rId3915" Type="http://schemas.openxmlformats.org/officeDocument/2006/relationships/hyperlink" Target="https://www.daloopa.com/document/23979428" TargetMode="External"/><Relationship Id="rId8079" Type="http://schemas.openxmlformats.org/officeDocument/2006/relationships/hyperlink" Target="https://www.daloopa.com/src/23052874" TargetMode="External"/><Relationship Id="rId8493" Type="http://schemas.openxmlformats.org/officeDocument/2006/relationships/hyperlink" Target="https://www.daloopa.com/src/76390857" TargetMode="External"/><Relationship Id="rId9891" Type="http://schemas.openxmlformats.org/officeDocument/2006/relationships/hyperlink" Target="https://www.daloopa.com/document/1190650" TargetMode="External"/><Relationship Id="rId836" Type="http://schemas.openxmlformats.org/officeDocument/2006/relationships/hyperlink" Target="https://marketplace.daloopa.com/text-fundamental?row_number=113&amp;period_tag=QQQQ&amp;unit_tag=Actual&amp;id=60194724&amp;value=2930&amp;" TargetMode="External"/><Relationship Id="rId1119" Type="http://schemas.openxmlformats.org/officeDocument/2006/relationships/hyperlink" Target="https://www.daloopa.com/src/4428180" TargetMode="External"/><Relationship Id="rId1880" Type="http://schemas.openxmlformats.org/officeDocument/2006/relationships/hyperlink" Target="https://www.daloopa.com/document/23607425" TargetMode="External"/><Relationship Id="rId2517" Type="http://schemas.openxmlformats.org/officeDocument/2006/relationships/hyperlink" Target="https://www.daloopa.com/src/69162805" TargetMode="External"/><Relationship Id="rId2931" Type="http://schemas.openxmlformats.org/officeDocument/2006/relationships/hyperlink" Target="https://www.daloopa.com/src/75006042" TargetMode="External"/><Relationship Id="rId7095" Type="http://schemas.openxmlformats.org/officeDocument/2006/relationships/hyperlink" Target="https://www.daloopa.com/src/4424233" TargetMode="External"/><Relationship Id="rId8146" Type="http://schemas.openxmlformats.org/officeDocument/2006/relationships/hyperlink" Target="https://www.daloopa.com/src/8776135" TargetMode="External"/><Relationship Id="rId9544" Type="http://schemas.openxmlformats.org/officeDocument/2006/relationships/hyperlink" Target="https://www.daloopa.com/src/8795440" TargetMode="External"/><Relationship Id="rId903" Type="http://schemas.openxmlformats.org/officeDocument/2006/relationships/hyperlink" Target="https://marketplace.daloopa.com/text-fundamental?row_number=154&amp;period_tag=QQQQ&amp;unit_tag=Percent&amp;id=4443511&amp;value=0.06&amp;id=4443583&amp;value=0.07&amp;" TargetMode="External"/><Relationship Id="rId1533" Type="http://schemas.openxmlformats.org/officeDocument/2006/relationships/hyperlink" Target="https://www.daloopa.com/src/4424014" TargetMode="External"/><Relationship Id="rId4689" Type="http://schemas.openxmlformats.org/officeDocument/2006/relationships/hyperlink" Target="https://www.daloopa.com/src/33992273" TargetMode="External"/><Relationship Id="rId8560" Type="http://schemas.openxmlformats.org/officeDocument/2006/relationships/hyperlink" Target="https://app.internal.daloopa.com/short_text_fundamental?id=57b12ccc7ec06ff8469c6d0ef9f9e6ba" TargetMode="External"/><Relationship Id="rId9611" Type="http://schemas.openxmlformats.org/officeDocument/2006/relationships/hyperlink" Target="https://www.daloopa.com/src/8795400" TargetMode="External"/><Relationship Id="rId1600" Type="http://schemas.openxmlformats.org/officeDocument/2006/relationships/hyperlink" Target="https://app.internal.daloopa.com/short_text_fundamental?id=dc4876560b978e9ad3101c4650524b85" TargetMode="External"/><Relationship Id="rId4756" Type="http://schemas.openxmlformats.org/officeDocument/2006/relationships/hyperlink" Target="https://www.daloopa.com/src/76525917" TargetMode="External"/><Relationship Id="rId5807" Type="http://schemas.openxmlformats.org/officeDocument/2006/relationships/hyperlink" Target="https://www.daloopa.com/src/4422897" TargetMode="External"/><Relationship Id="rId7162" Type="http://schemas.openxmlformats.org/officeDocument/2006/relationships/hyperlink" Target="https://www.daloopa.com/src/50569433" TargetMode="External"/><Relationship Id="rId8213" Type="http://schemas.openxmlformats.org/officeDocument/2006/relationships/hyperlink" Target="https://www.daloopa.com/src/76390361" TargetMode="External"/><Relationship Id="rId3358" Type="http://schemas.openxmlformats.org/officeDocument/2006/relationships/hyperlink" Target="https://www.daloopa.com/src/18744573" TargetMode="External"/><Relationship Id="rId3772" Type="http://schemas.openxmlformats.org/officeDocument/2006/relationships/hyperlink" Target="https://www.daloopa.com/src/4421777" TargetMode="External"/><Relationship Id="rId4409" Type="http://schemas.openxmlformats.org/officeDocument/2006/relationships/hyperlink" Target="https://www.daloopa.com/src/4421709" TargetMode="External"/><Relationship Id="rId4823" Type="http://schemas.openxmlformats.org/officeDocument/2006/relationships/hyperlink" Target="https://www.daloopa.com/src/4422908" TargetMode="External"/><Relationship Id="rId7979" Type="http://schemas.openxmlformats.org/officeDocument/2006/relationships/hyperlink" Target="https://www.daloopa.com/src/8774516" TargetMode="External"/><Relationship Id="rId279" Type="http://schemas.openxmlformats.org/officeDocument/2006/relationships/hyperlink" Target="https://app.internal.daloopa.com/short_text_fundamental?id=02ed74649fc45becfaff8d2a72e74dc2" TargetMode="External"/><Relationship Id="rId693" Type="http://schemas.openxmlformats.org/officeDocument/2006/relationships/hyperlink" Target="https://www.daloopa.com/document/23979428" TargetMode="External"/><Relationship Id="rId2374" Type="http://schemas.openxmlformats.org/officeDocument/2006/relationships/hyperlink" Target="https://www.daloopa.com/src/41059732" TargetMode="External"/><Relationship Id="rId3425" Type="http://schemas.openxmlformats.org/officeDocument/2006/relationships/hyperlink" Target="https://www.daloopa.com/src/4421374" TargetMode="External"/><Relationship Id="rId346" Type="http://schemas.openxmlformats.org/officeDocument/2006/relationships/hyperlink" Target="https://www.daloopa.com/src/4431133" TargetMode="External"/><Relationship Id="rId760" Type="http://schemas.openxmlformats.org/officeDocument/2006/relationships/hyperlink" Target="https://www.daloopa.com/src/64849511" TargetMode="External"/><Relationship Id="rId1390" Type="http://schemas.openxmlformats.org/officeDocument/2006/relationships/hyperlink" Target="https://www.daloopa.com/src/4423968" TargetMode="External"/><Relationship Id="rId2027" Type="http://schemas.openxmlformats.org/officeDocument/2006/relationships/hyperlink" Target="https://www.daloopa.com/src/8774275" TargetMode="External"/><Relationship Id="rId2441" Type="http://schemas.openxmlformats.org/officeDocument/2006/relationships/hyperlink" Target="https://www.daloopa.com/src/4423477" TargetMode="External"/><Relationship Id="rId5597" Type="http://schemas.openxmlformats.org/officeDocument/2006/relationships/hyperlink" Target="https://www.daloopa.com/src/4422709" TargetMode="External"/><Relationship Id="rId6995" Type="http://schemas.openxmlformats.org/officeDocument/2006/relationships/hyperlink" Target="https://www.daloopa.com/src/4425405" TargetMode="External"/><Relationship Id="rId9054" Type="http://schemas.openxmlformats.org/officeDocument/2006/relationships/hyperlink" Target="https://www.daloopa.com/src/64848721" TargetMode="External"/><Relationship Id="rId413" Type="http://schemas.openxmlformats.org/officeDocument/2006/relationships/hyperlink" Target="https://www.daloopa.com/src/23051910" TargetMode="External"/><Relationship Id="rId1043" Type="http://schemas.openxmlformats.org/officeDocument/2006/relationships/hyperlink" Target="https://www.daloopa.com/src/4424093" TargetMode="External"/><Relationship Id="rId4199" Type="http://schemas.openxmlformats.org/officeDocument/2006/relationships/hyperlink" Target="https://www.daloopa.com/src/4421510" TargetMode="External"/><Relationship Id="rId6648" Type="http://schemas.openxmlformats.org/officeDocument/2006/relationships/hyperlink" Target="https://www.daloopa.com/document/1168795" TargetMode="External"/><Relationship Id="rId8070" Type="http://schemas.openxmlformats.org/officeDocument/2006/relationships/hyperlink" Target="https://www.daloopa.com/src/8774581" TargetMode="External"/><Relationship Id="rId9121" Type="http://schemas.openxmlformats.org/officeDocument/2006/relationships/hyperlink" Target="https://www.daloopa.com/src/70318332" TargetMode="External"/><Relationship Id="rId5664" Type="http://schemas.openxmlformats.org/officeDocument/2006/relationships/hyperlink" Target="https://www.daloopa.com/src/4423369" TargetMode="External"/><Relationship Id="rId6715" Type="http://schemas.openxmlformats.org/officeDocument/2006/relationships/hyperlink" Target="https://www.daloopa.com/src/4442558" TargetMode="External"/><Relationship Id="rId1110" Type="http://schemas.openxmlformats.org/officeDocument/2006/relationships/hyperlink" Target="https://www.daloopa.com/document/23607425" TargetMode="External"/><Relationship Id="rId4266" Type="http://schemas.openxmlformats.org/officeDocument/2006/relationships/hyperlink" Target="https://www.daloopa.com/src/4421480" TargetMode="External"/><Relationship Id="rId4680" Type="http://schemas.openxmlformats.org/officeDocument/2006/relationships/hyperlink" Target="https://www.daloopa.com/src/4421339" TargetMode="External"/><Relationship Id="rId5317" Type="http://schemas.openxmlformats.org/officeDocument/2006/relationships/hyperlink" Target="https://www.daloopa.com/src/69162659" TargetMode="External"/><Relationship Id="rId5731" Type="http://schemas.openxmlformats.org/officeDocument/2006/relationships/hyperlink" Target="https://www.daloopa.com/src/69165734" TargetMode="External"/><Relationship Id="rId8887" Type="http://schemas.openxmlformats.org/officeDocument/2006/relationships/hyperlink" Target="https://www.daloopa.com/src/8781123" TargetMode="External"/><Relationship Id="rId1927" Type="http://schemas.openxmlformats.org/officeDocument/2006/relationships/hyperlink" Target="https://www.daloopa.com/src/8773325" TargetMode="External"/><Relationship Id="rId3282" Type="http://schemas.openxmlformats.org/officeDocument/2006/relationships/hyperlink" Target="https://www.daloopa.com/src/4422218" TargetMode="External"/><Relationship Id="rId4333" Type="http://schemas.openxmlformats.org/officeDocument/2006/relationships/hyperlink" Target="https://www.daloopa.com/src/76525838" TargetMode="External"/><Relationship Id="rId7489" Type="http://schemas.openxmlformats.org/officeDocument/2006/relationships/hyperlink" Target="https://www.daloopa.com/src/50600404" TargetMode="External"/><Relationship Id="rId8954" Type="http://schemas.openxmlformats.org/officeDocument/2006/relationships/hyperlink" Target="https://www.daloopa.com/src/8783410" TargetMode="External"/><Relationship Id="rId4400" Type="http://schemas.openxmlformats.org/officeDocument/2006/relationships/hyperlink" Target="https://www.daloopa.com/src/4421964" TargetMode="External"/><Relationship Id="rId7556" Type="http://schemas.openxmlformats.org/officeDocument/2006/relationships/hyperlink" Target="https://www.daloopa.com/document/22274132" TargetMode="External"/><Relationship Id="rId8607" Type="http://schemas.openxmlformats.org/officeDocument/2006/relationships/hyperlink" Target="https://marketplace.daloopa.com/text-fundamental?row_number=741&amp;period_tag=QQQQ&amp;unit_tag=Thousand&amp;id=76383632&amp;value=26186&amp;id=76383593&amp;value=24385&amp;id=76383545&amp;value=22637&amp;id=76383497&amp;value=20872&amp;id=76383440&amp;value=12847&amp;id=76383395&amp;value=11649&amp;" TargetMode="External"/><Relationship Id="rId270" Type="http://schemas.openxmlformats.org/officeDocument/2006/relationships/hyperlink" Target="https://www.daloopa.com/document/8001122" TargetMode="External"/><Relationship Id="rId3002" Type="http://schemas.openxmlformats.org/officeDocument/2006/relationships/hyperlink" Target="https://www.daloopa.com/src/50625347" TargetMode="External"/><Relationship Id="rId6158" Type="http://schemas.openxmlformats.org/officeDocument/2006/relationships/hyperlink" Target="https://www.daloopa.com/src/4422996" TargetMode="External"/><Relationship Id="rId6572" Type="http://schemas.openxmlformats.org/officeDocument/2006/relationships/hyperlink" Target="https://www.daloopa.com/src/51432488" TargetMode="External"/><Relationship Id="rId7209" Type="http://schemas.openxmlformats.org/officeDocument/2006/relationships/hyperlink" Target="https://www.daloopa.com/src/60201512" TargetMode="External"/><Relationship Id="rId7970" Type="http://schemas.openxmlformats.org/officeDocument/2006/relationships/hyperlink" Target="https://www.daloopa.com/src/8774819" TargetMode="External"/><Relationship Id="rId5174" Type="http://schemas.openxmlformats.org/officeDocument/2006/relationships/hyperlink" Target="https://www.daloopa.com/src/4422734" TargetMode="External"/><Relationship Id="rId6225" Type="http://schemas.openxmlformats.org/officeDocument/2006/relationships/hyperlink" Target="https://www.daloopa.com/src/41059645" TargetMode="External"/><Relationship Id="rId7623" Type="http://schemas.openxmlformats.org/officeDocument/2006/relationships/hyperlink" Target="https://www.daloopa.com/src/50607725" TargetMode="External"/><Relationship Id="rId2768" Type="http://schemas.openxmlformats.org/officeDocument/2006/relationships/hyperlink" Target="https://www.daloopa.com/src/55731686" TargetMode="External"/><Relationship Id="rId3819" Type="http://schemas.openxmlformats.org/officeDocument/2006/relationships/hyperlink" Target="https://www.daloopa.com/src/4421953" TargetMode="External"/><Relationship Id="rId9795" Type="http://schemas.openxmlformats.org/officeDocument/2006/relationships/hyperlink" Target="https://www.daloopa.com/src/64849002" TargetMode="External"/><Relationship Id="rId1784" Type="http://schemas.openxmlformats.org/officeDocument/2006/relationships/hyperlink" Target="https://www.daloopa.com/src/8779477" TargetMode="External"/><Relationship Id="rId2835" Type="http://schemas.openxmlformats.org/officeDocument/2006/relationships/hyperlink" Target="https://www.daloopa.com/src/69162304" TargetMode="External"/><Relationship Id="rId4190" Type="http://schemas.openxmlformats.org/officeDocument/2006/relationships/hyperlink" Target="https://www.daloopa.com/src/76525813" TargetMode="External"/><Relationship Id="rId5241" Type="http://schemas.openxmlformats.org/officeDocument/2006/relationships/hyperlink" Target="https://www.daloopa.com/src/4423152" TargetMode="External"/><Relationship Id="rId8397" Type="http://schemas.openxmlformats.org/officeDocument/2006/relationships/hyperlink" Target="https://www.daloopa.com/src/76388167" TargetMode="External"/><Relationship Id="rId9448" Type="http://schemas.openxmlformats.org/officeDocument/2006/relationships/hyperlink" Target="https://www.daloopa.com/src/70320447" TargetMode="External"/><Relationship Id="rId9862" Type="http://schemas.openxmlformats.org/officeDocument/2006/relationships/hyperlink" Target="https://www.daloopa.com/src/8778268" TargetMode="External"/><Relationship Id="rId76" Type="http://schemas.openxmlformats.org/officeDocument/2006/relationships/hyperlink" Target="https://www.daloopa.com/document/21884893" TargetMode="External"/><Relationship Id="rId807" Type="http://schemas.openxmlformats.org/officeDocument/2006/relationships/hyperlink" Target="https://marketplace.daloopa.com/text-fundamental?row_number=107&amp;period_tag=QQQQ&amp;unit_tag=Actual&amp;id=4427674&amp;value=1000&amp;" TargetMode="External"/><Relationship Id="rId1437" Type="http://schemas.openxmlformats.org/officeDocument/2006/relationships/hyperlink" Target="https://www.daloopa.com/src/45801597" TargetMode="External"/><Relationship Id="rId1851" Type="http://schemas.openxmlformats.org/officeDocument/2006/relationships/hyperlink" Target="https://www.daloopa.com/src/18750572" TargetMode="External"/><Relationship Id="rId2902" Type="http://schemas.openxmlformats.org/officeDocument/2006/relationships/hyperlink" Target="https://www.daloopa.com/src/4422251" TargetMode="External"/><Relationship Id="rId8464" Type="http://schemas.openxmlformats.org/officeDocument/2006/relationships/hyperlink" Target="https://www.daloopa.com/document/23979424" TargetMode="External"/><Relationship Id="rId9515" Type="http://schemas.openxmlformats.org/officeDocument/2006/relationships/hyperlink" Target="https://www.daloopa.com/src/70320454" TargetMode="External"/><Relationship Id="rId1504" Type="http://schemas.openxmlformats.org/officeDocument/2006/relationships/hyperlink" Target="https://www.daloopa.com/src/4423992" TargetMode="External"/><Relationship Id="rId7066" Type="http://schemas.openxmlformats.org/officeDocument/2006/relationships/hyperlink" Target="https://www.daloopa.com/src/4425392" TargetMode="External"/><Relationship Id="rId7480" Type="http://schemas.openxmlformats.org/officeDocument/2006/relationships/hyperlink" Target="https://www.daloopa.com/src/70319041" TargetMode="External"/><Relationship Id="rId8117" Type="http://schemas.openxmlformats.org/officeDocument/2006/relationships/hyperlink" Target="https://www.daloopa.com/src/75163257" TargetMode="External"/><Relationship Id="rId8531" Type="http://schemas.openxmlformats.org/officeDocument/2006/relationships/hyperlink" Target="https://www.daloopa.com/document/23607425" TargetMode="External"/><Relationship Id="rId3676" Type="http://schemas.openxmlformats.org/officeDocument/2006/relationships/hyperlink" Target="https://www.daloopa.com/src/76525717" TargetMode="External"/><Relationship Id="rId6082" Type="http://schemas.openxmlformats.org/officeDocument/2006/relationships/hyperlink" Target="https://www.daloopa.com/src/75006805" TargetMode="External"/><Relationship Id="rId7133" Type="http://schemas.openxmlformats.org/officeDocument/2006/relationships/hyperlink" Target="https://www.daloopa.com/src/50569434" TargetMode="External"/><Relationship Id="rId597" Type="http://schemas.openxmlformats.org/officeDocument/2006/relationships/hyperlink" Target="https://www.daloopa.com/src/4427118" TargetMode="External"/><Relationship Id="rId2278" Type="http://schemas.openxmlformats.org/officeDocument/2006/relationships/hyperlink" Target="https://www.daloopa.com/src/45801632" TargetMode="External"/><Relationship Id="rId3329" Type="http://schemas.openxmlformats.org/officeDocument/2006/relationships/hyperlink" Target="https://www.daloopa.com/src/4422154" TargetMode="External"/><Relationship Id="rId4727" Type="http://schemas.openxmlformats.org/officeDocument/2006/relationships/hyperlink" Target="https://www.daloopa.com/src/4421715" TargetMode="External"/><Relationship Id="rId7200" Type="http://schemas.openxmlformats.org/officeDocument/2006/relationships/hyperlink" Target="https://www.daloopa.com/src/8780088" TargetMode="External"/><Relationship Id="rId1294" Type="http://schemas.openxmlformats.org/officeDocument/2006/relationships/hyperlink" Target="https://www.daloopa.com/src/69165759" TargetMode="External"/><Relationship Id="rId2692" Type="http://schemas.openxmlformats.org/officeDocument/2006/relationships/hyperlink" Target="https://www.daloopa.com/src/4422273" TargetMode="External"/><Relationship Id="rId3743" Type="http://schemas.openxmlformats.org/officeDocument/2006/relationships/hyperlink" Target="https://www.daloopa.com/src/33992262" TargetMode="External"/><Relationship Id="rId6899" Type="http://schemas.openxmlformats.org/officeDocument/2006/relationships/hyperlink" Target="https://www.daloopa.com/src/64849634" TargetMode="External"/><Relationship Id="rId664" Type="http://schemas.openxmlformats.org/officeDocument/2006/relationships/hyperlink" Target="https://www.daloopa.com/src/4427165" TargetMode="External"/><Relationship Id="rId2345" Type="http://schemas.openxmlformats.org/officeDocument/2006/relationships/hyperlink" Target="https://www.daloopa.com/src/8771769" TargetMode="External"/><Relationship Id="rId3810" Type="http://schemas.openxmlformats.org/officeDocument/2006/relationships/hyperlink" Target="https://www.daloopa.com/src/4421355" TargetMode="External"/><Relationship Id="rId6966" Type="http://schemas.openxmlformats.org/officeDocument/2006/relationships/hyperlink" Target="https://www.daloopa.com/src/50726062" TargetMode="External"/><Relationship Id="rId9372" Type="http://schemas.openxmlformats.org/officeDocument/2006/relationships/hyperlink" Target="https://www.daloopa.com/src/8795379" TargetMode="External"/><Relationship Id="rId317" Type="http://schemas.openxmlformats.org/officeDocument/2006/relationships/hyperlink" Target="https://www.daloopa.com/src/4431125" TargetMode="External"/><Relationship Id="rId731" Type="http://schemas.openxmlformats.org/officeDocument/2006/relationships/hyperlink" Target="https://www.daloopa.com/src/75008697" TargetMode="External"/><Relationship Id="rId1361" Type="http://schemas.openxmlformats.org/officeDocument/2006/relationships/hyperlink" Target="https://www.daloopa.com/src/4423630" TargetMode="External"/><Relationship Id="rId2412" Type="http://schemas.openxmlformats.org/officeDocument/2006/relationships/hyperlink" Target="https://app.internal.daloopa.com/short_text_fundamental?id=334195d4379132f1b8321796afa16037" TargetMode="External"/><Relationship Id="rId5568" Type="http://schemas.openxmlformats.org/officeDocument/2006/relationships/hyperlink" Target="https://www.daloopa.com/src/4423424" TargetMode="External"/><Relationship Id="rId5982" Type="http://schemas.openxmlformats.org/officeDocument/2006/relationships/hyperlink" Target="https://www.daloopa.com/src/4422992" TargetMode="External"/><Relationship Id="rId6619" Type="http://schemas.openxmlformats.org/officeDocument/2006/relationships/hyperlink" Target="https://www.daloopa.com/src/4441103" TargetMode="External"/><Relationship Id="rId9025" Type="http://schemas.openxmlformats.org/officeDocument/2006/relationships/hyperlink" Target="https://www.daloopa.com/src/8783466" TargetMode="External"/><Relationship Id="rId1014" Type="http://schemas.openxmlformats.org/officeDocument/2006/relationships/hyperlink" Target="https://www.daloopa.com/src/50569332" TargetMode="External"/><Relationship Id="rId4584" Type="http://schemas.openxmlformats.org/officeDocument/2006/relationships/hyperlink" Target="https://www.daloopa.com/src/41059592" TargetMode="External"/><Relationship Id="rId5635" Type="http://schemas.openxmlformats.org/officeDocument/2006/relationships/hyperlink" Target="https://www.daloopa.com/src/69162645" TargetMode="External"/><Relationship Id="rId8041" Type="http://schemas.openxmlformats.org/officeDocument/2006/relationships/hyperlink" Target="https://www.daloopa.com/src/8776002" TargetMode="External"/><Relationship Id="rId3186" Type="http://schemas.openxmlformats.org/officeDocument/2006/relationships/hyperlink" Target="https://www.daloopa.com/src/4422348" TargetMode="External"/><Relationship Id="rId4237" Type="http://schemas.openxmlformats.org/officeDocument/2006/relationships/hyperlink" Target="https://www.daloopa.com/src/8847442" TargetMode="External"/><Relationship Id="rId4651" Type="http://schemas.openxmlformats.org/officeDocument/2006/relationships/hyperlink" Target="https://www.daloopa.com/src/76525898" TargetMode="External"/><Relationship Id="rId3253" Type="http://schemas.openxmlformats.org/officeDocument/2006/relationships/hyperlink" Target="https://www.daloopa.com/src/23051410" TargetMode="External"/><Relationship Id="rId4304" Type="http://schemas.openxmlformats.org/officeDocument/2006/relationships/hyperlink" Target="https://www.daloopa.com/src/76525828" TargetMode="External"/><Relationship Id="rId5702" Type="http://schemas.openxmlformats.org/officeDocument/2006/relationships/hyperlink" Target="https://www.daloopa.com/src/4423310" TargetMode="External"/><Relationship Id="rId8858" Type="http://schemas.openxmlformats.org/officeDocument/2006/relationships/hyperlink" Target="https://www.daloopa.com/src/8781099" TargetMode="External"/><Relationship Id="rId174" Type="http://schemas.openxmlformats.org/officeDocument/2006/relationships/hyperlink" Target="https://www.daloopa.com/document/23595567" TargetMode="External"/><Relationship Id="rId7874" Type="http://schemas.openxmlformats.org/officeDocument/2006/relationships/hyperlink" Target="https://marketplace.daloopa.com/text-fundamental?row_number=689&amp;period_tag=QQQQ&amp;unit_tag=Thousand&amp;id=64849011&amp;value=749356&amp;id=70319011&amp;value=749437&amp;id=75163252&amp;value=749519&amp;" TargetMode="External"/><Relationship Id="rId8925" Type="http://schemas.openxmlformats.org/officeDocument/2006/relationships/hyperlink" Target="https://www.daloopa.com/src/45801659" TargetMode="External"/><Relationship Id="rId241" Type="http://schemas.openxmlformats.org/officeDocument/2006/relationships/hyperlink" Target="https://www.daloopa.com/src/4427091" TargetMode="External"/><Relationship Id="rId3320" Type="http://schemas.openxmlformats.org/officeDocument/2006/relationships/hyperlink" Target="https://www.daloopa.com/src/50623612" TargetMode="External"/><Relationship Id="rId5078" Type="http://schemas.openxmlformats.org/officeDocument/2006/relationships/hyperlink" Target="https://www.daloopa.com/src/4423034" TargetMode="External"/><Relationship Id="rId6476" Type="http://schemas.openxmlformats.org/officeDocument/2006/relationships/hyperlink" Target="https://www.daloopa.com/src/51091042" TargetMode="External"/><Relationship Id="rId6890" Type="http://schemas.openxmlformats.org/officeDocument/2006/relationships/hyperlink" Target="https://www.daloopa.com/src/4425353" TargetMode="External"/><Relationship Id="rId7527" Type="http://schemas.openxmlformats.org/officeDocument/2006/relationships/hyperlink" Target="https://www.daloopa.com/src/50603634" TargetMode="External"/><Relationship Id="rId7941" Type="http://schemas.openxmlformats.org/officeDocument/2006/relationships/hyperlink" Target="https://www.daloopa.com/src/8774892" TargetMode="External"/><Relationship Id="rId5492" Type="http://schemas.openxmlformats.org/officeDocument/2006/relationships/hyperlink" Target="https://www.daloopa.com/src/4422740" TargetMode="External"/><Relationship Id="rId6129" Type="http://schemas.openxmlformats.org/officeDocument/2006/relationships/hyperlink" Target="https://www.daloopa.com/src/41059643" TargetMode="External"/><Relationship Id="rId6543" Type="http://schemas.openxmlformats.org/officeDocument/2006/relationships/hyperlink" Target="https://www.daloopa.com/src/51078133" TargetMode="External"/><Relationship Id="rId9699" Type="http://schemas.openxmlformats.org/officeDocument/2006/relationships/hyperlink" Target="https://www.daloopa.com/src/51072504" TargetMode="External"/><Relationship Id="rId1688" Type="http://schemas.openxmlformats.org/officeDocument/2006/relationships/hyperlink" Target="https://www.daloopa.com/src/8772976" TargetMode="External"/><Relationship Id="rId2739" Type="http://schemas.openxmlformats.org/officeDocument/2006/relationships/hyperlink" Target="https://www.daloopa.com/src/4422048" TargetMode="External"/><Relationship Id="rId4094" Type="http://schemas.openxmlformats.org/officeDocument/2006/relationships/hyperlink" Target="https://www.daloopa.com/src/4421546" TargetMode="External"/><Relationship Id="rId5145" Type="http://schemas.openxmlformats.org/officeDocument/2006/relationships/hyperlink" Target="https://www.daloopa.com/src/4422507" TargetMode="External"/><Relationship Id="rId6610" Type="http://schemas.openxmlformats.org/officeDocument/2006/relationships/hyperlink" Target="https://www.daloopa.com/src/51519610" TargetMode="External"/><Relationship Id="rId9766" Type="http://schemas.openxmlformats.org/officeDocument/2006/relationships/hyperlink" Target="https://www.daloopa.com/src/51073887" TargetMode="External"/><Relationship Id="rId1755" Type="http://schemas.openxmlformats.org/officeDocument/2006/relationships/hyperlink" Target="https://www.daloopa.com/src/8778470" TargetMode="External"/><Relationship Id="rId4161" Type="http://schemas.openxmlformats.org/officeDocument/2006/relationships/hyperlink" Target="https://www.daloopa.com/src/4421647" TargetMode="External"/><Relationship Id="rId5212" Type="http://schemas.openxmlformats.org/officeDocument/2006/relationships/hyperlink" Target="https://www.daloopa.com/src/75006798" TargetMode="External"/><Relationship Id="rId8368" Type="http://schemas.openxmlformats.org/officeDocument/2006/relationships/hyperlink" Target="https://www.daloopa.com/src/76386747" TargetMode="External"/><Relationship Id="rId8782" Type="http://schemas.openxmlformats.org/officeDocument/2006/relationships/hyperlink" Target="https://marketplace.daloopa.com/text-fundamental?row_number=774&amp;period_tag=QQQQ&amp;unit_tag=Thousand&amp;id=70323367&amp;value=1396714&amp;" TargetMode="External"/><Relationship Id="rId9419" Type="http://schemas.openxmlformats.org/officeDocument/2006/relationships/hyperlink" Target="https://www.daloopa.com/src/8795384" TargetMode="External"/><Relationship Id="rId1408" Type="http://schemas.openxmlformats.org/officeDocument/2006/relationships/hyperlink" Target="https://www.daloopa.com/src/4423812" TargetMode="External"/><Relationship Id="rId2806" Type="http://schemas.openxmlformats.org/officeDocument/2006/relationships/hyperlink" Target="https://www.daloopa.com/src/50622662" TargetMode="External"/><Relationship Id="rId7384" Type="http://schemas.openxmlformats.org/officeDocument/2006/relationships/hyperlink" Target="https://www.daloopa.com/src/8780786" TargetMode="External"/><Relationship Id="rId8435" Type="http://schemas.openxmlformats.org/officeDocument/2006/relationships/hyperlink" Target="https://www.daloopa.com/src/76391160" TargetMode="External"/><Relationship Id="rId9833" Type="http://schemas.openxmlformats.org/officeDocument/2006/relationships/hyperlink" Target="https://www.daloopa.com/src/8778164" TargetMode="External"/><Relationship Id="rId47" Type="http://schemas.openxmlformats.org/officeDocument/2006/relationships/hyperlink" Target="https://www.daloopa.com/document/1167597" TargetMode="External"/><Relationship Id="rId1822" Type="http://schemas.openxmlformats.org/officeDocument/2006/relationships/hyperlink" Target="https://www.daloopa.com/src/8771105" TargetMode="External"/><Relationship Id="rId4978" Type="http://schemas.openxmlformats.org/officeDocument/2006/relationships/hyperlink" Target="https://www.daloopa.com/src/4422795" TargetMode="External"/><Relationship Id="rId7037" Type="http://schemas.openxmlformats.org/officeDocument/2006/relationships/hyperlink" Target="https://www.daloopa.com/src/18755990" TargetMode="External"/><Relationship Id="rId9900" Type="http://schemas.openxmlformats.org/officeDocument/2006/relationships/hyperlink" Target="https://www.daloopa.com/src/45801610" TargetMode="External"/><Relationship Id="rId3994" Type="http://schemas.openxmlformats.org/officeDocument/2006/relationships/hyperlink" Target="https://www.daloopa.com/src/4421280" TargetMode="External"/><Relationship Id="rId6053" Type="http://schemas.openxmlformats.org/officeDocument/2006/relationships/hyperlink" Target="https://www.daloopa.com/src/4425436" TargetMode="External"/><Relationship Id="rId7451" Type="http://schemas.openxmlformats.org/officeDocument/2006/relationships/hyperlink" Target="https://www.daloopa.com/src/50600474" TargetMode="External"/><Relationship Id="rId8502" Type="http://schemas.openxmlformats.org/officeDocument/2006/relationships/hyperlink" Target="https://www.daloopa.com/src/76391918" TargetMode="External"/><Relationship Id="rId2596" Type="http://schemas.openxmlformats.org/officeDocument/2006/relationships/hyperlink" Target="https://www.daloopa.com/src/4423521" TargetMode="External"/><Relationship Id="rId3647" Type="http://schemas.openxmlformats.org/officeDocument/2006/relationships/hyperlink" Target="https://www.daloopa.com/src/4421667" TargetMode="External"/><Relationship Id="rId7104" Type="http://schemas.openxmlformats.org/officeDocument/2006/relationships/hyperlink" Target="https://www.daloopa.com/src/4424328" TargetMode="External"/><Relationship Id="rId568" Type="http://schemas.openxmlformats.org/officeDocument/2006/relationships/hyperlink" Target="https://www.daloopa.com/src/55732095" TargetMode="External"/><Relationship Id="rId982" Type="http://schemas.openxmlformats.org/officeDocument/2006/relationships/hyperlink" Target="https://marketplace.daloopa.com/text-fundamental?row_number=197&amp;period_tag=QQQQ&amp;unit_tag=Actual&amp;id=51139592&amp;value=2075&amp;id=18769057&amp;value=2900&amp;id=41059832&amp;value=2980&amp;" TargetMode="External"/><Relationship Id="rId1198" Type="http://schemas.openxmlformats.org/officeDocument/2006/relationships/hyperlink" Target="https://www.daloopa.com/src/4428645" TargetMode="External"/><Relationship Id="rId2249" Type="http://schemas.openxmlformats.org/officeDocument/2006/relationships/hyperlink" Target="https://www.daloopa.com/src/8771566" TargetMode="External"/><Relationship Id="rId2663" Type="http://schemas.openxmlformats.org/officeDocument/2006/relationships/hyperlink" Target="https://www.daloopa.com/src/60194771" TargetMode="External"/><Relationship Id="rId3714" Type="http://schemas.openxmlformats.org/officeDocument/2006/relationships/hyperlink" Target="https://www.daloopa.com/src/33992263" TargetMode="External"/><Relationship Id="rId6120" Type="http://schemas.openxmlformats.org/officeDocument/2006/relationships/hyperlink" Target="https://www.daloopa.com/src/4423432" TargetMode="External"/><Relationship Id="rId9276" Type="http://schemas.openxmlformats.org/officeDocument/2006/relationships/hyperlink" Target="https://www.daloopa.com/src/50570717" TargetMode="External"/><Relationship Id="rId9690" Type="http://schemas.openxmlformats.org/officeDocument/2006/relationships/hyperlink" Target="https://www.daloopa.com/src/51073078" TargetMode="External"/><Relationship Id="rId635" Type="http://schemas.openxmlformats.org/officeDocument/2006/relationships/hyperlink" Target="https://www.daloopa.com/src/4427104" TargetMode="External"/><Relationship Id="rId1265" Type="http://schemas.openxmlformats.org/officeDocument/2006/relationships/hyperlink" Target="https://www.daloopa.com/src/4428875" TargetMode="External"/><Relationship Id="rId2316" Type="http://schemas.openxmlformats.org/officeDocument/2006/relationships/hyperlink" Target="https://www.daloopa.com/src/8847678" TargetMode="External"/><Relationship Id="rId2730" Type="http://schemas.openxmlformats.org/officeDocument/2006/relationships/hyperlink" Target="https://app.internal.daloopa.com/short_text_fundamental?id=d4bde70a7280da5bbe7498ed403724e8" TargetMode="External"/><Relationship Id="rId5886" Type="http://schemas.openxmlformats.org/officeDocument/2006/relationships/hyperlink" Target="https://www.daloopa.com/src/4422957" TargetMode="External"/><Relationship Id="rId8292" Type="http://schemas.openxmlformats.org/officeDocument/2006/relationships/hyperlink" Target="https://www.daloopa.com/document/23979424" TargetMode="External"/><Relationship Id="rId9343" Type="http://schemas.openxmlformats.org/officeDocument/2006/relationships/hyperlink" Target="https://www.daloopa.com/src/8795312" TargetMode="External"/><Relationship Id="rId702" Type="http://schemas.openxmlformats.org/officeDocument/2006/relationships/hyperlink" Target="https://www.daloopa.com/src/4432535" TargetMode="External"/><Relationship Id="rId1332" Type="http://schemas.openxmlformats.org/officeDocument/2006/relationships/hyperlink" Target="https://www.daloopa.com/src/4428729" TargetMode="External"/><Relationship Id="rId4488" Type="http://schemas.openxmlformats.org/officeDocument/2006/relationships/hyperlink" Target="https://www.daloopa.com/src/76525864" TargetMode="External"/><Relationship Id="rId5539" Type="http://schemas.openxmlformats.org/officeDocument/2006/relationships/hyperlink" Target="https://www.daloopa.com/src/50462540" TargetMode="External"/><Relationship Id="rId6937" Type="http://schemas.openxmlformats.org/officeDocument/2006/relationships/hyperlink" Target="https://www.daloopa.com/document/9601627" TargetMode="External"/><Relationship Id="rId9410" Type="http://schemas.openxmlformats.org/officeDocument/2006/relationships/hyperlink" Target="https://www.daloopa.com/src/23060732" TargetMode="External"/><Relationship Id="rId5953" Type="http://schemas.openxmlformats.org/officeDocument/2006/relationships/hyperlink" Target="https://www.daloopa.com/src/23051511" TargetMode="External"/><Relationship Id="rId8012" Type="http://schemas.openxmlformats.org/officeDocument/2006/relationships/hyperlink" Target="https://www.daloopa.com/src/8774856" TargetMode="External"/><Relationship Id="rId3157" Type="http://schemas.openxmlformats.org/officeDocument/2006/relationships/hyperlink" Target="https://www.daloopa.com/src/50413751" TargetMode="External"/><Relationship Id="rId4555" Type="http://schemas.openxmlformats.org/officeDocument/2006/relationships/hyperlink" Target="https://www.daloopa.com/src/4421517" TargetMode="External"/><Relationship Id="rId5606" Type="http://schemas.openxmlformats.org/officeDocument/2006/relationships/hyperlink" Target="https://www.daloopa.com/src/4422984" TargetMode="External"/><Relationship Id="rId3571" Type="http://schemas.openxmlformats.org/officeDocument/2006/relationships/hyperlink" Target="https://www.daloopa.com/src/76525698" TargetMode="External"/><Relationship Id="rId4208" Type="http://schemas.openxmlformats.org/officeDocument/2006/relationships/hyperlink" Target="https://www.daloopa.com/document/23979428" TargetMode="External"/><Relationship Id="rId4622" Type="http://schemas.openxmlformats.org/officeDocument/2006/relationships/hyperlink" Target="https://www.daloopa.com/src/4421684" TargetMode="External"/><Relationship Id="rId7778" Type="http://schemas.openxmlformats.org/officeDocument/2006/relationships/hyperlink" Target="https://www.daloopa.com/src/51116352" TargetMode="External"/><Relationship Id="rId8829" Type="http://schemas.openxmlformats.org/officeDocument/2006/relationships/hyperlink" Target="https://www.daloopa.com/src/8781058" TargetMode="External"/><Relationship Id="rId492" Type="http://schemas.openxmlformats.org/officeDocument/2006/relationships/hyperlink" Target="https://www.daloopa.com/src/4427072" TargetMode="External"/><Relationship Id="rId2173" Type="http://schemas.openxmlformats.org/officeDocument/2006/relationships/hyperlink" Target="https://www.daloopa.com/src/50588227" TargetMode="External"/><Relationship Id="rId3224" Type="http://schemas.openxmlformats.org/officeDocument/2006/relationships/hyperlink" Target="https://www.daloopa.com/src/4422165" TargetMode="External"/><Relationship Id="rId6794" Type="http://schemas.openxmlformats.org/officeDocument/2006/relationships/hyperlink" Target="https://www.daloopa.com/document/22271693" TargetMode="External"/><Relationship Id="rId7845" Type="http://schemas.openxmlformats.org/officeDocument/2006/relationships/hyperlink" Target="https://www.daloopa.com/src/23060526" TargetMode="External"/><Relationship Id="rId145" Type="http://schemas.openxmlformats.org/officeDocument/2006/relationships/hyperlink" Target="https://www.daloopa.com/src/4431117" TargetMode="External"/><Relationship Id="rId2240" Type="http://schemas.openxmlformats.org/officeDocument/2006/relationships/hyperlink" Target="https://www.daloopa.com/src/8771770" TargetMode="External"/><Relationship Id="rId5396" Type="http://schemas.openxmlformats.org/officeDocument/2006/relationships/hyperlink" Target="https://www.daloopa.com/src/4423040" TargetMode="External"/><Relationship Id="rId6447" Type="http://schemas.openxmlformats.org/officeDocument/2006/relationships/hyperlink" Target="https://www.daloopa.com/src/51078124" TargetMode="External"/><Relationship Id="rId6861" Type="http://schemas.openxmlformats.org/officeDocument/2006/relationships/hyperlink" Target="https://www.daloopa.com/src/4425302" TargetMode="External"/><Relationship Id="rId212" Type="http://schemas.openxmlformats.org/officeDocument/2006/relationships/hyperlink" Target="https://www.daloopa.com/src/69163363" TargetMode="External"/><Relationship Id="rId5049" Type="http://schemas.openxmlformats.org/officeDocument/2006/relationships/hyperlink" Target="https://www.daloopa.com/src/55731755" TargetMode="External"/><Relationship Id="rId5463" Type="http://schemas.openxmlformats.org/officeDocument/2006/relationships/hyperlink" Target="https://www.daloopa.com/src/4422513" TargetMode="External"/><Relationship Id="rId6514" Type="http://schemas.openxmlformats.org/officeDocument/2006/relationships/hyperlink" Target="https://www.daloopa.com/src/51078163" TargetMode="External"/><Relationship Id="rId7912" Type="http://schemas.openxmlformats.org/officeDocument/2006/relationships/hyperlink" Target="https://www.daloopa.com/src/8847886" TargetMode="External"/><Relationship Id="rId4065" Type="http://schemas.openxmlformats.org/officeDocument/2006/relationships/hyperlink" Target="https://www.daloopa.com/src/18731583" TargetMode="External"/><Relationship Id="rId5116" Type="http://schemas.openxmlformats.org/officeDocument/2006/relationships/hyperlink" Target="https://www.daloopa.com/src/69165722" TargetMode="External"/><Relationship Id="rId1659" Type="http://schemas.openxmlformats.org/officeDocument/2006/relationships/hyperlink" Target="https://www.daloopa.com/src/51172054" TargetMode="External"/><Relationship Id="rId3081" Type="http://schemas.openxmlformats.org/officeDocument/2006/relationships/hyperlink" Target="https://www.daloopa.com/src/4422359" TargetMode="External"/><Relationship Id="rId4132" Type="http://schemas.openxmlformats.org/officeDocument/2006/relationships/hyperlink" Target="https://www.daloopa.com/src/76525798" TargetMode="External"/><Relationship Id="rId5530" Type="http://schemas.openxmlformats.org/officeDocument/2006/relationships/hyperlink" Target="https://www.daloopa.com/src/75006790" TargetMode="External"/><Relationship Id="rId7288" Type="http://schemas.openxmlformats.org/officeDocument/2006/relationships/hyperlink" Target="https://www.daloopa.com/src/8780416" TargetMode="External"/><Relationship Id="rId8686" Type="http://schemas.openxmlformats.org/officeDocument/2006/relationships/hyperlink" Target="https://www.daloopa.com/src/76383634" TargetMode="External"/><Relationship Id="rId9737" Type="http://schemas.openxmlformats.org/officeDocument/2006/relationships/hyperlink" Target="https://www.daloopa.com/src/51072883" TargetMode="External"/><Relationship Id="rId1726" Type="http://schemas.openxmlformats.org/officeDocument/2006/relationships/hyperlink" Target="https://www.daloopa.com/src/8772967" TargetMode="External"/><Relationship Id="rId8339" Type="http://schemas.openxmlformats.org/officeDocument/2006/relationships/hyperlink" Target="https://www.daloopa.com/src/76389643" TargetMode="External"/><Relationship Id="rId8753" Type="http://schemas.openxmlformats.org/officeDocument/2006/relationships/hyperlink" Target="https://www.daloopa.com/src/76383531" TargetMode="External"/><Relationship Id="rId9804" Type="http://schemas.openxmlformats.org/officeDocument/2006/relationships/hyperlink" Target="https://www.daloopa.com/src/23060459" TargetMode="External"/><Relationship Id="rId18" Type="http://schemas.openxmlformats.org/officeDocument/2006/relationships/hyperlink" Target="https://www.daloopa.com/document/1192439" TargetMode="External"/><Relationship Id="rId3898" Type="http://schemas.openxmlformats.org/officeDocument/2006/relationships/hyperlink" Target="https://www.daloopa.com/src/50447785" TargetMode="External"/><Relationship Id="rId4949" Type="http://schemas.openxmlformats.org/officeDocument/2006/relationships/hyperlink" Target="https://www.daloopa.com/src/8847705" TargetMode="External"/><Relationship Id="rId7355" Type="http://schemas.openxmlformats.org/officeDocument/2006/relationships/hyperlink" Target="https://www.daloopa.com/src/8780667" TargetMode="External"/><Relationship Id="rId8406" Type="http://schemas.openxmlformats.org/officeDocument/2006/relationships/hyperlink" Target="https://www.daloopa.com/src/76387360" TargetMode="External"/><Relationship Id="rId8820" Type="http://schemas.openxmlformats.org/officeDocument/2006/relationships/hyperlink" Target="https://www.daloopa.com/src/8781106" TargetMode="External"/><Relationship Id="rId3965" Type="http://schemas.openxmlformats.org/officeDocument/2006/relationships/hyperlink" Target="https://www.daloopa.com/src/76525772" TargetMode="External"/><Relationship Id="rId6371" Type="http://schemas.openxmlformats.org/officeDocument/2006/relationships/hyperlink" Target="https://www.daloopa.com/src/4422937" TargetMode="External"/><Relationship Id="rId7008" Type="http://schemas.openxmlformats.org/officeDocument/2006/relationships/hyperlink" Target="https://www.daloopa.com/src/45802059" TargetMode="External"/><Relationship Id="rId7422" Type="http://schemas.openxmlformats.org/officeDocument/2006/relationships/hyperlink" Target="https://www.daloopa.com/src/8780657" TargetMode="External"/><Relationship Id="rId886" Type="http://schemas.openxmlformats.org/officeDocument/2006/relationships/hyperlink" Target="https://marketplace.daloopa.com/text-fundamental?row_number=143&amp;period_tag=QQQQ&amp;unit_tag=Percent&amp;id=4425409&amp;value=0.115&amp;" TargetMode="External"/><Relationship Id="rId2567" Type="http://schemas.openxmlformats.org/officeDocument/2006/relationships/hyperlink" Target="https://www.daloopa.com/src/50721271" TargetMode="External"/><Relationship Id="rId3618" Type="http://schemas.openxmlformats.org/officeDocument/2006/relationships/hyperlink" Target="https://www.daloopa.com/src/76525702" TargetMode="External"/><Relationship Id="rId6024" Type="http://schemas.openxmlformats.org/officeDocument/2006/relationships/hyperlink" Target="https://www.daloopa.com/document/1166056" TargetMode="External"/><Relationship Id="rId9594" Type="http://schemas.openxmlformats.org/officeDocument/2006/relationships/hyperlink" Target="https://www.daloopa.com/src/8795399" TargetMode="External"/><Relationship Id="rId2" Type="http://schemas.openxmlformats.org/officeDocument/2006/relationships/hyperlink" Target="https://www.daloopa.com/document/1190523" TargetMode="External"/><Relationship Id="rId539" Type="http://schemas.openxmlformats.org/officeDocument/2006/relationships/hyperlink" Target="https://www.daloopa.com/document/1167024" TargetMode="External"/><Relationship Id="rId1169" Type="http://schemas.openxmlformats.org/officeDocument/2006/relationships/hyperlink" Target="https://www.daloopa.com/src/50606207" TargetMode="External"/><Relationship Id="rId1583" Type="http://schemas.openxmlformats.org/officeDocument/2006/relationships/hyperlink" Target="https://www.daloopa.com/src/4423966" TargetMode="External"/><Relationship Id="rId2981" Type="http://schemas.openxmlformats.org/officeDocument/2006/relationships/hyperlink" Target="https://www.daloopa.com/src/60194303" TargetMode="External"/><Relationship Id="rId5040" Type="http://schemas.openxmlformats.org/officeDocument/2006/relationships/hyperlink" Target="https://www.daloopa.com/src/4423451" TargetMode="External"/><Relationship Id="rId8196" Type="http://schemas.openxmlformats.org/officeDocument/2006/relationships/hyperlink" Target="https://www.daloopa.com/src/23052866" TargetMode="External"/><Relationship Id="rId9247" Type="http://schemas.openxmlformats.org/officeDocument/2006/relationships/hyperlink" Target="https://www.daloopa.com/src/8795236" TargetMode="External"/><Relationship Id="rId953" Type="http://schemas.openxmlformats.org/officeDocument/2006/relationships/hyperlink" Target="https://www.daloopa.com/document/8001122" TargetMode="External"/><Relationship Id="rId1236" Type="http://schemas.openxmlformats.org/officeDocument/2006/relationships/hyperlink" Target="https://www.daloopa.com/src/51172075" TargetMode="External"/><Relationship Id="rId2634" Type="http://schemas.openxmlformats.org/officeDocument/2006/relationships/hyperlink" Target="https://www.daloopa.com/src/4423624" TargetMode="External"/><Relationship Id="rId8263" Type="http://schemas.openxmlformats.org/officeDocument/2006/relationships/hyperlink" Target="https://www.daloopa.com/src/76390296" TargetMode="External"/><Relationship Id="rId9661" Type="http://schemas.openxmlformats.org/officeDocument/2006/relationships/hyperlink" Target="https://www.daloopa.com/src/51072104" TargetMode="External"/><Relationship Id="rId606" Type="http://schemas.openxmlformats.org/officeDocument/2006/relationships/hyperlink" Target="https://www.daloopa.com/src/50453895" TargetMode="External"/><Relationship Id="rId1650" Type="http://schemas.openxmlformats.org/officeDocument/2006/relationships/hyperlink" Target="https://www.daloopa.com/src/33997713" TargetMode="External"/><Relationship Id="rId2701" Type="http://schemas.openxmlformats.org/officeDocument/2006/relationships/hyperlink" Target="https://www.daloopa.com/src/4422394" TargetMode="External"/><Relationship Id="rId5857" Type="http://schemas.openxmlformats.org/officeDocument/2006/relationships/hyperlink" Target="https://www.daloopa.com/src/4422519" TargetMode="External"/><Relationship Id="rId6908" Type="http://schemas.openxmlformats.org/officeDocument/2006/relationships/hyperlink" Target="https://www.daloopa.com/document/1164175" TargetMode="External"/><Relationship Id="rId9314" Type="http://schemas.openxmlformats.org/officeDocument/2006/relationships/hyperlink" Target="https://www.daloopa.com/src/23060706" TargetMode="External"/><Relationship Id="rId1303" Type="http://schemas.openxmlformats.org/officeDocument/2006/relationships/hyperlink" Target="https://www.daloopa.com/src/4428593" TargetMode="External"/><Relationship Id="rId4459" Type="http://schemas.openxmlformats.org/officeDocument/2006/relationships/hyperlink" Target="https://www.daloopa.com/src/4421789" TargetMode="External"/><Relationship Id="rId4873" Type="http://schemas.openxmlformats.org/officeDocument/2006/relationships/hyperlink" Target="https://www.daloopa.com/src/4422822" TargetMode="External"/><Relationship Id="rId5924" Type="http://schemas.openxmlformats.org/officeDocument/2006/relationships/hyperlink" Target="https://www.daloopa.com/src/45801933" TargetMode="External"/><Relationship Id="rId8330" Type="http://schemas.openxmlformats.org/officeDocument/2006/relationships/hyperlink" Target="https://www.daloopa.com/src/76386453" TargetMode="External"/><Relationship Id="rId3475" Type="http://schemas.openxmlformats.org/officeDocument/2006/relationships/hyperlink" Target="https://app.internal.daloopa.com/short_text_fundamental?id=8ed36b04ebd97f5acec39b45cdaa5953" TargetMode="External"/><Relationship Id="rId4526" Type="http://schemas.openxmlformats.org/officeDocument/2006/relationships/hyperlink" Target="https://www.daloopa.com/src/8847475" TargetMode="External"/><Relationship Id="rId4940" Type="http://schemas.openxmlformats.org/officeDocument/2006/relationships/hyperlink" Target="https://www.daloopa.com/src/4423236" TargetMode="External"/><Relationship Id="rId396" Type="http://schemas.openxmlformats.org/officeDocument/2006/relationships/hyperlink" Target="https://www.daloopa.com/src/18749665" TargetMode="External"/><Relationship Id="rId2077" Type="http://schemas.openxmlformats.org/officeDocument/2006/relationships/hyperlink" Target="https://www.daloopa.com/src/50593406" TargetMode="External"/><Relationship Id="rId2491" Type="http://schemas.openxmlformats.org/officeDocument/2006/relationships/hyperlink" Target="https://www.daloopa.com/src/4423514" TargetMode="External"/><Relationship Id="rId3128" Type="http://schemas.openxmlformats.org/officeDocument/2006/relationships/hyperlink" Target="https://www.daloopa.com/src/4422281" TargetMode="External"/><Relationship Id="rId3542" Type="http://schemas.openxmlformats.org/officeDocument/2006/relationships/hyperlink" Target="https://www.daloopa.com/src/4421694" TargetMode="External"/><Relationship Id="rId6698" Type="http://schemas.openxmlformats.org/officeDocument/2006/relationships/hyperlink" Target="https://www.daloopa.com/src/45802004" TargetMode="External"/><Relationship Id="rId7749" Type="http://schemas.openxmlformats.org/officeDocument/2006/relationships/hyperlink" Target="https://www.daloopa.com/src/50611246" TargetMode="External"/><Relationship Id="rId463" Type="http://schemas.openxmlformats.org/officeDocument/2006/relationships/hyperlink" Target="https://www.daloopa.com/src/4431493" TargetMode="External"/><Relationship Id="rId1093" Type="http://schemas.openxmlformats.org/officeDocument/2006/relationships/hyperlink" Target="https://www.daloopa.com/src/4428097" TargetMode="External"/><Relationship Id="rId2144" Type="http://schemas.openxmlformats.org/officeDocument/2006/relationships/hyperlink" Target="https://www.daloopa.com/src/66239460" TargetMode="External"/><Relationship Id="rId9171" Type="http://schemas.openxmlformats.org/officeDocument/2006/relationships/hyperlink" Target="https://www.daloopa.com/document/23607425" TargetMode="External"/><Relationship Id="rId116" Type="http://schemas.openxmlformats.org/officeDocument/2006/relationships/hyperlink" Target="https://marketplace.daloopa.com/text-fundamental?row_number=17&amp;period_tag=QQQQ&amp;unit_tag=Dollar&amp;id=4430914&amp;value=0.04&amp;id=4429740&amp;value=0.05&amp;" TargetMode="External"/><Relationship Id="rId530" Type="http://schemas.openxmlformats.org/officeDocument/2006/relationships/hyperlink" Target="https://www.daloopa.com/document/1190599" TargetMode="External"/><Relationship Id="rId1160" Type="http://schemas.openxmlformats.org/officeDocument/2006/relationships/hyperlink" Target="https://www.daloopa.com/src/50599064" TargetMode="External"/><Relationship Id="rId2211" Type="http://schemas.openxmlformats.org/officeDocument/2006/relationships/hyperlink" Target="https://www.daloopa.com/src/8847675" TargetMode="External"/><Relationship Id="rId5367" Type="http://schemas.openxmlformats.org/officeDocument/2006/relationships/hyperlink" Target="https://www.daloopa.com/src/55731756" TargetMode="External"/><Relationship Id="rId6765" Type="http://schemas.openxmlformats.org/officeDocument/2006/relationships/hyperlink" Target="https://www.daloopa.com/src/51519626" TargetMode="External"/><Relationship Id="rId7816" Type="http://schemas.openxmlformats.org/officeDocument/2006/relationships/hyperlink" Target="https://www.daloopa.com/src/8774746" TargetMode="External"/><Relationship Id="rId5781" Type="http://schemas.openxmlformats.org/officeDocument/2006/relationships/hyperlink" Target="https://www.daloopa.com/src/4422955" TargetMode="External"/><Relationship Id="rId6418" Type="http://schemas.openxmlformats.org/officeDocument/2006/relationships/hyperlink" Target="https://www.daloopa.com/src/51078155" TargetMode="External"/><Relationship Id="rId6832" Type="http://schemas.openxmlformats.org/officeDocument/2006/relationships/hyperlink" Target="https://www.daloopa.com/src/4425303" TargetMode="External"/><Relationship Id="rId1977" Type="http://schemas.openxmlformats.org/officeDocument/2006/relationships/hyperlink" Target="https://www.daloopa.com/src/8847871" TargetMode="External"/><Relationship Id="rId4383" Type="http://schemas.openxmlformats.org/officeDocument/2006/relationships/hyperlink" Target="https://www.daloopa.com/src/76525845" TargetMode="External"/><Relationship Id="rId5434" Type="http://schemas.openxmlformats.org/officeDocument/2006/relationships/hyperlink" Target="https://www.daloopa.com/src/69165728" TargetMode="External"/><Relationship Id="rId4036" Type="http://schemas.openxmlformats.org/officeDocument/2006/relationships/hyperlink" Target="https://www.daloopa.com/src/4421385" TargetMode="External"/><Relationship Id="rId4450" Type="http://schemas.openxmlformats.org/officeDocument/2006/relationships/hyperlink" Target="https://www.daloopa.com/src/4421528" TargetMode="External"/><Relationship Id="rId5501" Type="http://schemas.openxmlformats.org/officeDocument/2006/relationships/hyperlink" Target="https://www.daloopa.com/src/4425428" TargetMode="External"/><Relationship Id="rId8657" Type="http://schemas.openxmlformats.org/officeDocument/2006/relationships/hyperlink" Target="https://www.daloopa.com/src/76383356" TargetMode="External"/><Relationship Id="rId9708" Type="http://schemas.openxmlformats.org/officeDocument/2006/relationships/hyperlink" Target="https://www.daloopa.com/src/60200983" TargetMode="External"/><Relationship Id="rId3052" Type="http://schemas.openxmlformats.org/officeDocument/2006/relationships/hyperlink" Target="https://www.daloopa.com/src/50624727" TargetMode="External"/><Relationship Id="rId4103" Type="http://schemas.openxmlformats.org/officeDocument/2006/relationships/hyperlink" Target="https://www.daloopa.com/src/4421783" TargetMode="External"/><Relationship Id="rId7259" Type="http://schemas.openxmlformats.org/officeDocument/2006/relationships/hyperlink" Target="https://www.daloopa.com/src/8780086" TargetMode="External"/><Relationship Id="rId7673" Type="http://schemas.openxmlformats.org/officeDocument/2006/relationships/hyperlink" Target="https://www.daloopa.com/src/50611306" TargetMode="External"/><Relationship Id="rId8724" Type="http://schemas.openxmlformats.org/officeDocument/2006/relationships/hyperlink" Target="https://www.daloopa.com/src/76383192" TargetMode="External"/><Relationship Id="rId6275" Type="http://schemas.openxmlformats.org/officeDocument/2006/relationships/hyperlink" Target="https://www.daloopa.com/src/45801967" TargetMode="External"/><Relationship Id="rId7326" Type="http://schemas.openxmlformats.org/officeDocument/2006/relationships/hyperlink" Target="https://www.daloopa.com/src/8780801" TargetMode="External"/><Relationship Id="rId3869" Type="http://schemas.openxmlformats.org/officeDocument/2006/relationships/hyperlink" Target="https://www.daloopa.com/src/4421542" TargetMode="External"/><Relationship Id="rId5291" Type="http://schemas.openxmlformats.org/officeDocument/2006/relationships/hyperlink" Target="https://www.daloopa.com/src/4423066" TargetMode="External"/><Relationship Id="rId6342" Type="http://schemas.openxmlformats.org/officeDocument/2006/relationships/hyperlink" Target="https://www.daloopa.com/src/4422529" TargetMode="External"/><Relationship Id="rId7740" Type="http://schemas.openxmlformats.org/officeDocument/2006/relationships/hyperlink" Target="https://www.daloopa.com/src/50611484" TargetMode="External"/><Relationship Id="rId9498" Type="http://schemas.openxmlformats.org/officeDocument/2006/relationships/hyperlink" Target="https://www.daloopa.com/src/8795414" TargetMode="External"/><Relationship Id="rId2885" Type="http://schemas.openxmlformats.org/officeDocument/2006/relationships/hyperlink" Target="https://www.daloopa.com/src/50623191" TargetMode="External"/><Relationship Id="rId3936" Type="http://schemas.openxmlformats.org/officeDocument/2006/relationships/hyperlink" Target="https://www.daloopa.com/src/4421643" TargetMode="External"/><Relationship Id="rId857" Type="http://schemas.openxmlformats.org/officeDocument/2006/relationships/hyperlink" Target="https://marketplace.daloopa.com/text-fundamental?row_number=131&amp;period_tag=QQQQ&amp;unit_tag=Million&amp;id=4427704&amp;value=50&amp;" TargetMode="External"/><Relationship Id="rId1487" Type="http://schemas.openxmlformats.org/officeDocument/2006/relationships/hyperlink" Target="https://www.daloopa.com/src/4423821" TargetMode="External"/><Relationship Id="rId2538" Type="http://schemas.openxmlformats.org/officeDocument/2006/relationships/hyperlink" Target="https://www.daloopa.com/src/4423549" TargetMode="External"/><Relationship Id="rId2952" Type="http://schemas.openxmlformats.org/officeDocument/2006/relationships/hyperlink" Target="https://www.daloopa.com/src/4422212" TargetMode="External"/><Relationship Id="rId9565" Type="http://schemas.openxmlformats.org/officeDocument/2006/relationships/hyperlink" Target="https://www.daloopa.com/document/23607425" TargetMode="External"/><Relationship Id="rId924" Type="http://schemas.openxmlformats.org/officeDocument/2006/relationships/hyperlink" Target="https://www.daloopa.com/document/8001122" TargetMode="External"/><Relationship Id="rId1554" Type="http://schemas.openxmlformats.org/officeDocument/2006/relationships/hyperlink" Target="https://www.daloopa.com/src/64848710" TargetMode="External"/><Relationship Id="rId2605" Type="http://schemas.openxmlformats.org/officeDocument/2006/relationships/hyperlink" Target="https://www.daloopa.com/src/23052243" TargetMode="External"/><Relationship Id="rId5011" Type="http://schemas.openxmlformats.org/officeDocument/2006/relationships/hyperlink" Target="https://app.internal.daloopa.com/short_text_fundamental?id=c69a93037e4edcfc62d2daf35541d78f" TargetMode="External"/><Relationship Id="rId8167" Type="http://schemas.openxmlformats.org/officeDocument/2006/relationships/hyperlink" Target="https://www.daloopa.com/src/55743936" TargetMode="External"/><Relationship Id="rId8581" Type="http://schemas.openxmlformats.org/officeDocument/2006/relationships/hyperlink" Target="https://www.daloopa.com/src/76383200" TargetMode="External"/><Relationship Id="rId9218" Type="http://schemas.openxmlformats.org/officeDocument/2006/relationships/hyperlink" Target="https://app.internal.daloopa.com/short_text_fundamental?id=f9fc8034bff4b6df880afa29f9086a47" TargetMode="External"/><Relationship Id="rId9632" Type="http://schemas.openxmlformats.org/officeDocument/2006/relationships/hyperlink" Target="https://www.daloopa.com/src/23060745" TargetMode="External"/><Relationship Id="rId1207" Type="http://schemas.openxmlformats.org/officeDocument/2006/relationships/hyperlink" Target="https://www.daloopa.com/src/4428953" TargetMode="External"/><Relationship Id="rId1621" Type="http://schemas.openxmlformats.org/officeDocument/2006/relationships/hyperlink" Target="https://www.daloopa.com/src/55732324" TargetMode="External"/><Relationship Id="rId4777" Type="http://schemas.openxmlformats.org/officeDocument/2006/relationships/hyperlink" Target="https://www.daloopa.com/src/4421795" TargetMode="External"/><Relationship Id="rId5828" Type="http://schemas.openxmlformats.org/officeDocument/2006/relationships/hyperlink" Target="https://www.daloopa.com/src/4422681" TargetMode="External"/><Relationship Id="rId7183" Type="http://schemas.openxmlformats.org/officeDocument/2006/relationships/hyperlink" Target="https://www.daloopa.com/src/4424257" TargetMode="External"/><Relationship Id="rId8234" Type="http://schemas.openxmlformats.org/officeDocument/2006/relationships/hyperlink" Target="https://www.daloopa.com/src/76390138" TargetMode="External"/><Relationship Id="rId3379" Type="http://schemas.openxmlformats.org/officeDocument/2006/relationships/hyperlink" Target="https://www.daloopa.com/document/23979428" TargetMode="External"/><Relationship Id="rId3793" Type="http://schemas.openxmlformats.org/officeDocument/2006/relationships/hyperlink" Target="https://www.daloopa.com/src/55731630" TargetMode="External"/><Relationship Id="rId7250" Type="http://schemas.openxmlformats.org/officeDocument/2006/relationships/hyperlink" Target="https://www.daloopa.com/document/23607425" TargetMode="External"/><Relationship Id="rId8301" Type="http://schemas.openxmlformats.org/officeDocument/2006/relationships/hyperlink" Target="https://www.daloopa.com/src/76388477" TargetMode="External"/><Relationship Id="rId2395" Type="http://schemas.openxmlformats.org/officeDocument/2006/relationships/hyperlink" Target="https://www.daloopa.com/src/8772022" TargetMode="External"/><Relationship Id="rId3446" Type="http://schemas.openxmlformats.org/officeDocument/2006/relationships/hyperlink" Target="https://www.daloopa.com/src/4421581" TargetMode="External"/><Relationship Id="rId4844" Type="http://schemas.openxmlformats.org/officeDocument/2006/relationships/hyperlink" Target="https://www.daloopa.com/src/8847735" TargetMode="External"/><Relationship Id="rId367" Type="http://schemas.openxmlformats.org/officeDocument/2006/relationships/hyperlink" Target="https://www.daloopa.com/src/4427151" TargetMode="External"/><Relationship Id="rId2048" Type="http://schemas.openxmlformats.org/officeDocument/2006/relationships/hyperlink" Target="https://www.daloopa.com/src/50589610" TargetMode="External"/><Relationship Id="rId3860" Type="http://schemas.openxmlformats.org/officeDocument/2006/relationships/hyperlink" Target="https://www.daloopa.com/src/76525753" TargetMode="External"/><Relationship Id="rId4911" Type="http://schemas.openxmlformats.org/officeDocument/2006/relationships/hyperlink" Target="https://www.daloopa.com/src/45801774" TargetMode="External"/><Relationship Id="rId9075" Type="http://schemas.openxmlformats.org/officeDocument/2006/relationships/hyperlink" Target="https://www.daloopa.com/src/8783433" TargetMode="External"/><Relationship Id="rId781" Type="http://schemas.openxmlformats.org/officeDocument/2006/relationships/hyperlink" Target="https://www.daloopa.com/src/23052516" TargetMode="External"/><Relationship Id="rId2462" Type="http://schemas.openxmlformats.org/officeDocument/2006/relationships/hyperlink" Target="https://www.daloopa.com/src/18748554" TargetMode="External"/><Relationship Id="rId3513" Type="http://schemas.openxmlformats.org/officeDocument/2006/relationships/hyperlink" Target="https://www.daloopa.com/src/55731626" TargetMode="External"/><Relationship Id="rId6669" Type="http://schemas.openxmlformats.org/officeDocument/2006/relationships/hyperlink" Target="https://marketplace.daloopa.com/text-fundamental?row_number=525&amp;period_tag=QYYY&amp;unit_tag=Million&amp;id=4442556&amp;value=-31&amp;id=4425138&amp;value=0&amp;id=4425395&amp;value=0&amp;id=45802002&amp;value=-31&amp;" TargetMode="External"/><Relationship Id="rId8091" Type="http://schemas.openxmlformats.org/officeDocument/2006/relationships/hyperlink" Target="https://www.daloopa.com/src/8776004" TargetMode="External"/><Relationship Id="rId434" Type="http://schemas.openxmlformats.org/officeDocument/2006/relationships/hyperlink" Target="https://marketplace.daloopa.com/text-fundamental?row_number=68&amp;period_tag=QQQQ&amp;unit_tag=Actual&amp;id=4429233&amp;value=200&amp;id=4427499&amp;value=200&amp;" TargetMode="External"/><Relationship Id="rId1064" Type="http://schemas.openxmlformats.org/officeDocument/2006/relationships/hyperlink" Target="https://www.daloopa.com/src/70319420" TargetMode="External"/><Relationship Id="rId2115" Type="http://schemas.openxmlformats.org/officeDocument/2006/relationships/hyperlink" Target="https://www.daloopa.com/src/8774195" TargetMode="External"/><Relationship Id="rId5685" Type="http://schemas.openxmlformats.org/officeDocument/2006/relationships/hyperlink" Target="https://www.daloopa.com/src/4422808" TargetMode="External"/><Relationship Id="rId6736" Type="http://schemas.openxmlformats.org/officeDocument/2006/relationships/hyperlink" Target="https://www.daloopa.com/src/4425247" TargetMode="External"/><Relationship Id="rId9142" Type="http://schemas.openxmlformats.org/officeDocument/2006/relationships/hyperlink" Target="https://www.daloopa.com/src/8795158" TargetMode="External"/><Relationship Id="rId501" Type="http://schemas.openxmlformats.org/officeDocument/2006/relationships/hyperlink" Target="https://app.internal.daloopa.com/short_text_fundamental?id=e084cbf373dc73f229731fec496df952" TargetMode="External"/><Relationship Id="rId1131" Type="http://schemas.openxmlformats.org/officeDocument/2006/relationships/hyperlink" Target="https://www.daloopa.com/src/4428251" TargetMode="External"/><Relationship Id="rId4287" Type="http://schemas.openxmlformats.org/officeDocument/2006/relationships/hyperlink" Target="https://www.daloopa.com/src/4421286" TargetMode="External"/><Relationship Id="rId5338" Type="http://schemas.openxmlformats.org/officeDocument/2006/relationships/hyperlink" Target="https://www.daloopa.com/src/4422889" TargetMode="External"/><Relationship Id="rId5752" Type="http://schemas.openxmlformats.org/officeDocument/2006/relationships/hyperlink" Target="https://www.daloopa.com/src/18753610" TargetMode="External"/><Relationship Id="rId6803" Type="http://schemas.openxmlformats.org/officeDocument/2006/relationships/hyperlink" Target="https://www.daloopa.com/src/4442459" TargetMode="External"/><Relationship Id="rId4354" Type="http://schemas.openxmlformats.org/officeDocument/2006/relationships/hyperlink" Target="https://www.daloopa.com/src/4421762" TargetMode="External"/><Relationship Id="rId5405" Type="http://schemas.openxmlformats.org/officeDocument/2006/relationships/hyperlink" Target="https://www.daloopa.com/src/4423304" TargetMode="External"/><Relationship Id="rId1948" Type="http://schemas.openxmlformats.org/officeDocument/2006/relationships/hyperlink" Target="https://www.daloopa.com/src/8769631" TargetMode="External"/><Relationship Id="rId3370" Type="http://schemas.openxmlformats.org/officeDocument/2006/relationships/hyperlink" Target="https://www.daloopa.com/src/50624718" TargetMode="External"/><Relationship Id="rId4007" Type="http://schemas.openxmlformats.org/officeDocument/2006/relationships/hyperlink" Target="https://marketplace.daloopa.com/text-fundamental?row_number=375&amp;period_tag=QQQQ&amp;unit_tag=Thousand&amp;id=75006748&amp;value=250000&amp;" TargetMode="External"/><Relationship Id="rId4421" Type="http://schemas.openxmlformats.org/officeDocument/2006/relationships/hyperlink" Target="https://www.daloopa.com/src/18731579" TargetMode="External"/><Relationship Id="rId7577" Type="http://schemas.openxmlformats.org/officeDocument/2006/relationships/hyperlink" Target="https://www.daloopa.com/src/70319322" TargetMode="External"/><Relationship Id="rId8975" Type="http://schemas.openxmlformats.org/officeDocument/2006/relationships/hyperlink" Target="https://www.daloopa.com/src/8783507" TargetMode="External"/><Relationship Id="rId291" Type="http://schemas.openxmlformats.org/officeDocument/2006/relationships/hyperlink" Target="https://www.daloopa.com/src/4427094" TargetMode="External"/><Relationship Id="rId3023" Type="http://schemas.openxmlformats.org/officeDocument/2006/relationships/hyperlink" Target="https://www.daloopa.com/src/4422292" TargetMode="External"/><Relationship Id="rId6179" Type="http://schemas.openxmlformats.org/officeDocument/2006/relationships/hyperlink" Target="https://www.daloopa.com/src/18745207" TargetMode="External"/><Relationship Id="rId7991" Type="http://schemas.openxmlformats.org/officeDocument/2006/relationships/hyperlink" Target="https://www.daloopa.com/src/70319005" TargetMode="External"/><Relationship Id="rId8628" Type="http://schemas.openxmlformats.org/officeDocument/2006/relationships/hyperlink" Target="https://www.daloopa.com/document/23607425" TargetMode="External"/><Relationship Id="rId5195" Type="http://schemas.openxmlformats.org/officeDocument/2006/relationships/hyperlink" Target="https://www.daloopa.com/src/4423360" TargetMode="External"/><Relationship Id="rId6593" Type="http://schemas.openxmlformats.org/officeDocument/2006/relationships/hyperlink" Target="https://www.daloopa.com/src/4440875" TargetMode="External"/><Relationship Id="rId7644" Type="http://schemas.openxmlformats.org/officeDocument/2006/relationships/hyperlink" Target="https://www.daloopa.com/src/50607895" TargetMode="External"/><Relationship Id="rId2789" Type="http://schemas.openxmlformats.org/officeDocument/2006/relationships/hyperlink" Target="https://www.daloopa.com/src/4422170" TargetMode="External"/><Relationship Id="rId6246" Type="http://schemas.openxmlformats.org/officeDocument/2006/relationships/hyperlink" Target="https://www.daloopa.com/src/4423055" TargetMode="External"/><Relationship Id="rId6660" Type="http://schemas.openxmlformats.org/officeDocument/2006/relationships/hyperlink" Target="https://www.daloopa.com/src/51441265" TargetMode="External"/><Relationship Id="rId7711" Type="http://schemas.openxmlformats.org/officeDocument/2006/relationships/hyperlink" Target="https://www.daloopa.com/document/9736508" TargetMode="External"/><Relationship Id="rId2856" Type="http://schemas.openxmlformats.org/officeDocument/2006/relationships/hyperlink" Target="https://www.daloopa.com/src/4422342" TargetMode="External"/><Relationship Id="rId3907" Type="http://schemas.openxmlformats.org/officeDocument/2006/relationships/hyperlink" Target="https://www.daloopa.com/src/76525757" TargetMode="External"/><Relationship Id="rId5262" Type="http://schemas.openxmlformats.org/officeDocument/2006/relationships/hyperlink" Target="https://www.daloopa.com/src/60194349" TargetMode="External"/><Relationship Id="rId6313" Type="http://schemas.openxmlformats.org/officeDocument/2006/relationships/hyperlink" Target="https://www.daloopa.com/src/4422528" TargetMode="External"/><Relationship Id="rId9469" Type="http://schemas.openxmlformats.org/officeDocument/2006/relationships/hyperlink" Target="https://www.daloopa.com/src/70320449" TargetMode="External"/><Relationship Id="rId9883" Type="http://schemas.openxmlformats.org/officeDocument/2006/relationships/hyperlink" Target="https://www.daloopa.com/src/8777949" TargetMode="External"/><Relationship Id="rId97" Type="http://schemas.openxmlformats.org/officeDocument/2006/relationships/hyperlink" Target="https://www.daloopa.com/src/4431143" TargetMode="External"/><Relationship Id="rId828" Type="http://schemas.openxmlformats.org/officeDocument/2006/relationships/hyperlink" Target="https://www.daloopa.com/src/23052513" TargetMode="External"/><Relationship Id="rId1458" Type="http://schemas.openxmlformats.org/officeDocument/2006/relationships/hyperlink" Target="https://www.daloopa.com/src/4423935" TargetMode="External"/><Relationship Id="rId1872" Type="http://schemas.openxmlformats.org/officeDocument/2006/relationships/hyperlink" Target="https://www.daloopa.com/src/50571027" TargetMode="External"/><Relationship Id="rId2509" Type="http://schemas.openxmlformats.org/officeDocument/2006/relationships/hyperlink" Target="https://www.daloopa.com/src/50721556" TargetMode="External"/><Relationship Id="rId8485" Type="http://schemas.openxmlformats.org/officeDocument/2006/relationships/hyperlink" Target="https://www.daloopa.com/src/76391079" TargetMode="External"/><Relationship Id="rId9536" Type="http://schemas.openxmlformats.org/officeDocument/2006/relationships/hyperlink" Target="https://www.daloopa.com/src/8795348" TargetMode="External"/><Relationship Id="rId1525" Type="http://schemas.openxmlformats.org/officeDocument/2006/relationships/hyperlink" Target="https://www.daloopa.com/src/4423891" TargetMode="External"/><Relationship Id="rId2923" Type="http://schemas.openxmlformats.org/officeDocument/2006/relationships/hyperlink" Target="https://www.daloopa.com/src/23051413" TargetMode="External"/><Relationship Id="rId7087" Type="http://schemas.openxmlformats.org/officeDocument/2006/relationships/hyperlink" Target="https://app.internal.daloopa.com/short_text_fundamental?id=e027d50178304c0cdbe0889b23bf76ce" TargetMode="External"/><Relationship Id="rId8138" Type="http://schemas.openxmlformats.org/officeDocument/2006/relationships/hyperlink" Target="https://www.daloopa.com/src/8774573" TargetMode="External"/><Relationship Id="rId8552" Type="http://schemas.openxmlformats.org/officeDocument/2006/relationships/hyperlink" Target="https://www.daloopa.com/src/76383540" TargetMode="External"/><Relationship Id="rId7154" Type="http://schemas.openxmlformats.org/officeDocument/2006/relationships/hyperlink" Target="https://www.daloopa.com/src/4424289" TargetMode="External"/><Relationship Id="rId8205" Type="http://schemas.openxmlformats.org/officeDocument/2006/relationships/hyperlink" Target="https://app.internal.daloopa.com/short_text_fundamental?id=8371c29fc321e5da7e1162beaebb79f6" TargetMode="External"/><Relationship Id="rId9603" Type="http://schemas.openxmlformats.org/officeDocument/2006/relationships/hyperlink" Target="https://www.daloopa.com/src/50570748" TargetMode="External"/><Relationship Id="rId2299" Type="http://schemas.openxmlformats.org/officeDocument/2006/relationships/hyperlink" Target="https://www.daloopa.com/src/8771638" TargetMode="External"/><Relationship Id="rId3697" Type="http://schemas.openxmlformats.org/officeDocument/2006/relationships/hyperlink" Target="https://www.daloopa.com/src/4421751" TargetMode="External"/><Relationship Id="rId4748" Type="http://schemas.openxmlformats.org/officeDocument/2006/relationships/hyperlink" Target="https://www.daloopa.com/src/69162595" TargetMode="External"/><Relationship Id="rId3764" Type="http://schemas.openxmlformats.org/officeDocument/2006/relationships/hyperlink" Target="https://www.daloopa.com/src/4422014" TargetMode="External"/><Relationship Id="rId4815" Type="http://schemas.openxmlformats.org/officeDocument/2006/relationships/hyperlink" Target="https://www.daloopa.com/src/4422660" TargetMode="External"/><Relationship Id="rId6170" Type="http://schemas.openxmlformats.org/officeDocument/2006/relationships/hyperlink" Target="https://www.daloopa.com/src/4423348" TargetMode="External"/><Relationship Id="rId7221" Type="http://schemas.openxmlformats.org/officeDocument/2006/relationships/hyperlink" Target="https://www.daloopa.com/src/8780417" TargetMode="External"/><Relationship Id="rId685" Type="http://schemas.openxmlformats.org/officeDocument/2006/relationships/hyperlink" Target="https://www.daloopa.com/src/4429250" TargetMode="External"/><Relationship Id="rId2366" Type="http://schemas.openxmlformats.org/officeDocument/2006/relationships/hyperlink" Target="https://www.daloopa.com/src/8771413" TargetMode="External"/><Relationship Id="rId2780" Type="http://schemas.openxmlformats.org/officeDocument/2006/relationships/hyperlink" Target="https://www.daloopa.com/src/18744753" TargetMode="External"/><Relationship Id="rId3417" Type="http://schemas.openxmlformats.org/officeDocument/2006/relationships/hyperlink" Target="https://www.daloopa.com/src/51415383" TargetMode="External"/><Relationship Id="rId3831" Type="http://schemas.openxmlformats.org/officeDocument/2006/relationships/hyperlink" Target="https://www.daloopa.com/src/4421613" TargetMode="External"/><Relationship Id="rId6987" Type="http://schemas.openxmlformats.org/officeDocument/2006/relationships/hyperlink" Target="https://www.daloopa.com/src/4425378" TargetMode="External"/><Relationship Id="rId9393" Type="http://schemas.openxmlformats.org/officeDocument/2006/relationships/hyperlink" Target="https://www.daloopa.com/src/8795428" TargetMode="External"/><Relationship Id="rId338" Type="http://schemas.openxmlformats.org/officeDocument/2006/relationships/hyperlink" Target="https://www.daloopa.com/src/4431127" TargetMode="External"/><Relationship Id="rId752" Type="http://schemas.openxmlformats.org/officeDocument/2006/relationships/hyperlink" Target="https://www.daloopa.com/src/18754667" TargetMode="External"/><Relationship Id="rId1382" Type="http://schemas.openxmlformats.org/officeDocument/2006/relationships/hyperlink" Target="https://www.daloopa.com/src/4423947" TargetMode="External"/><Relationship Id="rId2019" Type="http://schemas.openxmlformats.org/officeDocument/2006/relationships/hyperlink" Target="https://www.daloopa.com/src/8847872" TargetMode="External"/><Relationship Id="rId2433" Type="http://schemas.openxmlformats.org/officeDocument/2006/relationships/hyperlink" Target="https://www.daloopa.com/src/4423538" TargetMode="External"/><Relationship Id="rId5589" Type="http://schemas.openxmlformats.org/officeDocument/2006/relationships/hyperlink" Target="https://www.daloopa.com/src/45801880" TargetMode="External"/><Relationship Id="rId9046" Type="http://schemas.openxmlformats.org/officeDocument/2006/relationships/hyperlink" Target="https://www.daloopa.com/src/18767680" TargetMode="External"/><Relationship Id="rId9460" Type="http://schemas.openxmlformats.org/officeDocument/2006/relationships/hyperlink" Target="https://www.daloopa.com/src/8795477" TargetMode="External"/><Relationship Id="rId405" Type="http://schemas.openxmlformats.org/officeDocument/2006/relationships/hyperlink" Target="https://www.daloopa.com/document/21884893" TargetMode="External"/><Relationship Id="rId1035" Type="http://schemas.openxmlformats.org/officeDocument/2006/relationships/hyperlink" Target="https://www.daloopa.com/src/4424055" TargetMode="External"/><Relationship Id="rId2500" Type="http://schemas.openxmlformats.org/officeDocument/2006/relationships/hyperlink" Target="https://www.daloopa.com/src/33997556" TargetMode="External"/><Relationship Id="rId5656" Type="http://schemas.openxmlformats.org/officeDocument/2006/relationships/hyperlink" Target="https://www.daloopa.com/src/4425443" TargetMode="External"/><Relationship Id="rId8062" Type="http://schemas.openxmlformats.org/officeDocument/2006/relationships/hyperlink" Target="https://www.daloopa.com/src/8774858" TargetMode="External"/><Relationship Id="rId9113" Type="http://schemas.openxmlformats.org/officeDocument/2006/relationships/hyperlink" Target="https://www.daloopa.com/src/8795271" TargetMode="External"/><Relationship Id="rId1102" Type="http://schemas.openxmlformats.org/officeDocument/2006/relationships/hyperlink" Target="https://www.daloopa.com/src/41059685" TargetMode="External"/><Relationship Id="rId4258" Type="http://schemas.openxmlformats.org/officeDocument/2006/relationships/hyperlink" Target="https://www.daloopa.com/src/76525825" TargetMode="External"/><Relationship Id="rId5309" Type="http://schemas.openxmlformats.org/officeDocument/2006/relationships/hyperlink" Target="https://www.daloopa.com/src/18745224" TargetMode="External"/><Relationship Id="rId6707" Type="http://schemas.openxmlformats.org/officeDocument/2006/relationships/hyperlink" Target="https://www.daloopa.com/src/4441527" TargetMode="External"/><Relationship Id="rId3274" Type="http://schemas.openxmlformats.org/officeDocument/2006/relationships/hyperlink" Target="https://www.daloopa.com/src/4422127" TargetMode="External"/><Relationship Id="rId4672" Type="http://schemas.openxmlformats.org/officeDocument/2006/relationships/hyperlink" Target="https://www.daloopa.com/src/4421768" TargetMode="External"/><Relationship Id="rId5723" Type="http://schemas.openxmlformats.org/officeDocument/2006/relationships/hyperlink" Target="https://www.daloopa.com/src/45801897" TargetMode="External"/><Relationship Id="rId8879" Type="http://schemas.openxmlformats.org/officeDocument/2006/relationships/hyperlink" Target="https://www.daloopa.com/src/55743992" TargetMode="External"/><Relationship Id="rId195" Type="http://schemas.openxmlformats.org/officeDocument/2006/relationships/hyperlink" Target="https://www.daloopa.com/src/4431498" TargetMode="External"/><Relationship Id="rId1919" Type="http://schemas.openxmlformats.org/officeDocument/2006/relationships/hyperlink" Target="https://www.daloopa.com/document/9736508" TargetMode="External"/><Relationship Id="rId4325" Type="http://schemas.openxmlformats.org/officeDocument/2006/relationships/hyperlink" Target="https://www.daloopa.com/src/41059589" TargetMode="External"/><Relationship Id="rId7895" Type="http://schemas.openxmlformats.org/officeDocument/2006/relationships/hyperlink" Target="https://www.daloopa.com/src/8776081" TargetMode="External"/><Relationship Id="rId8946" Type="http://schemas.openxmlformats.org/officeDocument/2006/relationships/hyperlink" Target="https://www.daloopa.com/src/8783444" TargetMode="External"/><Relationship Id="rId2290" Type="http://schemas.openxmlformats.org/officeDocument/2006/relationships/hyperlink" Target="https://www.daloopa.com/src/8772023" TargetMode="External"/><Relationship Id="rId3341" Type="http://schemas.openxmlformats.org/officeDocument/2006/relationships/hyperlink" Target="https://www.daloopa.com/src/4422298" TargetMode="External"/><Relationship Id="rId6497" Type="http://schemas.openxmlformats.org/officeDocument/2006/relationships/hyperlink" Target="https://www.daloopa.com/src/51078128" TargetMode="External"/><Relationship Id="rId7548" Type="http://schemas.openxmlformats.org/officeDocument/2006/relationships/hyperlink" Target="https://www.daloopa.com/src/50603682" TargetMode="External"/><Relationship Id="rId7962" Type="http://schemas.openxmlformats.org/officeDocument/2006/relationships/hyperlink" Target="https://www.daloopa.com/src/60201071" TargetMode="External"/><Relationship Id="rId262" Type="http://schemas.openxmlformats.org/officeDocument/2006/relationships/hyperlink" Target="https://www.daloopa.com/document/1190599" TargetMode="External"/><Relationship Id="rId5099" Type="http://schemas.openxmlformats.org/officeDocument/2006/relationships/hyperlink" Target="https://www.daloopa.com/src/33992478" TargetMode="External"/><Relationship Id="rId6564" Type="http://schemas.openxmlformats.org/officeDocument/2006/relationships/hyperlink" Target="https://www.daloopa.com/src/51432487" TargetMode="External"/><Relationship Id="rId7615" Type="http://schemas.openxmlformats.org/officeDocument/2006/relationships/hyperlink" Target="https://www.daloopa.com/document/23607425" TargetMode="External"/><Relationship Id="rId2010" Type="http://schemas.openxmlformats.org/officeDocument/2006/relationships/hyperlink" Target="https://www.daloopa.com/src/8769744" TargetMode="External"/><Relationship Id="rId5166" Type="http://schemas.openxmlformats.org/officeDocument/2006/relationships/hyperlink" Target="https://www.daloopa.com/src/45801817" TargetMode="External"/><Relationship Id="rId5580" Type="http://schemas.openxmlformats.org/officeDocument/2006/relationships/hyperlink" Target="https://www.daloopa.com/src/60194351" TargetMode="External"/><Relationship Id="rId6217" Type="http://schemas.openxmlformats.org/officeDocument/2006/relationships/hyperlink" Target="https://www.daloopa.com/src/4422526" TargetMode="External"/><Relationship Id="rId6631" Type="http://schemas.openxmlformats.org/officeDocument/2006/relationships/hyperlink" Target="https://www.daloopa.com/src/8847804" TargetMode="External"/><Relationship Id="rId9787" Type="http://schemas.openxmlformats.org/officeDocument/2006/relationships/hyperlink" Target="https://www.daloopa.com/src/51072446" TargetMode="External"/><Relationship Id="rId4182" Type="http://schemas.openxmlformats.org/officeDocument/2006/relationships/hyperlink" Target="https://www.daloopa.com/src/76525805" TargetMode="External"/><Relationship Id="rId5233" Type="http://schemas.openxmlformats.org/officeDocument/2006/relationships/hyperlink" Target="https://www.daloopa.com/src/4422916" TargetMode="External"/><Relationship Id="rId8389" Type="http://schemas.openxmlformats.org/officeDocument/2006/relationships/hyperlink" Target="https://www.daloopa.com/src/76388452" TargetMode="External"/><Relationship Id="rId1776" Type="http://schemas.openxmlformats.org/officeDocument/2006/relationships/hyperlink" Target="https://www.daloopa.com/src/75156032" TargetMode="External"/><Relationship Id="rId2827" Type="http://schemas.openxmlformats.org/officeDocument/2006/relationships/hyperlink" Target="https://www.daloopa.com/src/50413744" TargetMode="External"/><Relationship Id="rId9854" Type="http://schemas.openxmlformats.org/officeDocument/2006/relationships/hyperlink" Target="https://www.daloopa.com/src/8778336" TargetMode="External"/><Relationship Id="rId68" Type="http://schemas.openxmlformats.org/officeDocument/2006/relationships/hyperlink" Target="https://www.daloopa.com/document/8001122" TargetMode="External"/><Relationship Id="rId1429" Type="http://schemas.openxmlformats.org/officeDocument/2006/relationships/hyperlink" Target="https://www.daloopa.com/src/4423969" TargetMode="External"/><Relationship Id="rId1843" Type="http://schemas.openxmlformats.org/officeDocument/2006/relationships/hyperlink" Target="https://www.daloopa.com/src/8770864" TargetMode="External"/><Relationship Id="rId4999" Type="http://schemas.openxmlformats.org/officeDocument/2006/relationships/hyperlink" Target="https://www.daloopa.com/src/4423147" TargetMode="External"/><Relationship Id="rId5300" Type="http://schemas.openxmlformats.org/officeDocument/2006/relationships/hyperlink" Target="https://www.daloopa.com/src/4423332" TargetMode="External"/><Relationship Id="rId7058" Type="http://schemas.openxmlformats.org/officeDocument/2006/relationships/hyperlink" Target="https://www.daloopa.com/src/4441699" TargetMode="External"/><Relationship Id="rId8456" Type="http://schemas.openxmlformats.org/officeDocument/2006/relationships/hyperlink" Target="https://www.daloopa.com/src/76391965" TargetMode="External"/><Relationship Id="rId8870" Type="http://schemas.openxmlformats.org/officeDocument/2006/relationships/hyperlink" Target="https://www.daloopa.com/src/8781023" TargetMode="External"/><Relationship Id="rId9507" Type="http://schemas.openxmlformats.org/officeDocument/2006/relationships/hyperlink" Target="https://www.daloopa.com/src/8795459" TargetMode="External"/><Relationship Id="rId1910" Type="http://schemas.openxmlformats.org/officeDocument/2006/relationships/hyperlink" Target="https://www.daloopa.com/document/19368065" TargetMode="External"/><Relationship Id="rId7472" Type="http://schemas.openxmlformats.org/officeDocument/2006/relationships/hyperlink" Target="https://www.daloopa.com/src/50600581" TargetMode="External"/><Relationship Id="rId8109" Type="http://schemas.openxmlformats.org/officeDocument/2006/relationships/hyperlink" Target="https://www.daloopa.com/src/23052873" TargetMode="External"/><Relationship Id="rId8523" Type="http://schemas.openxmlformats.org/officeDocument/2006/relationships/hyperlink" Target="https://www.daloopa.com/src/76383490" TargetMode="External"/><Relationship Id="rId3668" Type="http://schemas.openxmlformats.org/officeDocument/2006/relationships/hyperlink" Target="https://www.daloopa.com/src/75006736" TargetMode="External"/><Relationship Id="rId4719" Type="http://schemas.openxmlformats.org/officeDocument/2006/relationships/hyperlink" Target="https://www.daloopa.com/src/4421944" TargetMode="External"/><Relationship Id="rId6074" Type="http://schemas.openxmlformats.org/officeDocument/2006/relationships/hyperlink" Target="https://www.daloopa.com/src/23051515" TargetMode="External"/><Relationship Id="rId7125" Type="http://schemas.openxmlformats.org/officeDocument/2006/relationships/hyperlink" Target="https://www.daloopa.com/src/4424287" TargetMode="External"/><Relationship Id="rId589" Type="http://schemas.openxmlformats.org/officeDocument/2006/relationships/hyperlink" Target="https://www.daloopa.com/src/4427286" TargetMode="External"/><Relationship Id="rId2684" Type="http://schemas.openxmlformats.org/officeDocument/2006/relationships/hyperlink" Target="https://www.daloopa.com/src/4422181" TargetMode="External"/><Relationship Id="rId3735" Type="http://schemas.openxmlformats.org/officeDocument/2006/relationships/hyperlink" Target="https://www.daloopa.com/src/4421275" TargetMode="External"/><Relationship Id="rId5090" Type="http://schemas.openxmlformats.org/officeDocument/2006/relationships/hyperlink" Target="https://www.daloopa.com/src/4423387" TargetMode="External"/><Relationship Id="rId6141" Type="http://schemas.openxmlformats.org/officeDocument/2006/relationships/hyperlink" Target="https://www.daloopa.com/src/45801964" TargetMode="External"/><Relationship Id="rId9297" Type="http://schemas.openxmlformats.org/officeDocument/2006/relationships/hyperlink" Target="https://www.daloopa.com/src/8795263" TargetMode="External"/><Relationship Id="rId656" Type="http://schemas.openxmlformats.org/officeDocument/2006/relationships/hyperlink" Target="https://www.daloopa.com/src/4429249" TargetMode="External"/><Relationship Id="rId1286" Type="http://schemas.openxmlformats.org/officeDocument/2006/relationships/hyperlink" Target="https://www.daloopa.com/src/18749939" TargetMode="External"/><Relationship Id="rId2337" Type="http://schemas.openxmlformats.org/officeDocument/2006/relationships/hyperlink" Target="https://www.daloopa.com/src/69165716" TargetMode="External"/><Relationship Id="rId9364" Type="http://schemas.openxmlformats.org/officeDocument/2006/relationships/hyperlink" Target="https://www.daloopa.com/src/70318353" TargetMode="External"/><Relationship Id="rId309" Type="http://schemas.openxmlformats.org/officeDocument/2006/relationships/hyperlink" Target="https://marketplace.daloopa.com/text-fundamental?row_number=44&amp;period_tag=QQQQ&amp;unit_tag=Million&amp;id=4431122&amp;value=35&amp;" TargetMode="External"/><Relationship Id="rId2751" Type="http://schemas.openxmlformats.org/officeDocument/2006/relationships/hyperlink" Target="https://www.daloopa.com/src/4422353" TargetMode="External"/><Relationship Id="rId3802" Type="http://schemas.openxmlformats.org/officeDocument/2006/relationships/hyperlink" Target="https://www.daloopa.com/src/76525738" TargetMode="External"/><Relationship Id="rId6958" Type="http://schemas.openxmlformats.org/officeDocument/2006/relationships/hyperlink" Target="https://www.daloopa.com/src/4425389" TargetMode="External"/><Relationship Id="rId8380" Type="http://schemas.openxmlformats.org/officeDocument/2006/relationships/hyperlink" Target="https://www.daloopa.com/src/76389647" TargetMode="External"/><Relationship Id="rId9017" Type="http://schemas.openxmlformats.org/officeDocument/2006/relationships/hyperlink" Target="https://www.daloopa.com/src/8783508" TargetMode="External"/><Relationship Id="rId723" Type="http://schemas.openxmlformats.org/officeDocument/2006/relationships/hyperlink" Target="https://www.daloopa.com/src/18749810" TargetMode="External"/><Relationship Id="rId1006" Type="http://schemas.openxmlformats.org/officeDocument/2006/relationships/hyperlink" Target="https://www.daloopa.com/src/4424192" TargetMode="External"/><Relationship Id="rId1353" Type="http://schemas.openxmlformats.org/officeDocument/2006/relationships/hyperlink" Target="https://www.daloopa.com/src/4424002" TargetMode="External"/><Relationship Id="rId2404" Type="http://schemas.openxmlformats.org/officeDocument/2006/relationships/hyperlink" Target="https://www.daloopa.com/src/8771637" TargetMode="External"/><Relationship Id="rId5974" Type="http://schemas.openxmlformats.org/officeDocument/2006/relationships/hyperlink" Target="https://www.daloopa.com/src/4422750" TargetMode="External"/><Relationship Id="rId8033" Type="http://schemas.openxmlformats.org/officeDocument/2006/relationships/hyperlink" Target="https://app.internal.daloopa.com/short_text_fundamental?id=0ada493e6986c1135644928254652b1b" TargetMode="External"/><Relationship Id="rId9431" Type="http://schemas.openxmlformats.org/officeDocument/2006/relationships/hyperlink" Target="https://www.daloopa.com/src/8795385" TargetMode="External"/><Relationship Id="rId1420" Type="http://schemas.openxmlformats.org/officeDocument/2006/relationships/hyperlink" Target="https://www.daloopa.com/src/4423941" TargetMode="External"/><Relationship Id="rId4576" Type="http://schemas.openxmlformats.org/officeDocument/2006/relationships/hyperlink" Target="https://www.daloopa.com/src/4421264" TargetMode="External"/><Relationship Id="rId4990" Type="http://schemas.openxmlformats.org/officeDocument/2006/relationships/hyperlink" Target="https://www.daloopa.com/document/1163986" TargetMode="External"/><Relationship Id="rId5627" Type="http://schemas.openxmlformats.org/officeDocument/2006/relationships/hyperlink" Target="https://www.daloopa.com/src/18745211" TargetMode="External"/><Relationship Id="rId3178" Type="http://schemas.openxmlformats.org/officeDocument/2006/relationships/hyperlink" Target="https://www.daloopa.com/src/4422243" TargetMode="External"/><Relationship Id="rId3592" Type="http://schemas.openxmlformats.org/officeDocument/2006/relationships/hyperlink" Target="https://www.daloopa.com/src/4421722" TargetMode="External"/><Relationship Id="rId4229" Type="http://schemas.openxmlformats.org/officeDocument/2006/relationships/hyperlink" Target="https://www.daloopa.com/src/4421648" TargetMode="External"/><Relationship Id="rId4643" Type="http://schemas.openxmlformats.org/officeDocument/2006/relationships/hyperlink" Target="https://www.daloopa.com/src/75006746" TargetMode="External"/><Relationship Id="rId7799" Type="http://schemas.openxmlformats.org/officeDocument/2006/relationships/hyperlink" Target="https://www.daloopa.com/src/51117133" TargetMode="External"/><Relationship Id="rId8100" Type="http://schemas.openxmlformats.org/officeDocument/2006/relationships/hyperlink" Target="https://www.daloopa.com/src/8774644" TargetMode="External"/><Relationship Id="rId2194" Type="http://schemas.openxmlformats.org/officeDocument/2006/relationships/hyperlink" Target="https://www.daloopa.com/src/8771612" TargetMode="External"/><Relationship Id="rId3245" Type="http://schemas.openxmlformats.org/officeDocument/2006/relationships/hyperlink" Target="https://www.daloopa.com/src/4422433" TargetMode="External"/><Relationship Id="rId4710" Type="http://schemas.openxmlformats.org/officeDocument/2006/relationships/hyperlink" Target="https://www.daloopa.com/src/4421398" TargetMode="External"/><Relationship Id="rId7866" Type="http://schemas.openxmlformats.org/officeDocument/2006/relationships/hyperlink" Target="https://www.daloopa.com/src/8774852" TargetMode="External"/><Relationship Id="rId166" Type="http://schemas.openxmlformats.org/officeDocument/2006/relationships/hyperlink" Target="https://www.daloopa.com/src/4427126" TargetMode="External"/><Relationship Id="rId580" Type="http://schemas.openxmlformats.org/officeDocument/2006/relationships/hyperlink" Target="https://www.daloopa.com/src/4430280" TargetMode="External"/><Relationship Id="rId2261" Type="http://schemas.openxmlformats.org/officeDocument/2006/relationships/hyperlink" Target="https://www.daloopa.com/src/8771412" TargetMode="External"/><Relationship Id="rId3312" Type="http://schemas.openxmlformats.org/officeDocument/2006/relationships/hyperlink" Target="https://www.daloopa.com/src/64848806" TargetMode="External"/><Relationship Id="rId6468" Type="http://schemas.openxmlformats.org/officeDocument/2006/relationships/hyperlink" Target="https://www.daloopa.com/src/51090746" TargetMode="External"/><Relationship Id="rId7519" Type="http://schemas.openxmlformats.org/officeDocument/2006/relationships/hyperlink" Target="https://www.daloopa.com/src/50603379" TargetMode="External"/><Relationship Id="rId8917" Type="http://schemas.openxmlformats.org/officeDocument/2006/relationships/hyperlink" Target="https://www.daloopa.com/src/55743990" TargetMode="External"/><Relationship Id="rId233" Type="http://schemas.openxmlformats.org/officeDocument/2006/relationships/hyperlink" Target="https://www.daloopa.com/src/64848908" TargetMode="External"/><Relationship Id="rId5484" Type="http://schemas.openxmlformats.org/officeDocument/2006/relationships/hyperlink" Target="https://www.daloopa.com/src/45801865" TargetMode="External"/><Relationship Id="rId6882" Type="http://schemas.openxmlformats.org/officeDocument/2006/relationships/hyperlink" Target="https://www.daloopa.com/document/1166056" TargetMode="External"/><Relationship Id="rId7933" Type="http://schemas.openxmlformats.org/officeDocument/2006/relationships/hyperlink" Target="https://www.daloopa.com/src/64849012" TargetMode="External"/><Relationship Id="rId300" Type="http://schemas.openxmlformats.org/officeDocument/2006/relationships/hyperlink" Target="https://marketplace.daloopa.com/text-fundamental?row_number=41&amp;period_tag=QQQQ&amp;unit_tag=Billion&amp;id=4431976&amp;value=1.77&amp;" TargetMode="External"/><Relationship Id="rId4086" Type="http://schemas.openxmlformats.org/officeDocument/2006/relationships/hyperlink" Target="https://app.internal.daloopa.com/short_text_fundamental?id=2fbb4a56511bd7373bfa133b0b7641bb" TargetMode="External"/><Relationship Id="rId5137" Type="http://schemas.openxmlformats.org/officeDocument/2006/relationships/hyperlink" Target="https://www.daloopa.com/src/4423210" TargetMode="External"/><Relationship Id="rId6535" Type="http://schemas.openxmlformats.org/officeDocument/2006/relationships/hyperlink" Target="https://www.daloopa.com/src/51519655" TargetMode="External"/><Relationship Id="rId5551" Type="http://schemas.openxmlformats.org/officeDocument/2006/relationships/hyperlink" Target="https://www.daloopa.com/src/4422922" TargetMode="External"/><Relationship Id="rId6602" Type="http://schemas.openxmlformats.org/officeDocument/2006/relationships/hyperlink" Target="https://www.daloopa.com/src/51085634" TargetMode="External"/><Relationship Id="rId9758" Type="http://schemas.openxmlformats.org/officeDocument/2006/relationships/hyperlink" Target="https://www.daloopa.com/src/8774198" TargetMode="External"/><Relationship Id="rId1747" Type="http://schemas.openxmlformats.org/officeDocument/2006/relationships/hyperlink" Target="https://www.daloopa.com/src/8778511" TargetMode="External"/><Relationship Id="rId4153" Type="http://schemas.openxmlformats.org/officeDocument/2006/relationships/hyperlink" Target="https://www.daloopa.com/src/4421878" TargetMode="External"/><Relationship Id="rId5204" Type="http://schemas.openxmlformats.org/officeDocument/2006/relationships/hyperlink" Target="https://www.daloopa.com/src/23051504" TargetMode="External"/><Relationship Id="rId8774" Type="http://schemas.openxmlformats.org/officeDocument/2006/relationships/hyperlink" Target="https://www.daloopa.com/document/23607425" TargetMode="External"/><Relationship Id="rId9825" Type="http://schemas.openxmlformats.org/officeDocument/2006/relationships/hyperlink" Target="https://www.daloopa.com/document/1166133" TargetMode="External"/><Relationship Id="rId39" Type="http://schemas.openxmlformats.org/officeDocument/2006/relationships/hyperlink" Target="https://www.daloopa.com/document/23346524" TargetMode="External"/><Relationship Id="rId1814" Type="http://schemas.openxmlformats.org/officeDocument/2006/relationships/hyperlink" Target="https://www.daloopa.com/src/55743960" TargetMode="External"/><Relationship Id="rId4220" Type="http://schemas.openxmlformats.org/officeDocument/2006/relationships/hyperlink" Target="https://www.daloopa.com/src/4421909" TargetMode="External"/><Relationship Id="rId7376" Type="http://schemas.openxmlformats.org/officeDocument/2006/relationships/hyperlink" Target="https://www.daloopa.com/src/60201626" TargetMode="External"/><Relationship Id="rId7790" Type="http://schemas.openxmlformats.org/officeDocument/2006/relationships/hyperlink" Target="https://www.daloopa.com/src/70355673" TargetMode="External"/><Relationship Id="rId8427" Type="http://schemas.openxmlformats.org/officeDocument/2006/relationships/hyperlink" Target="https://www.daloopa.com/src/76391280" TargetMode="External"/><Relationship Id="rId8841" Type="http://schemas.openxmlformats.org/officeDocument/2006/relationships/hyperlink" Target="https://www.daloopa.com/src/8781006" TargetMode="External"/><Relationship Id="rId6392" Type="http://schemas.openxmlformats.org/officeDocument/2006/relationships/hyperlink" Target="https://www.daloopa.com/src/8847766" TargetMode="External"/><Relationship Id="rId7029" Type="http://schemas.openxmlformats.org/officeDocument/2006/relationships/hyperlink" Target="https://www.daloopa.com/src/4425386" TargetMode="External"/><Relationship Id="rId7443" Type="http://schemas.openxmlformats.org/officeDocument/2006/relationships/hyperlink" Target="https://www.daloopa.com/src/64848719" TargetMode="External"/><Relationship Id="rId2588" Type="http://schemas.openxmlformats.org/officeDocument/2006/relationships/hyperlink" Target="https://www.daloopa.com/src/4423568" TargetMode="External"/><Relationship Id="rId3986" Type="http://schemas.openxmlformats.org/officeDocument/2006/relationships/hyperlink" Target="https://www.daloopa.com/src/4421729" TargetMode="External"/><Relationship Id="rId6045" Type="http://schemas.openxmlformats.org/officeDocument/2006/relationships/hyperlink" Target="https://www.daloopa.com/src/4422785" TargetMode="External"/><Relationship Id="rId3639" Type="http://schemas.openxmlformats.org/officeDocument/2006/relationships/hyperlink" Target="https://www.daloopa.com/src/4421899" TargetMode="External"/><Relationship Id="rId5061" Type="http://schemas.openxmlformats.org/officeDocument/2006/relationships/hyperlink" Target="https://www.daloopa.com/src/45801802" TargetMode="External"/><Relationship Id="rId6112" Type="http://schemas.openxmlformats.org/officeDocument/2006/relationships/hyperlink" Target="https://www.daloopa.com/src/4423198" TargetMode="External"/><Relationship Id="rId7510" Type="http://schemas.openxmlformats.org/officeDocument/2006/relationships/hyperlink" Target="https://www.daloopa.com/document/22274132" TargetMode="External"/><Relationship Id="rId9268" Type="http://schemas.openxmlformats.org/officeDocument/2006/relationships/hyperlink" Target="https://www.daloopa.com/src/8795307" TargetMode="External"/><Relationship Id="rId974" Type="http://schemas.openxmlformats.org/officeDocument/2006/relationships/hyperlink" Target="https://www.daloopa.com/document/1192535" TargetMode="External"/><Relationship Id="rId2655" Type="http://schemas.openxmlformats.org/officeDocument/2006/relationships/hyperlink" Target="https://www.daloopa.com/src/8847776" TargetMode="External"/><Relationship Id="rId3706" Type="http://schemas.openxmlformats.org/officeDocument/2006/relationships/hyperlink" Target="https://www.daloopa.com/src/4421274" TargetMode="External"/><Relationship Id="rId9682" Type="http://schemas.openxmlformats.org/officeDocument/2006/relationships/hyperlink" Target="https://www.daloopa.com/src/51073599" TargetMode="External"/><Relationship Id="rId627" Type="http://schemas.openxmlformats.org/officeDocument/2006/relationships/hyperlink" Target="https://www.daloopa.com/src/4427385" TargetMode="External"/><Relationship Id="rId1257" Type="http://schemas.openxmlformats.org/officeDocument/2006/relationships/hyperlink" Target="https://www.daloopa.com/src/4428831" TargetMode="External"/><Relationship Id="rId1671" Type="http://schemas.openxmlformats.org/officeDocument/2006/relationships/hyperlink" Target="https://www.daloopa.com/src/64848711" TargetMode="External"/><Relationship Id="rId2308" Type="http://schemas.openxmlformats.org/officeDocument/2006/relationships/hyperlink" Target="https://www.daloopa.com/src/8771446" TargetMode="External"/><Relationship Id="rId2722" Type="http://schemas.openxmlformats.org/officeDocument/2006/relationships/hyperlink" Target="https://www.daloopa.com/src/50624717" TargetMode="External"/><Relationship Id="rId5878" Type="http://schemas.openxmlformats.org/officeDocument/2006/relationships/hyperlink" Target="https://www.daloopa.com/src/4422716" TargetMode="External"/><Relationship Id="rId6929" Type="http://schemas.openxmlformats.org/officeDocument/2006/relationships/hyperlink" Target="https://www.daloopa.com/src/45802043" TargetMode="External"/><Relationship Id="rId8284" Type="http://schemas.openxmlformats.org/officeDocument/2006/relationships/hyperlink" Target="https://www.daloopa.com/src/76385750" TargetMode="External"/><Relationship Id="rId9335" Type="http://schemas.openxmlformats.org/officeDocument/2006/relationships/hyperlink" Target="https://www.daloopa.com/src/8795220" TargetMode="External"/><Relationship Id="rId1324" Type="http://schemas.openxmlformats.org/officeDocument/2006/relationships/hyperlink" Target="https://www.daloopa.com/src/51172091" TargetMode="External"/><Relationship Id="rId4894" Type="http://schemas.openxmlformats.org/officeDocument/2006/relationships/hyperlink" Target="https://www.daloopa.com/src/4422503" TargetMode="External"/><Relationship Id="rId5945" Type="http://schemas.openxmlformats.org/officeDocument/2006/relationships/hyperlink" Target="https://www.daloopa.com/src/4423401" TargetMode="External"/><Relationship Id="rId8351" Type="http://schemas.openxmlformats.org/officeDocument/2006/relationships/hyperlink" Target="https://www.daloopa.com/src/76388366" TargetMode="External"/><Relationship Id="rId9402" Type="http://schemas.openxmlformats.org/officeDocument/2006/relationships/hyperlink" Target="https://www.daloopa.com/document/23607425" TargetMode="External"/><Relationship Id="rId30" Type="http://schemas.openxmlformats.org/officeDocument/2006/relationships/hyperlink" Target="https://www.daloopa.com/document/12300047" TargetMode="External"/><Relationship Id="rId3496" Type="http://schemas.openxmlformats.org/officeDocument/2006/relationships/hyperlink" Target="https://www.daloopa.com/src/4421664" TargetMode="External"/><Relationship Id="rId4547" Type="http://schemas.openxmlformats.org/officeDocument/2006/relationships/hyperlink" Target="https://www.daloopa.com/src/76525880" TargetMode="External"/><Relationship Id="rId8004" Type="http://schemas.openxmlformats.org/officeDocument/2006/relationships/hyperlink" Target="https://www.daloopa.com/src/60201070" TargetMode="External"/><Relationship Id="rId2098" Type="http://schemas.openxmlformats.org/officeDocument/2006/relationships/hyperlink" Target="https://www.daloopa.com/src/23060451" TargetMode="External"/><Relationship Id="rId3149" Type="http://schemas.openxmlformats.org/officeDocument/2006/relationships/hyperlink" Target="https://www.daloopa.com/src/41059620" TargetMode="External"/><Relationship Id="rId3563" Type="http://schemas.openxmlformats.org/officeDocument/2006/relationships/hyperlink" Target="https://www.daloopa.com/src/69162573" TargetMode="External"/><Relationship Id="rId4961" Type="http://schemas.openxmlformats.org/officeDocument/2006/relationships/hyperlink" Target="https://www.daloopa.com/src/75006789" TargetMode="External"/><Relationship Id="rId7020" Type="http://schemas.openxmlformats.org/officeDocument/2006/relationships/hyperlink" Target="https://www.daloopa.com/src/4441123" TargetMode="External"/><Relationship Id="rId484" Type="http://schemas.openxmlformats.org/officeDocument/2006/relationships/hyperlink" Target="https://www.daloopa.com/src/4427180" TargetMode="External"/><Relationship Id="rId2165" Type="http://schemas.openxmlformats.org/officeDocument/2006/relationships/hyperlink" Target="https://www.daloopa.com/src/55744076" TargetMode="External"/><Relationship Id="rId3216" Type="http://schemas.openxmlformats.org/officeDocument/2006/relationships/hyperlink" Target="https://www.daloopa.com/src/18744777" TargetMode="External"/><Relationship Id="rId4614" Type="http://schemas.openxmlformats.org/officeDocument/2006/relationships/hyperlink" Target="https://www.daloopa.com/src/4421916" TargetMode="External"/><Relationship Id="rId9192" Type="http://schemas.openxmlformats.org/officeDocument/2006/relationships/hyperlink" Target="https://www.daloopa.com/src/50570710" TargetMode="External"/><Relationship Id="rId137" Type="http://schemas.openxmlformats.org/officeDocument/2006/relationships/hyperlink" Target="https://www.daloopa.com/src/55731946" TargetMode="External"/><Relationship Id="rId3630" Type="http://schemas.openxmlformats.org/officeDocument/2006/relationships/hyperlink" Target="https://www.daloopa.com/src/4421412" TargetMode="External"/><Relationship Id="rId6786" Type="http://schemas.openxmlformats.org/officeDocument/2006/relationships/hyperlink" Target="https://www.daloopa.com/src/18747979" TargetMode="External"/><Relationship Id="rId7837" Type="http://schemas.openxmlformats.org/officeDocument/2006/relationships/hyperlink" Target="https://www.daloopa.com/src/8774640" TargetMode="External"/><Relationship Id="rId551" Type="http://schemas.openxmlformats.org/officeDocument/2006/relationships/hyperlink" Target="https://www.daloopa.com/src/4427288" TargetMode="External"/><Relationship Id="rId1181" Type="http://schemas.openxmlformats.org/officeDocument/2006/relationships/hyperlink" Target="https://app.internal.daloopa.com/short_text_fundamental?id=ae32693e0ae0d0aaec1d2ac061754f9d" TargetMode="External"/><Relationship Id="rId2232" Type="http://schemas.openxmlformats.org/officeDocument/2006/relationships/hyperlink" Target="https://www.daloopa.com/src/69165714" TargetMode="External"/><Relationship Id="rId5388" Type="http://schemas.openxmlformats.org/officeDocument/2006/relationships/hyperlink" Target="https://www.daloopa.com/src/4422803" TargetMode="External"/><Relationship Id="rId6439" Type="http://schemas.openxmlformats.org/officeDocument/2006/relationships/hyperlink" Target="https://www.daloopa.com/src/51519630" TargetMode="External"/><Relationship Id="rId6853" Type="http://schemas.openxmlformats.org/officeDocument/2006/relationships/hyperlink" Target="https://www.daloopa.com/src/4425374" TargetMode="External"/><Relationship Id="rId7904" Type="http://schemas.openxmlformats.org/officeDocument/2006/relationships/hyperlink" Target="https://www.daloopa.com/src/8774711" TargetMode="External"/><Relationship Id="rId204" Type="http://schemas.openxmlformats.org/officeDocument/2006/relationships/hyperlink" Target="https://www.daloopa.com/src/4427068" TargetMode="External"/><Relationship Id="rId1998" Type="http://schemas.openxmlformats.org/officeDocument/2006/relationships/hyperlink" Target="https://www.daloopa.com/src/69163497" TargetMode="External"/><Relationship Id="rId5455" Type="http://schemas.openxmlformats.org/officeDocument/2006/relationships/hyperlink" Target="https://www.daloopa.com/src/4423216" TargetMode="External"/><Relationship Id="rId6506" Type="http://schemas.openxmlformats.org/officeDocument/2006/relationships/hyperlink" Target="https://www.daloopa.com/src/51078129" TargetMode="External"/><Relationship Id="rId6920" Type="http://schemas.openxmlformats.org/officeDocument/2006/relationships/hyperlink" Target="https://www.daloopa.com/src/45802039" TargetMode="External"/><Relationship Id="rId4057" Type="http://schemas.openxmlformats.org/officeDocument/2006/relationships/hyperlink" Target="https://www.daloopa.com/src/4421592" TargetMode="External"/><Relationship Id="rId4471" Type="http://schemas.openxmlformats.org/officeDocument/2006/relationships/hyperlink" Target="https://www.daloopa.com/src/4421193" TargetMode="External"/><Relationship Id="rId5108" Type="http://schemas.openxmlformats.org/officeDocument/2006/relationships/hyperlink" Target="https://www.daloopa.com/src/45801804" TargetMode="External"/><Relationship Id="rId5522" Type="http://schemas.openxmlformats.org/officeDocument/2006/relationships/hyperlink" Target="https://www.daloopa.com/src/23051493" TargetMode="External"/><Relationship Id="rId8678" Type="http://schemas.openxmlformats.org/officeDocument/2006/relationships/hyperlink" Target="https://www.daloopa.com/src/76383434" TargetMode="External"/><Relationship Id="rId9729" Type="http://schemas.openxmlformats.org/officeDocument/2006/relationships/hyperlink" Target="https://www.daloopa.com/src/51073224" TargetMode="External"/><Relationship Id="rId3073" Type="http://schemas.openxmlformats.org/officeDocument/2006/relationships/hyperlink" Target="https://www.daloopa.com/src/4422254" TargetMode="External"/><Relationship Id="rId4124" Type="http://schemas.openxmlformats.org/officeDocument/2006/relationships/hyperlink" Target="https://www.daloopa.com/src/55731634" TargetMode="External"/><Relationship Id="rId7694" Type="http://schemas.openxmlformats.org/officeDocument/2006/relationships/hyperlink" Target="https://www.daloopa.com/src/50611608" TargetMode="External"/><Relationship Id="rId1718" Type="http://schemas.openxmlformats.org/officeDocument/2006/relationships/hyperlink" Target="https://www.daloopa.com/src/8772922" TargetMode="External"/><Relationship Id="rId3140" Type="http://schemas.openxmlformats.org/officeDocument/2006/relationships/hyperlink" Target="https://www.daloopa.com/src/4422444" TargetMode="External"/><Relationship Id="rId6296" Type="http://schemas.openxmlformats.org/officeDocument/2006/relationships/hyperlink" Target="https://www.daloopa.com/src/4422966" TargetMode="External"/><Relationship Id="rId7347" Type="http://schemas.openxmlformats.org/officeDocument/2006/relationships/hyperlink" Target="https://www.daloopa.com/src/8803968" TargetMode="External"/><Relationship Id="rId8745" Type="http://schemas.openxmlformats.org/officeDocument/2006/relationships/hyperlink" Target="https://www.daloopa.com/src/76383361" TargetMode="External"/><Relationship Id="rId7761" Type="http://schemas.openxmlformats.org/officeDocument/2006/relationships/hyperlink" Target="https://www.daloopa.com/src/51115229" TargetMode="External"/><Relationship Id="rId8812" Type="http://schemas.openxmlformats.org/officeDocument/2006/relationships/hyperlink" Target="https://www.daloopa.com/src/33999751" TargetMode="External"/><Relationship Id="rId3957" Type="http://schemas.openxmlformats.org/officeDocument/2006/relationships/hyperlink" Target="https://www.daloopa.com/src/76525764" TargetMode="External"/><Relationship Id="rId6363" Type="http://schemas.openxmlformats.org/officeDocument/2006/relationships/hyperlink" Target="https://www.daloopa.com/src/4422692" TargetMode="External"/><Relationship Id="rId7414" Type="http://schemas.openxmlformats.org/officeDocument/2006/relationships/hyperlink" Target="https://www.daloopa.com/src/8780792" TargetMode="External"/><Relationship Id="rId878" Type="http://schemas.openxmlformats.org/officeDocument/2006/relationships/hyperlink" Target="https://marketplace.daloopa.com/text-fundamental?row_number=139&amp;period_tag=QQQQ&amp;unit_tag=Percent&amp;id=4432652&amp;value=0.3&amp;id=4432646&amp;value=0.3&amp;" TargetMode="External"/><Relationship Id="rId2559" Type="http://schemas.openxmlformats.org/officeDocument/2006/relationships/hyperlink" Target="https://www.daloopa.com/src/69162786" TargetMode="External"/><Relationship Id="rId2973" Type="http://schemas.openxmlformats.org/officeDocument/2006/relationships/hyperlink" Target="https://www.daloopa.com/src/8847529" TargetMode="External"/><Relationship Id="rId6016" Type="http://schemas.openxmlformats.org/officeDocument/2006/relationships/hyperlink" Target="https://www.daloopa.com/src/45801943" TargetMode="External"/><Relationship Id="rId6430" Type="http://schemas.openxmlformats.org/officeDocument/2006/relationships/hyperlink" Target="https://www.daloopa.com/src/51091038" TargetMode="External"/><Relationship Id="rId9586" Type="http://schemas.openxmlformats.org/officeDocument/2006/relationships/hyperlink" Target="https://www.daloopa.com/src/50570756" TargetMode="External"/><Relationship Id="rId945" Type="http://schemas.openxmlformats.org/officeDocument/2006/relationships/hyperlink" Target="https://www.daloopa.com/src/4443587" TargetMode="External"/><Relationship Id="rId1575" Type="http://schemas.openxmlformats.org/officeDocument/2006/relationships/hyperlink" Target="https://www.daloopa.com/src/4424022" TargetMode="External"/><Relationship Id="rId2626" Type="http://schemas.openxmlformats.org/officeDocument/2006/relationships/hyperlink" Target="https://www.daloopa.com/src/4423497" TargetMode="External"/><Relationship Id="rId5032" Type="http://schemas.openxmlformats.org/officeDocument/2006/relationships/hyperlink" Target="https://www.daloopa.com/src/4423238" TargetMode="External"/><Relationship Id="rId8188" Type="http://schemas.openxmlformats.org/officeDocument/2006/relationships/hyperlink" Target="https://www.daloopa.com/src/8774595" TargetMode="External"/><Relationship Id="rId9239" Type="http://schemas.openxmlformats.org/officeDocument/2006/relationships/hyperlink" Target="https://www.daloopa.com/src/23060723" TargetMode="External"/><Relationship Id="rId9653" Type="http://schemas.openxmlformats.org/officeDocument/2006/relationships/hyperlink" Target="https://www.daloopa.com/src/51072715" TargetMode="External"/><Relationship Id="rId1228" Type="http://schemas.openxmlformats.org/officeDocument/2006/relationships/hyperlink" Target="https://www.daloopa.com/src/33998429" TargetMode="External"/><Relationship Id="rId4798" Type="http://schemas.openxmlformats.org/officeDocument/2006/relationships/hyperlink" Target="https://www.daloopa.com/src/55731612" TargetMode="External"/><Relationship Id="rId8255" Type="http://schemas.openxmlformats.org/officeDocument/2006/relationships/hyperlink" Target="https://www.daloopa.com/src/76390384" TargetMode="External"/><Relationship Id="rId9306" Type="http://schemas.openxmlformats.org/officeDocument/2006/relationships/hyperlink" Target="https://www.daloopa.com/document/23607425" TargetMode="External"/><Relationship Id="rId1642" Type="http://schemas.openxmlformats.org/officeDocument/2006/relationships/hyperlink" Target="https://www.daloopa.com/src/45801603" TargetMode="External"/><Relationship Id="rId5849" Type="http://schemas.openxmlformats.org/officeDocument/2006/relationships/hyperlink" Target="https://www.daloopa.com/src/4423223" TargetMode="External"/><Relationship Id="rId7271" Type="http://schemas.openxmlformats.org/officeDocument/2006/relationships/hyperlink" Target="https://www.daloopa.com/src/33999513" TargetMode="External"/><Relationship Id="rId8322" Type="http://schemas.openxmlformats.org/officeDocument/2006/relationships/hyperlink" Target="https://www.daloopa.com/src/76387292" TargetMode="External"/><Relationship Id="rId9720" Type="http://schemas.openxmlformats.org/officeDocument/2006/relationships/hyperlink" Target="https://www.daloopa.com/src/70320196" TargetMode="External"/><Relationship Id="rId4865" Type="http://schemas.openxmlformats.org/officeDocument/2006/relationships/hyperlink" Target="https://www.daloopa.com/src/69165718" TargetMode="External"/><Relationship Id="rId5916" Type="http://schemas.openxmlformats.org/officeDocument/2006/relationships/hyperlink" Target="https://www.daloopa.com/src/69162644" TargetMode="External"/><Relationship Id="rId388" Type="http://schemas.openxmlformats.org/officeDocument/2006/relationships/hyperlink" Target="https://www.daloopa.com/src/4427179" TargetMode="External"/><Relationship Id="rId2069" Type="http://schemas.openxmlformats.org/officeDocument/2006/relationships/hyperlink" Target="https://www.daloopa.com/src/50585512" TargetMode="External"/><Relationship Id="rId3467" Type="http://schemas.openxmlformats.org/officeDocument/2006/relationships/hyperlink" Target="https://www.daloopa.com/src/76525674" TargetMode="External"/><Relationship Id="rId3881" Type="http://schemas.openxmlformats.org/officeDocument/2006/relationships/hyperlink" Target="https://www.daloopa.com/src/4421700" TargetMode="External"/><Relationship Id="rId4518" Type="http://schemas.openxmlformats.org/officeDocument/2006/relationships/hyperlink" Target="https://www.daloopa.com/src/4421625" TargetMode="External"/><Relationship Id="rId4932" Type="http://schemas.openxmlformats.org/officeDocument/2006/relationships/hyperlink" Target="https://www.daloopa.com/src/4425416" TargetMode="External"/><Relationship Id="rId9096" Type="http://schemas.openxmlformats.org/officeDocument/2006/relationships/hyperlink" Target="https://www.daloopa.com/src/64848720" TargetMode="External"/><Relationship Id="rId2483" Type="http://schemas.openxmlformats.org/officeDocument/2006/relationships/hyperlink" Target="https://www.daloopa.com/src/4423558" TargetMode="External"/><Relationship Id="rId3534" Type="http://schemas.openxmlformats.org/officeDocument/2006/relationships/hyperlink" Target="https://www.daloopa.com/src/4421922" TargetMode="External"/><Relationship Id="rId455" Type="http://schemas.openxmlformats.org/officeDocument/2006/relationships/hyperlink" Target="https://www.daloopa.com/document/9601627" TargetMode="External"/><Relationship Id="rId1085" Type="http://schemas.openxmlformats.org/officeDocument/2006/relationships/hyperlink" Target="https://www.daloopa.com/src/4428292" TargetMode="External"/><Relationship Id="rId2136" Type="http://schemas.openxmlformats.org/officeDocument/2006/relationships/hyperlink" Target="https://www.daloopa.com/src/66239458" TargetMode="External"/><Relationship Id="rId2550" Type="http://schemas.openxmlformats.org/officeDocument/2006/relationships/hyperlink" Target="https://www.daloopa.com/src/18756158" TargetMode="External"/><Relationship Id="rId3601" Type="http://schemas.openxmlformats.org/officeDocument/2006/relationships/hyperlink" Target="https://www.daloopa.com/src/4421244" TargetMode="External"/><Relationship Id="rId6757" Type="http://schemas.openxmlformats.org/officeDocument/2006/relationships/hyperlink" Target="https://www.daloopa.com/src/4442559" TargetMode="External"/><Relationship Id="rId7808" Type="http://schemas.openxmlformats.org/officeDocument/2006/relationships/hyperlink" Target="https://www.daloopa.com/src/8776078" TargetMode="External"/><Relationship Id="rId9163" Type="http://schemas.openxmlformats.org/officeDocument/2006/relationships/hyperlink" Target="https://www.daloopa.com/src/8795229" TargetMode="External"/><Relationship Id="rId108" Type="http://schemas.openxmlformats.org/officeDocument/2006/relationships/hyperlink" Target="https://www.daloopa.com/document/23346503" TargetMode="External"/><Relationship Id="rId522" Type="http://schemas.openxmlformats.org/officeDocument/2006/relationships/hyperlink" Target="https://www.daloopa.com/src/69163365" TargetMode="External"/><Relationship Id="rId1152" Type="http://schemas.openxmlformats.org/officeDocument/2006/relationships/hyperlink" Target="https://www.daloopa.com/document/23607425" TargetMode="External"/><Relationship Id="rId2203" Type="http://schemas.openxmlformats.org/officeDocument/2006/relationships/hyperlink" Target="https://www.daloopa.com/src/8771443" TargetMode="External"/><Relationship Id="rId5359" Type="http://schemas.openxmlformats.org/officeDocument/2006/relationships/hyperlink" Target="https://www.daloopa.com/src/8847712" TargetMode="External"/><Relationship Id="rId5773" Type="http://schemas.openxmlformats.org/officeDocument/2006/relationships/hyperlink" Target="https://www.daloopa.com/src/4422712" TargetMode="External"/><Relationship Id="rId9230" Type="http://schemas.openxmlformats.org/officeDocument/2006/relationships/hyperlink" Target="https://app.internal.daloopa.com/short_text_fundamental?id=0bd592305443cef75457a94fe5c61f71" TargetMode="External"/><Relationship Id="rId4375" Type="http://schemas.openxmlformats.org/officeDocument/2006/relationships/hyperlink" Target="https://www.daloopa.com/src/60194209" TargetMode="External"/><Relationship Id="rId5426" Type="http://schemas.openxmlformats.org/officeDocument/2006/relationships/hyperlink" Target="https://www.daloopa.com/src/45801852" TargetMode="External"/><Relationship Id="rId6824" Type="http://schemas.openxmlformats.org/officeDocument/2006/relationships/hyperlink" Target="https://www.daloopa.com/src/45802024" TargetMode="External"/><Relationship Id="rId1969" Type="http://schemas.openxmlformats.org/officeDocument/2006/relationships/hyperlink" Target="https://www.daloopa.com/src/8768870" TargetMode="External"/><Relationship Id="rId4028" Type="http://schemas.openxmlformats.org/officeDocument/2006/relationships/hyperlink" Target="https://www.daloopa.com/src/75006745" TargetMode="External"/><Relationship Id="rId5840" Type="http://schemas.openxmlformats.org/officeDocument/2006/relationships/hyperlink" Target="https://www.daloopa.com/src/4422682" TargetMode="External"/><Relationship Id="rId8996" Type="http://schemas.openxmlformats.org/officeDocument/2006/relationships/hyperlink" Target="https://www.daloopa.com/src/8783411" TargetMode="External"/><Relationship Id="rId3391" Type="http://schemas.openxmlformats.org/officeDocument/2006/relationships/hyperlink" Target="https://www.daloopa.com/src/4427861" TargetMode="External"/><Relationship Id="rId4442" Type="http://schemas.openxmlformats.org/officeDocument/2006/relationships/hyperlink" Target="https://app.internal.daloopa.com/short_text_fundamental?id=60e48d38a1bce6a3f89aea2d3700ab9a" TargetMode="External"/><Relationship Id="rId7598" Type="http://schemas.openxmlformats.org/officeDocument/2006/relationships/hyperlink" Target="https://www.daloopa.com/src/50608009" TargetMode="External"/><Relationship Id="rId8649" Type="http://schemas.openxmlformats.org/officeDocument/2006/relationships/hyperlink" Target="https://app.internal.daloopa.com/short_text_fundamental?id=0781bee2603e9816ae09431ea111317f" TargetMode="External"/><Relationship Id="rId3044" Type="http://schemas.openxmlformats.org/officeDocument/2006/relationships/hyperlink" Target="https://www.daloopa.com/src/50449629" TargetMode="External"/><Relationship Id="rId7665" Type="http://schemas.openxmlformats.org/officeDocument/2006/relationships/hyperlink" Target="https://www.daloopa.com/src/50608112" TargetMode="External"/><Relationship Id="rId8716" Type="http://schemas.openxmlformats.org/officeDocument/2006/relationships/hyperlink" Target="https://www.daloopa.com/src/76383642" TargetMode="External"/><Relationship Id="rId2060" Type="http://schemas.openxmlformats.org/officeDocument/2006/relationships/hyperlink" Target="https://www.daloopa.com/src/50588517" TargetMode="External"/><Relationship Id="rId3111" Type="http://schemas.openxmlformats.org/officeDocument/2006/relationships/hyperlink" Target="https://www.daloopa.com/src/50449966" TargetMode="External"/><Relationship Id="rId6267" Type="http://schemas.openxmlformats.org/officeDocument/2006/relationships/hyperlink" Target="https://www.daloopa.com/src/33992469" TargetMode="External"/><Relationship Id="rId6681" Type="http://schemas.openxmlformats.org/officeDocument/2006/relationships/hyperlink" Target="https://www.daloopa.com/src/4425315" TargetMode="External"/><Relationship Id="rId7318" Type="http://schemas.openxmlformats.org/officeDocument/2006/relationships/hyperlink" Target="https://www.daloopa.com/src/45801651" TargetMode="External"/><Relationship Id="rId7732" Type="http://schemas.openxmlformats.org/officeDocument/2006/relationships/hyperlink" Target="https://www.daloopa.com/src/50611610" TargetMode="External"/><Relationship Id="rId2877" Type="http://schemas.openxmlformats.org/officeDocument/2006/relationships/hyperlink" Target="https://www.daloopa.com/src/69162222" TargetMode="External"/><Relationship Id="rId5283" Type="http://schemas.openxmlformats.org/officeDocument/2006/relationships/hyperlink" Target="https://www.daloopa.com/src/4422830" TargetMode="External"/><Relationship Id="rId6334" Type="http://schemas.openxmlformats.org/officeDocument/2006/relationships/hyperlink" Target="https://www.daloopa.com/src/45801981" TargetMode="External"/><Relationship Id="rId849" Type="http://schemas.openxmlformats.org/officeDocument/2006/relationships/hyperlink" Target="https://www.daloopa.com/document/23346503" TargetMode="External"/><Relationship Id="rId1479" Type="http://schemas.openxmlformats.org/officeDocument/2006/relationships/hyperlink" Target="https://www.daloopa.com/src/45801608" TargetMode="External"/><Relationship Id="rId3928" Type="http://schemas.openxmlformats.org/officeDocument/2006/relationships/hyperlink" Target="https://www.daloopa.com/src/4421874" TargetMode="External"/><Relationship Id="rId5350" Type="http://schemas.openxmlformats.org/officeDocument/2006/relationships/hyperlink" Target="https://www.daloopa.com/src/4423244" TargetMode="External"/><Relationship Id="rId6401" Type="http://schemas.openxmlformats.org/officeDocument/2006/relationships/hyperlink" Target="https://www.daloopa.com/src/64848856" TargetMode="External"/><Relationship Id="rId9557" Type="http://schemas.openxmlformats.org/officeDocument/2006/relationships/hyperlink" Target="https://www.daloopa.com/src/8795419" TargetMode="External"/><Relationship Id="rId1893" Type="http://schemas.openxmlformats.org/officeDocument/2006/relationships/hyperlink" Target="https://www.daloopa.com/src/50996495" TargetMode="External"/><Relationship Id="rId2944" Type="http://schemas.openxmlformats.org/officeDocument/2006/relationships/hyperlink" Target="https://www.daloopa.com/src/4422120" TargetMode="External"/><Relationship Id="rId5003" Type="http://schemas.openxmlformats.org/officeDocument/2006/relationships/hyperlink" Target="https://www.daloopa.com/src/64849606" TargetMode="External"/><Relationship Id="rId8159" Type="http://schemas.openxmlformats.org/officeDocument/2006/relationships/hyperlink" Target="https://www.daloopa.com/src/8774720" TargetMode="External"/><Relationship Id="rId916" Type="http://schemas.openxmlformats.org/officeDocument/2006/relationships/hyperlink" Target="https://www.daloopa.com/document/8001122" TargetMode="External"/><Relationship Id="rId1546" Type="http://schemas.openxmlformats.org/officeDocument/2006/relationships/hyperlink" Target="https://www.daloopa.com/src/18756210" TargetMode="External"/><Relationship Id="rId1960" Type="http://schemas.openxmlformats.org/officeDocument/2006/relationships/hyperlink" Target="https://www.daloopa.com/src/8769156" TargetMode="External"/><Relationship Id="rId7175" Type="http://schemas.openxmlformats.org/officeDocument/2006/relationships/hyperlink" Target="https://www.daloopa.com/src/70318925" TargetMode="External"/><Relationship Id="rId8573" Type="http://schemas.openxmlformats.org/officeDocument/2006/relationships/hyperlink" Target="https://www.daloopa.com/document/23607425" TargetMode="External"/><Relationship Id="rId9624" Type="http://schemas.openxmlformats.org/officeDocument/2006/relationships/hyperlink" Target="https://www.daloopa.com/src/8795378" TargetMode="External"/><Relationship Id="rId1613" Type="http://schemas.openxmlformats.org/officeDocument/2006/relationships/hyperlink" Target="https://app.internal.daloopa.com/short_text_fundamental?id=3c8fc3341ab4ea98be987c22e8cd1efc" TargetMode="External"/><Relationship Id="rId4769" Type="http://schemas.openxmlformats.org/officeDocument/2006/relationships/hyperlink" Target="https://www.daloopa.com/src/4422033" TargetMode="External"/><Relationship Id="rId8226" Type="http://schemas.openxmlformats.org/officeDocument/2006/relationships/hyperlink" Target="https://www.daloopa.com/src/76390227" TargetMode="External"/><Relationship Id="rId8640" Type="http://schemas.openxmlformats.org/officeDocument/2006/relationships/hyperlink" Target="https://www.daloopa.com/src/76383596" TargetMode="External"/><Relationship Id="rId3785" Type="http://schemas.openxmlformats.org/officeDocument/2006/relationships/hyperlink" Target="https://www.daloopa.com/src/8847433" TargetMode="External"/><Relationship Id="rId4836" Type="http://schemas.openxmlformats.org/officeDocument/2006/relationships/hyperlink" Target="https://www.daloopa.com/src/4423293" TargetMode="External"/><Relationship Id="rId6191" Type="http://schemas.openxmlformats.org/officeDocument/2006/relationships/hyperlink" Target="https://www.daloopa.com/src/4422689" TargetMode="External"/><Relationship Id="rId7242" Type="http://schemas.openxmlformats.org/officeDocument/2006/relationships/hyperlink" Target="https://www.daloopa.com/src/33999514" TargetMode="External"/><Relationship Id="rId2387" Type="http://schemas.openxmlformats.org/officeDocument/2006/relationships/hyperlink" Target="https://www.daloopa.com/src/45801626" TargetMode="External"/><Relationship Id="rId3438" Type="http://schemas.openxmlformats.org/officeDocument/2006/relationships/hyperlink" Target="https://www.daloopa.com/src/4421799" TargetMode="External"/><Relationship Id="rId3852" Type="http://schemas.openxmlformats.org/officeDocument/2006/relationships/hyperlink" Target="https://www.daloopa.com/src/76525745" TargetMode="External"/><Relationship Id="rId359" Type="http://schemas.openxmlformats.org/officeDocument/2006/relationships/hyperlink" Target="https://www.daloopa.com/src/4430072" TargetMode="External"/><Relationship Id="rId773" Type="http://schemas.openxmlformats.org/officeDocument/2006/relationships/hyperlink" Target="https://www.daloopa.com/src/4427615" TargetMode="External"/><Relationship Id="rId2454" Type="http://schemas.openxmlformats.org/officeDocument/2006/relationships/hyperlink" Target="https://www.daloopa.com/src/75006849" TargetMode="External"/><Relationship Id="rId3505" Type="http://schemas.openxmlformats.org/officeDocument/2006/relationships/hyperlink" Target="https://www.daloopa.com/src/8847427" TargetMode="External"/><Relationship Id="rId4903" Type="http://schemas.openxmlformats.org/officeDocument/2006/relationships/hyperlink" Target="https://www.daloopa.com/src/50450787" TargetMode="External"/><Relationship Id="rId9067" Type="http://schemas.openxmlformats.org/officeDocument/2006/relationships/hyperlink" Target="https://www.daloopa.com/src/8783467" TargetMode="External"/><Relationship Id="rId9481" Type="http://schemas.openxmlformats.org/officeDocument/2006/relationships/hyperlink" Target="https://www.daloopa.com/src/70320450" TargetMode="External"/><Relationship Id="rId426" Type="http://schemas.openxmlformats.org/officeDocument/2006/relationships/hyperlink" Target="https://www.daloopa.com/document/1192360" TargetMode="External"/><Relationship Id="rId1056" Type="http://schemas.openxmlformats.org/officeDocument/2006/relationships/hyperlink" Target="https://www.daloopa.com/src/23060411" TargetMode="External"/><Relationship Id="rId2107" Type="http://schemas.openxmlformats.org/officeDocument/2006/relationships/hyperlink" Target="https://www.daloopa.com/src/8901994" TargetMode="External"/><Relationship Id="rId8083" Type="http://schemas.openxmlformats.org/officeDocument/2006/relationships/hyperlink" Target="https://www.daloopa.com/src/55743935" TargetMode="External"/><Relationship Id="rId9134" Type="http://schemas.openxmlformats.org/officeDocument/2006/relationships/hyperlink" Target="https://app.internal.daloopa.com/short_text_fundamental?id=63ab1980f2a6b4f59f0234c99175b5cc" TargetMode="External"/><Relationship Id="rId840" Type="http://schemas.openxmlformats.org/officeDocument/2006/relationships/hyperlink" Target="https://www.daloopa.com/document/23100577" TargetMode="External"/><Relationship Id="rId1470" Type="http://schemas.openxmlformats.org/officeDocument/2006/relationships/hyperlink" Target="https://www.daloopa.com/src/4423956" TargetMode="External"/><Relationship Id="rId2521" Type="http://schemas.openxmlformats.org/officeDocument/2006/relationships/hyperlink" Target="https://www.daloopa.com/src/4423500" TargetMode="External"/><Relationship Id="rId4279" Type="http://schemas.openxmlformats.org/officeDocument/2006/relationships/hyperlink" Target="https://www.daloopa.com/src/4421734" TargetMode="External"/><Relationship Id="rId5677" Type="http://schemas.openxmlformats.org/officeDocument/2006/relationships/hyperlink" Target="https://www.daloopa.com/src/45801895" TargetMode="External"/><Relationship Id="rId6728" Type="http://schemas.openxmlformats.org/officeDocument/2006/relationships/hyperlink" Target="https://www.daloopa.com/document/1168795" TargetMode="External"/><Relationship Id="rId1123" Type="http://schemas.openxmlformats.org/officeDocument/2006/relationships/hyperlink" Target="https://www.daloopa.com/src/4428207" TargetMode="External"/><Relationship Id="rId4693" Type="http://schemas.openxmlformats.org/officeDocument/2006/relationships/hyperlink" Target="https://www.daloopa.com/src/60194207" TargetMode="External"/><Relationship Id="rId5744" Type="http://schemas.openxmlformats.org/officeDocument/2006/relationships/hyperlink" Target="https://www.daloopa.com/src/4423341" TargetMode="External"/><Relationship Id="rId8150" Type="http://schemas.openxmlformats.org/officeDocument/2006/relationships/hyperlink" Target="https://www.daloopa.com/src/8776085" TargetMode="External"/><Relationship Id="rId9201" Type="http://schemas.openxmlformats.org/officeDocument/2006/relationships/hyperlink" Target="https://www.daloopa.com/src/8795187" TargetMode="External"/><Relationship Id="rId3295" Type="http://schemas.openxmlformats.org/officeDocument/2006/relationships/hyperlink" Target="https://www.daloopa.com/src/50622653" TargetMode="External"/><Relationship Id="rId4346" Type="http://schemas.openxmlformats.org/officeDocument/2006/relationships/hyperlink" Target="https://www.daloopa.com/src/4421997" TargetMode="External"/><Relationship Id="rId4760" Type="http://schemas.openxmlformats.org/officeDocument/2006/relationships/hyperlink" Target="https://app.internal.daloopa.com/short_text_fundamental?id=0f6f600ed534021c5b2fd9fe83cdb86c" TargetMode="External"/><Relationship Id="rId5811" Type="http://schemas.openxmlformats.org/officeDocument/2006/relationships/hyperlink" Target="https://www.daloopa.com/src/4425446" TargetMode="External"/><Relationship Id="rId8967" Type="http://schemas.openxmlformats.org/officeDocument/2006/relationships/hyperlink" Target="https://www.daloopa.com/src/50570611" TargetMode="External"/><Relationship Id="rId3362" Type="http://schemas.openxmlformats.org/officeDocument/2006/relationships/hyperlink" Target="https://www.daloopa.com/src/50449626" TargetMode="External"/><Relationship Id="rId4413" Type="http://schemas.openxmlformats.org/officeDocument/2006/relationships/hyperlink" Target="https://www.daloopa.com/src/4421598" TargetMode="External"/><Relationship Id="rId7569" Type="http://schemas.openxmlformats.org/officeDocument/2006/relationships/hyperlink" Target="https://www.daloopa.com/src/50608614" TargetMode="External"/><Relationship Id="rId7983" Type="http://schemas.openxmlformats.org/officeDocument/2006/relationships/hyperlink" Target="https://www.daloopa.com/src/23060527" TargetMode="External"/><Relationship Id="rId283" Type="http://schemas.openxmlformats.org/officeDocument/2006/relationships/hyperlink" Target="https://www.daloopa.com/src/4430071" TargetMode="External"/><Relationship Id="rId3015" Type="http://schemas.openxmlformats.org/officeDocument/2006/relationships/hyperlink" Target="https://www.daloopa.com/src/4422200" TargetMode="External"/><Relationship Id="rId6585" Type="http://schemas.openxmlformats.org/officeDocument/2006/relationships/hyperlink" Target="https://www.daloopa.com/src/51078138" TargetMode="External"/><Relationship Id="rId7636" Type="http://schemas.openxmlformats.org/officeDocument/2006/relationships/hyperlink" Target="https://www.daloopa.com/src/50608692" TargetMode="External"/><Relationship Id="rId350" Type="http://schemas.openxmlformats.org/officeDocument/2006/relationships/hyperlink" Target="https://www.daloopa.com/src/4431502" TargetMode="External"/><Relationship Id="rId2031" Type="http://schemas.openxmlformats.org/officeDocument/2006/relationships/hyperlink" Target="https://www.daloopa.com/src/8774190" TargetMode="External"/><Relationship Id="rId5187" Type="http://schemas.openxmlformats.org/officeDocument/2006/relationships/hyperlink" Target="https://www.daloopa.com/src/4423121" TargetMode="External"/><Relationship Id="rId6238" Type="http://schemas.openxmlformats.org/officeDocument/2006/relationships/hyperlink" Target="https://www.daloopa.com/src/4422818" TargetMode="External"/><Relationship Id="rId5254" Type="http://schemas.openxmlformats.org/officeDocument/2006/relationships/hyperlink" Target="https://www.daloopa.com/src/8847742" TargetMode="External"/><Relationship Id="rId6652" Type="http://schemas.openxmlformats.org/officeDocument/2006/relationships/hyperlink" Target="https://www.daloopa.com/src/4425294" TargetMode="External"/><Relationship Id="rId7703" Type="http://schemas.openxmlformats.org/officeDocument/2006/relationships/hyperlink" Target="https://www.daloopa.com/src/50611173" TargetMode="External"/><Relationship Id="rId1797" Type="http://schemas.openxmlformats.org/officeDocument/2006/relationships/hyperlink" Target="https://www.daloopa.com/src/8779266" TargetMode="External"/><Relationship Id="rId2848" Type="http://schemas.openxmlformats.org/officeDocument/2006/relationships/hyperlink" Target="https://www.daloopa.com/src/4422236" TargetMode="External"/><Relationship Id="rId6305" Type="http://schemas.openxmlformats.org/officeDocument/2006/relationships/hyperlink" Target="https://www.daloopa.com/src/4423232" TargetMode="External"/><Relationship Id="rId9875" Type="http://schemas.openxmlformats.org/officeDocument/2006/relationships/hyperlink" Target="https://www.daloopa.com/src/8778340" TargetMode="External"/><Relationship Id="rId89" Type="http://schemas.openxmlformats.org/officeDocument/2006/relationships/hyperlink" Target="https://marketplace.daloopa.com/text-fundamental?row_number=12&amp;period_tag=QQQQ&amp;unit_tag=Percent&amp;id=4431142&amp;value=0.02&amp;id=50454715&amp;value=-0.02&amp;id=64848906&amp;value=0.06&amp;id=75007473&amp;value=0.01&amp;" TargetMode="External"/><Relationship Id="rId1864" Type="http://schemas.openxmlformats.org/officeDocument/2006/relationships/hyperlink" Target="https://www.daloopa.com/src/50525781" TargetMode="External"/><Relationship Id="rId2915" Type="http://schemas.openxmlformats.org/officeDocument/2006/relationships/hyperlink" Target="https://www.daloopa.com/src/4422427" TargetMode="External"/><Relationship Id="rId4270" Type="http://schemas.openxmlformats.org/officeDocument/2006/relationships/hyperlink" Target="https://www.daloopa.com/src/4421996" TargetMode="External"/><Relationship Id="rId5321" Type="http://schemas.openxmlformats.org/officeDocument/2006/relationships/hyperlink" Target="https://www.daloopa.com/src/45801837" TargetMode="External"/><Relationship Id="rId8477" Type="http://schemas.openxmlformats.org/officeDocument/2006/relationships/hyperlink" Target="https://www.daloopa.com/src/76391169" TargetMode="External"/><Relationship Id="rId8891" Type="http://schemas.openxmlformats.org/officeDocument/2006/relationships/hyperlink" Target="https://www.daloopa.com/src/8781073" TargetMode="External"/><Relationship Id="rId9528" Type="http://schemas.openxmlformats.org/officeDocument/2006/relationships/hyperlink" Target="https://app.internal.daloopa.com/short_text_fundamental?id=f96bfbec07124df4d6293eb5c5af9947" TargetMode="External"/><Relationship Id="rId1517" Type="http://schemas.openxmlformats.org/officeDocument/2006/relationships/hyperlink" Target="https://www.daloopa.com/src/4423808" TargetMode="External"/><Relationship Id="rId7079" Type="http://schemas.openxmlformats.org/officeDocument/2006/relationships/hyperlink" Target="https://www.daloopa.com/src/4424313" TargetMode="External"/><Relationship Id="rId7493" Type="http://schemas.openxmlformats.org/officeDocument/2006/relationships/hyperlink" Target="https://app.internal.daloopa.com/short_text_fundamental?id=3bef3ecb695883791d477e4cf2b2b447" TargetMode="External"/><Relationship Id="rId8544" Type="http://schemas.openxmlformats.org/officeDocument/2006/relationships/hyperlink" Target="https://www.daloopa.com/src/76383353" TargetMode="External"/><Relationship Id="rId1931" Type="http://schemas.openxmlformats.org/officeDocument/2006/relationships/hyperlink" Target="https://www.daloopa.com/src/8773222" TargetMode="External"/><Relationship Id="rId3689" Type="http://schemas.openxmlformats.org/officeDocument/2006/relationships/hyperlink" Target="https://www.daloopa.com/src/4421985" TargetMode="External"/><Relationship Id="rId6095" Type="http://schemas.openxmlformats.org/officeDocument/2006/relationships/hyperlink" Target="https://www.daloopa.com/src/4422687" TargetMode="External"/><Relationship Id="rId7146" Type="http://schemas.openxmlformats.org/officeDocument/2006/relationships/hyperlink" Target="https://www.daloopa.com/src/4424271" TargetMode="External"/><Relationship Id="rId7560" Type="http://schemas.openxmlformats.org/officeDocument/2006/relationships/hyperlink" Target="https://www.daloopa.com/src/50603630" TargetMode="External"/><Relationship Id="rId8611" Type="http://schemas.openxmlformats.org/officeDocument/2006/relationships/hyperlink" Target="https://www.daloopa.com/src/76383545" TargetMode="External"/><Relationship Id="rId6162" Type="http://schemas.openxmlformats.org/officeDocument/2006/relationships/hyperlink" Target="https://www.daloopa.com/src/4423110" TargetMode="External"/><Relationship Id="rId7213" Type="http://schemas.openxmlformats.org/officeDocument/2006/relationships/hyperlink" Target="https://www.daloopa.com/src/8780505" TargetMode="External"/><Relationship Id="rId677" Type="http://schemas.openxmlformats.org/officeDocument/2006/relationships/hyperlink" Target="https://marketplace.daloopa.com/text-fundamental?row_number=93&amp;period_tag=QQQQ&amp;unit_tag=Percent&amp;id=4429248&amp;value=0.07&amp;" TargetMode="External"/><Relationship Id="rId2358" Type="http://schemas.openxmlformats.org/officeDocument/2006/relationships/hyperlink" Target="https://www.daloopa.com/src/8771471" TargetMode="External"/><Relationship Id="rId3756" Type="http://schemas.openxmlformats.org/officeDocument/2006/relationships/hyperlink" Target="https://www.daloopa.com/document/23979428" TargetMode="External"/><Relationship Id="rId4807" Type="http://schemas.openxmlformats.org/officeDocument/2006/relationships/hyperlink" Target="https://www.daloopa.com/src/76525925" TargetMode="External"/><Relationship Id="rId9385" Type="http://schemas.openxmlformats.org/officeDocument/2006/relationships/hyperlink" Target="https://www.daloopa.com/src/8795335" TargetMode="External"/><Relationship Id="rId2772" Type="http://schemas.openxmlformats.org/officeDocument/2006/relationships/hyperlink" Target="https://www.daloopa.com/src/75006036" TargetMode="External"/><Relationship Id="rId3409" Type="http://schemas.openxmlformats.org/officeDocument/2006/relationships/hyperlink" Target="https://www.daloopa.com/src/55731850" TargetMode="External"/><Relationship Id="rId3823" Type="http://schemas.openxmlformats.org/officeDocument/2006/relationships/hyperlink" Target="https://www.daloopa.com/src/4421844" TargetMode="External"/><Relationship Id="rId6979" Type="http://schemas.openxmlformats.org/officeDocument/2006/relationships/hyperlink" Target="https://www.daloopa.com/src/4440895" TargetMode="External"/><Relationship Id="rId9038" Type="http://schemas.openxmlformats.org/officeDocument/2006/relationships/hyperlink" Target="https://www.daloopa.com/src/8783412" TargetMode="External"/><Relationship Id="rId744" Type="http://schemas.openxmlformats.org/officeDocument/2006/relationships/hyperlink" Target="https://www.daloopa.com/src/4427632" TargetMode="External"/><Relationship Id="rId1374" Type="http://schemas.openxmlformats.org/officeDocument/2006/relationships/hyperlink" Target="https://www.daloopa.com/src/4423861" TargetMode="External"/><Relationship Id="rId2425" Type="http://schemas.openxmlformats.org/officeDocument/2006/relationships/hyperlink" Target="https://www.daloopa.com/src/4423585" TargetMode="External"/><Relationship Id="rId5995" Type="http://schemas.openxmlformats.org/officeDocument/2006/relationships/hyperlink" Target="https://www.daloopa.com/src/4423375" TargetMode="External"/><Relationship Id="rId9452" Type="http://schemas.openxmlformats.org/officeDocument/2006/relationships/hyperlink" Target="https://www.daloopa.com/src/8795387" TargetMode="External"/><Relationship Id="rId80" Type="http://schemas.openxmlformats.org/officeDocument/2006/relationships/hyperlink" Target="https://www.daloopa.com/document/23346503" TargetMode="External"/><Relationship Id="rId811" Type="http://schemas.openxmlformats.org/officeDocument/2006/relationships/hyperlink" Target="https://www.daloopa.com/document/1190695" TargetMode="External"/><Relationship Id="rId1027" Type="http://schemas.openxmlformats.org/officeDocument/2006/relationships/hyperlink" Target="https://www.daloopa.com/src/4424038" TargetMode="External"/><Relationship Id="rId1441" Type="http://schemas.openxmlformats.org/officeDocument/2006/relationships/hyperlink" Target="https://www.daloopa.com/src/45801601" TargetMode="External"/><Relationship Id="rId4597" Type="http://schemas.openxmlformats.org/officeDocument/2006/relationships/hyperlink" Target="https://www.daloopa.com/src/76525887" TargetMode="External"/><Relationship Id="rId5648" Type="http://schemas.openxmlformats.org/officeDocument/2006/relationships/hyperlink" Target="https://www.daloopa.com/document/23595567" TargetMode="External"/><Relationship Id="rId8054" Type="http://schemas.openxmlformats.org/officeDocument/2006/relationships/hyperlink" Target="https://www.daloopa.com/src/8776157" TargetMode="External"/><Relationship Id="rId9105" Type="http://schemas.openxmlformats.org/officeDocument/2006/relationships/hyperlink" Target="https://www.daloopa.com/src/8795179" TargetMode="External"/><Relationship Id="rId3199" Type="http://schemas.openxmlformats.org/officeDocument/2006/relationships/hyperlink" Target="https://www.daloopa.com/src/18744572" TargetMode="External"/><Relationship Id="rId4664" Type="http://schemas.openxmlformats.org/officeDocument/2006/relationships/hyperlink" Target="https://www.daloopa.com/src/4422003" TargetMode="External"/><Relationship Id="rId5715" Type="http://schemas.openxmlformats.org/officeDocument/2006/relationships/hyperlink" Target="https://www.daloopa.com/src/41059648" TargetMode="External"/><Relationship Id="rId7070" Type="http://schemas.openxmlformats.org/officeDocument/2006/relationships/hyperlink" Target="https://www.daloopa.com/src/8847812" TargetMode="External"/><Relationship Id="rId8121" Type="http://schemas.openxmlformats.org/officeDocument/2006/relationships/hyperlink" Target="https://www.daloopa.com/src/8776158" TargetMode="External"/><Relationship Id="rId3266" Type="http://schemas.openxmlformats.org/officeDocument/2006/relationships/hyperlink" Target="https://www.daloopa.com/src/50624187" TargetMode="External"/><Relationship Id="rId4317" Type="http://schemas.openxmlformats.org/officeDocument/2006/relationships/hyperlink" Target="https://www.daloopa.com/src/4421259" TargetMode="External"/><Relationship Id="rId187" Type="http://schemas.openxmlformats.org/officeDocument/2006/relationships/hyperlink" Target="https://www.daloopa.com/src/51152472" TargetMode="External"/><Relationship Id="rId2282" Type="http://schemas.openxmlformats.org/officeDocument/2006/relationships/hyperlink" Target="https://www.daloopa.com/src/45801636" TargetMode="External"/><Relationship Id="rId3680" Type="http://schemas.openxmlformats.org/officeDocument/2006/relationships/hyperlink" Target="https://www.daloopa.com/document/23979428" TargetMode="External"/><Relationship Id="rId4731" Type="http://schemas.openxmlformats.org/officeDocument/2006/relationships/hyperlink" Target="https://www.daloopa.com/src/4421604" TargetMode="External"/><Relationship Id="rId6489" Type="http://schemas.openxmlformats.org/officeDocument/2006/relationships/hyperlink" Target="https://www.daloopa.com/src/51519650" TargetMode="External"/><Relationship Id="rId7887" Type="http://schemas.openxmlformats.org/officeDocument/2006/relationships/hyperlink" Target="https://www.daloopa.com/src/70319006" TargetMode="External"/><Relationship Id="rId8938" Type="http://schemas.openxmlformats.org/officeDocument/2006/relationships/hyperlink" Target="https://www.daloopa.com/src/8783480" TargetMode="External"/><Relationship Id="rId254" Type="http://schemas.openxmlformats.org/officeDocument/2006/relationships/hyperlink" Target="https://www.daloopa.com/src/18749663" TargetMode="External"/><Relationship Id="rId3333" Type="http://schemas.openxmlformats.org/officeDocument/2006/relationships/hyperlink" Target="https://www.daloopa.com/src/4422206" TargetMode="External"/><Relationship Id="rId7954" Type="http://schemas.openxmlformats.org/officeDocument/2006/relationships/hyperlink" Target="https://www.daloopa.com/src/8847887" TargetMode="External"/><Relationship Id="rId3400" Type="http://schemas.openxmlformats.org/officeDocument/2006/relationships/hyperlink" Target="https://www.daloopa.com/src/4427817" TargetMode="External"/><Relationship Id="rId6556" Type="http://schemas.openxmlformats.org/officeDocument/2006/relationships/hyperlink" Target="https://www.daloopa.com/src/51432486" TargetMode="External"/><Relationship Id="rId6970" Type="http://schemas.openxmlformats.org/officeDocument/2006/relationships/hyperlink" Target="https://www.daloopa.com/src/51172069" TargetMode="External"/><Relationship Id="rId7607" Type="http://schemas.openxmlformats.org/officeDocument/2006/relationships/hyperlink" Target="https://www.daloopa.com/src/50608413" TargetMode="External"/><Relationship Id="rId321" Type="http://schemas.openxmlformats.org/officeDocument/2006/relationships/hyperlink" Target="https://marketplace.daloopa.com/text-fundamental?row_number=48&amp;period_tag=QQQQ&amp;unit_tag=Million&amp;id=4431131&amp;value=3.5&amp;" TargetMode="External"/><Relationship Id="rId2002" Type="http://schemas.openxmlformats.org/officeDocument/2006/relationships/hyperlink" Target="https://www.daloopa.com/src/8769224" TargetMode="External"/><Relationship Id="rId5158" Type="http://schemas.openxmlformats.org/officeDocument/2006/relationships/hyperlink" Target="https://www.daloopa.com/src/69162642" TargetMode="External"/><Relationship Id="rId5572" Type="http://schemas.openxmlformats.org/officeDocument/2006/relationships/hyperlink" Target="https://www.daloopa.com/src/8847748" TargetMode="External"/><Relationship Id="rId6209" Type="http://schemas.openxmlformats.org/officeDocument/2006/relationships/hyperlink" Target="https://www.daloopa.com/src/4423230" TargetMode="External"/><Relationship Id="rId6623" Type="http://schemas.openxmlformats.org/officeDocument/2006/relationships/hyperlink" Target="https://www.daloopa.com/src/51441264" TargetMode="External"/><Relationship Id="rId9779" Type="http://schemas.openxmlformats.org/officeDocument/2006/relationships/hyperlink" Target="https://www.daloopa.com/src/51072918" TargetMode="External"/><Relationship Id="rId1768" Type="http://schemas.openxmlformats.org/officeDocument/2006/relationships/hyperlink" Target="https://www.daloopa.com/src/23052987" TargetMode="External"/><Relationship Id="rId2819" Type="http://schemas.openxmlformats.org/officeDocument/2006/relationships/hyperlink" Target="https://www.daloopa.com/src/41059616" TargetMode="External"/><Relationship Id="rId4174" Type="http://schemas.openxmlformats.org/officeDocument/2006/relationships/hyperlink" Target="https://www.daloopa.com/src/33992251" TargetMode="External"/><Relationship Id="rId5225" Type="http://schemas.openxmlformats.org/officeDocument/2006/relationships/hyperlink" Target="https://www.daloopa.com/src/4422669" TargetMode="External"/><Relationship Id="rId8795" Type="http://schemas.openxmlformats.org/officeDocument/2006/relationships/hyperlink" Target="https://www.daloopa.com/document/23607425" TargetMode="External"/><Relationship Id="rId9846" Type="http://schemas.openxmlformats.org/officeDocument/2006/relationships/hyperlink" Target="https://www.daloopa.com/document/1191566" TargetMode="External"/><Relationship Id="rId3190" Type="http://schemas.openxmlformats.org/officeDocument/2006/relationships/hyperlink" Target="https://www.daloopa.com/src/4422403" TargetMode="External"/><Relationship Id="rId4241" Type="http://schemas.openxmlformats.org/officeDocument/2006/relationships/hyperlink" Target="https://www.daloopa.com/src/23051292" TargetMode="External"/><Relationship Id="rId7397" Type="http://schemas.openxmlformats.org/officeDocument/2006/relationships/hyperlink" Target="https://www.daloopa.com/src/8780518" TargetMode="External"/><Relationship Id="rId8448" Type="http://schemas.openxmlformats.org/officeDocument/2006/relationships/hyperlink" Target="https://www.daloopa.com/src/76390999" TargetMode="External"/><Relationship Id="rId1835" Type="http://schemas.openxmlformats.org/officeDocument/2006/relationships/hyperlink" Target="https://www.daloopa.com/src/8770986" TargetMode="External"/><Relationship Id="rId7464" Type="http://schemas.openxmlformats.org/officeDocument/2006/relationships/hyperlink" Target="https://www.daloopa.com/src/50600446" TargetMode="External"/><Relationship Id="rId8862" Type="http://schemas.openxmlformats.org/officeDocument/2006/relationships/hyperlink" Target="https://www.daloopa.com/src/8781059" TargetMode="External"/><Relationship Id="rId1902" Type="http://schemas.openxmlformats.org/officeDocument/2006/relationships/hyperlink" Target="https://www.daloopa.com/src/70320499" TargetMode="External"/><Relationship Id="rId6066" Type="http://schemas.openxmlformats.org/officeDocument/2006/relationships/hyperlink" Target="https://www.daloopa.com/src/4423403" TargetMode="External"/><Relationship Id="rId7117" Type="http://schemas.openxmlformats.org/officeDocument/2006/relationships/hyperlink" Target="https://www.daloopa.com/src/4424269" TargetMode="External"/><Relationship Id="rId8515" Type="http://schemas.openxmlformats.org/officeDocument/2006/relationships/hyperlink" Target="https://www.daloopa.com/src/76383257" TargetMode="External"/><Relationship Id="rId6480" Type="http://schemas.openxmlformats.org/officeDocument/2006/relationships/hyperlink" Target="https://marketplace.daloopa.com/text-fundamental?row_number=484&amp;period_tag=QQQQ&amp;unit_tag=Million&amp;id=51078091&amp;value=0.5&amp;id=51078161&amp;value=0.2&amp;id=51519649&amp;value=0.30000000000000004&amp;id=51090749&amp;value=1&amp;" TargetMode="External"/><Relationship Id="rId7531" Type="http://schemas.openxmlformats.org/officeDocument/2006/relationships/hyperlink" Target="https://www.daloopa.com/document/1163962" TargetMode="External"/><Relationship Id="rId995" Type="http://schemas.openxmlformats.org/officeDocument/2006/relationships/hyperlink" Target="https://www.daloopa.com/src/51154215" TargetMode="External"/><Relationship Id="rId2676" Type="http://schemas.openxmlformats.org/officeDocument/2006/relationships/hyperlink" Target="https://www.daloopa.com/src/69162808" TargetMode="External"/><Relationship Id="rId3727" Type="http://schemas.openxmlformats.org/officeDocument/2006/relationships/hyperlink" Target="https://www.daloopa.com/src/76525725" TargetMode="External"/><Relationship Id="rId5082" Type="http://schemas.openxmlformats.org/officeDocument/2006/relationships/hyperlink" Target="https://www.daloopa.com/src/4423149" TargetMode="External"/><Relationship Id="rId6133" Type="http://schemas.openxmlformats.org/officeDocument/2006/relationships/hyperlink" Target="https://www.daloopa.com/src/64848854" TargetMode="External"/><Relationship Id="rId9289" Type="http://schemas.openxmlformats.org/officeDocument/2006/relationships/hyperlink" Target="https://www.daloopa.com/src/8795170" TargetMode="External"/><Relationship Id="rId648" Type="http://schemas.openxmlformats.org/officeDocument/2006/relationships/hyperlink" Target="https://www.daloopa.com/src/69163368" TargetMode="External"/><Relationship Id="rId1278" Type="http://schemas.openxmlformats.org/officeDocument/2006/relationships/hyperlink" Target="https://www.daloopa.com/src/4428565" TargetMode="External"/><Relationship Id="rId1692" Type="http://schemas.openxmlformats.org/officeDocument/2006/relationships/hyperlink" Target="https://www.daloopa.com/src/8772950" TargetMode="External"/><Relationship Id="rId2329" Type="http://schemas.openxmlformats.org/officeDocument/2006/relationships/hyperlink" Target="https://www.daloopa.com/src/45801639" TargetMode="External"/><Relationship Id="rId2743" Type="http://schemas.openxmlformats.org/officeDocument/2006/relationships/hyperlink" Target="https://www.daloopa.com/src/4422248" TargetMode="External"/><Relationship Id="rId5899" Type="http://schemas.openxmlformats.org/officeDocument/2006/relationships/hyperlink" Target="https://www.daloopa.com/src/4423343" TargetMode="External"/><Relationship Id="rId6200" Type="http://schemas.openxmlformats.org/officeDocument/2006/relationships/hyperlink" Target="https://www.daloopa.com/src/4422964" TargetMode="External"/><Relationship Id="rId9356" Type="http://schemas.openxmlformats.org/officeDocument/2006/relationships/hyperlink" Target="https://www.daloopa.com/src/8795291" TargetMode="External"/><Relationship Id="rId9770" Type="http://schemas.openxmlformats.org/officeDocument/2006/relationships/hyperlink" Target="https://www.daloopa.com/src/51073281" TargetMode="External"/><Relationship Id="rId715" Type="http://schemas.openxmlformats.org/officeDocument/2006/relationships/hyperlink" Target="https://www.daloopa.com/src/4427701" TargetMode="External"/><Relationship Id="rId1345" Type="http://schemas.openxmlformats.org/officeDocument/2006/relationships/hyperlink" Target="https://www.daloopa.com/src/4423899" TargetMode="External"/><Relationship Id="rId8372" Type="http://schemas.openxmlformats.org/officeDocument/2006/relationships/hyperlink" Target="https://www.daloopa.com/src/76386464" TargetMode="External"/><Relationship Id="rId9009" Type="http://schemas.openxmlformats.org/officeDocument/2006/relationships/hyperlink" Target="https://www.daloopa.com/src/50570612" TargetMode="External"/><Relationship Id="rId9423" Type="http://schemas.openxmlformats.org/officeDocument/2006/relationships/hyperlink" Target="https://www.daloopa.com/src/50570738" TargetMode="External"/><Relationship Id="rId2810" Type="http://schemas.openxmlformats.org/officeDocument/2006/relationships/hyperlink" Target="https://www.daloopa.com/src/4422438" TargetMode="External"/><Relationship Id="rId4568" Type="http://schemas.openxmlformats.org/officeDocument/2006/relationships/hyperlink" Target="https://www.daloopa.com/src/4421712" TargetMode="External"/><Relationship Id="rId5966" Type="http://schemas.openxmlformats.org/officeDocument/2006/relationships/hyperlink" Target="https://www.daloopa.com/src/45801938" TargetMode="External"/><Relationship Id="rId8025" Type="http://schemas.openxmlformats.org/officeDocument/2006/relationships/hyperlink" Target="https://www.daloopa.com/src/55743942" TargetMode="External"/><Relationship Id="rId51" Type="http://schemas.openxmlformats.org/officeDocument/2006/relationships/hyperlink" Target="https://www.daloopa.com/document/1191570" TargetMode="External"/><Relationship Id="rId1412" Type="http://schemas.openxmlformats.org/officeDocument/2006/relationships/hyperlink" Target="https://www.daloopa.com/src/4423850" TargetMode="External"/><Relationship Id="rId4982" Type="http://schemas.openxmlformats.org/officeDocument/2006/relationships/hyperlink" Target="https://www.daloopa.com/src/4422911" TargetMode="External"/><Relationship Id="rId5619" Type="http://schemas.openxmlformats.org/officeDocument/2006/relationships/hyperlink" Target="https://www.daloopa.com/src/4423368" TargetMode="External"/><Relationship Id="rId7041" Type="http://schemas.openxmlformats.org/officeDocument/2006/relationships/hyperlink" Target="https://www.daloopa.com/src/45802061" TargetMode="External"/><Relationship Id="rId3584" Type="http://schemas.openxmlformats.org/officeDocument/2006/relationships/hyperlink" Target="https://www.daloopa.com/src/4421949" TargetMode="External"/><Relationship Id="rId4635" Type="http://schemas.openxmlformats.org/officeDocument/2006/relationships/hyperlink" Target="https://www.daloopa.com/src/23051295" TargetMode="External"/><Relationship Id="rId158" Type="http://schemas.openxmlformats.org/officeDocument/2006/relationships/hyperlink" Target="https://www.daloopa.com/src/69163362" TargetMode="External"/><Relationship Id="rId2186" Type="http://schemas.openxmlformats.org/officeDocument/2006/relationships/hyperlink" Target="https://www.daloopa.com/src/8771848" TargetMode="External"/><Relationship Id="rId3237" Type="http://schemas.openxmlformats.org/officeDocument/2006/relationships/hyperlink" Target="https://www.daloopa.com/src/4422323" TargetMode="External"/><Relationship Id="rId3651" Type="http://schemas.openxmlformats.org/officeDocument/2006/relationships/hyperlink" Target="https://www.daloopa.com/src/4421560" TargetMode="External"/><Relationship Id="rId4702" Type="http://schemas.openxmlformats.org/officeDocument/2006/relationships/hyperlink" Target="https://www.daloopa.com/src/76525906" TargetMode="External"/><Relationship Id="rId7858" Type="http://schemas.openxmlformats.org/officeDocument/2006/relationships/hyperlink" Target="https://www.daloopa.com/src/8776154" TargetMode="External"/><Relationship Id="rId8909" Type="http://schemas.openxmlformats.org/officeDocument/2006/relationships/hyperlink" Target="https://www.daloopa.com/src/8780993" TargetMode="External"/><Relationship Id="rId572" Type="http://schemas.openxmlformats.org/officeDocument/2006/relationships/hyperlink" Target="https://app.internal.daloopa.com/short_text_fundamental?id=598ca990f8f061e6efff4ecbd1256797" TargetMode="External"/><Relationship Id="rId2253" Type="http://schemas.openxmlformats.org/officeDocument/2006/relationships/hyperlink" Target="https://www.daloopa.com/src/8771472" TargetMode="External"/><Relationship Id="rId3304" Type="http://schemas.openxmlformats.org/officeDocument/2006/relationships/hyperlink" Target="https://www.daloopa.com/src/18751500" TargetMode="External"/><Relationship Id="rId6874" Type="http://schemas.openxmlformats.org/officeDocument/2006/relationships/hyperlink" Target="https://marketplace.daloopa.com/text-fundamental?row_number=553&amp;period_tag=QYYY&amp;unit_tag=Million&amp;id=4425253&amp;value=19.9&amp;id=4440891&amp;value=8.5&amp;id=4441118&amp;value=0.0&amp;id=4425306&amp;value=0.0&amp;id=45802032&amp;value=28.4&amp;" TargetMode="External"/><Relationship Id="rId7925" Type="http://schemas.openxmlformats.org/officeDocument/2006/relationships/hyperlink" Target="https://www.daloopa.com/src/18768073" TargetMode="External"/><Relationship Id="rId9280" Type="http://schemas.openxmlformats.org/officeDocument/2006/relationships/hyperlink" Target="https://www.daloopa.com/src/50570709" TargetMode="External"/><Relationship Id="rId225" Type="http://schemas.openxmlformats.org/officeDocument/2006/relationships/hyperlink" Target="https://www.daloopa.com/src/4429239" TargetMode="External"/><Relationship Id="rId2320" Type="http://schemas.openxmlformats.org/officeDocument/2006/relationships/hyperlink" Target="https://www.daloopa.com/src/33998825" TargetMode="External"/><Relationship Id="rId5476" Type="http://schemas.openxmlformats.org/officeDocument/2006/relationships/hyperlink" Target="https://www.daloopa.com/src/69162663" TargetMode="External"/><Relationship Id="rId6527" Type="http://schemas.openxmlformats.org/officeDocument/2006/relationships/hyperlink" Target="https://www.daloopa.com/src/51090753" TargetMode="External"/><Relationship Id="rId4078" Type="http://schemas.openxmlformats.org/officeDocument/2006/relationships/hyperlink" Target="https://www.daloopa.com/src/76525787" TargetMode="External"/><Relationship Id="rId4492" Type="http://schemas.openxmlformats.org/officeDocument/2006/relationships/hyperlink" Target="https://www.daloopa.com/src/76525868" TargetMode="External"/><Relationship Id="rId5129" Type="http://schemas.openxmlformats.org/officeDocument/2006/relationships/hyperlink" Target="https://www.daloopa.com/src/4422975" TargetMode="External"/><Relationship Id="rId5543" Type="http://schemas.openxmlformats.org/officeDocument/2006/relationships/hyperlink" Target="https://www.daloopa.com/src/4422675" TargetMode="External"/><Relationship Id="rId5890" Type="http://schemas.openxmlformats.org/officeDocument/2006/relationships/hyperlink" Target="https://www.daloopa.com/src/4423076" TargetMode="External"/><Relationship Id="rId6941" Type="http://schemas.openxmlformats.org/officeDocument/2006/relationships/hyperlink" Target="https://www.daloopa.com/src/45802045" TargetMode="External"/><Relationship Id="rId8699" Type="http://schemas.openxmlformats.org/officeDocument/2006/relationships/hyperlink" Target="https://www.daloopa.com/src/76383248" TargetMode="External"/><Relationship Id="rId9000" Type="http://schemas.openxmlformats.org/officeDocument/2006/relationships/hyperlink" Target="https://www.daloopa.com/src/8781229" TargetMode="External"/><Relationship Id="rId3094" Type="http://schemas.openxmlformats.org/officeDocument/2006/relationships/hyperlink" Target="https://www.daloopa.com/src/23051407" TargetMode="External"/><Relationship Id="rId4145" Type="http://schemas.openxmlformats.org/officeDocument/2006/relationships/hyperlink" Target="https://www.daloopa.com/src/4421477" TargetMode="External"/><Relationship Id="rId1739" Type="http://schemas.openxmlformats.org/officeDocument/2006/relationships/hyperlink" Target="https://www.daloopa.com/src/8778621" TargetMode="External"/><Relationship Id="rId5610" Type="http://schemas.openxmlformats.org/officeDocument/2006/relationships/hyperlink" Target="https://www.daloopa.com/src/4423100" TargetMode="External"/><Relationship Id="rId8766" Type="http://schemas.openxmlformats.org/officeDocument/2006/relationships/hyperlink" Target="https://www.daloopa.com/src/76383487" TargetMode="External"/><Relationship Id="rId9817" Type="http://schemas.openxmlformats.org/officeDocument/2006/relationships/hyperlink" Target="https://www.daloopa.com/src/8778269" TargetMode="External"/><Relationship Id="rId1806" Type="http://schemas.openxmlformats.org/officeDocument/2006/relationships/hyperlink" Target="https://www.daloopa.com/src/8779101" TargetMode="External"/><Relationship Id="rId3161" Type="http://schemas.openxmlformats.org/officeDocument/2006/relationships/hyperlink" Target="https://www.daloopa.com/src/50623602" TargetMode="External"/><Relationship Id="rId4212" Type="http://schemas.openxmlformats.org/officeDocument/2006/relationships/hyperlink" Target="https://www.daloopa.com/src/4421444" TargetMode="External"/><Relationship Id="rId7368" Type="http://schemas.openxmlformats.org/officeDocument/2006/relationships/hyperlink" Target="https://www.daloopa.com/src/8847954" TargetMode="External"/><Relationship Id="rId7782" Type="http://schemas.openxmlformats.org/officeDocument/2006/relationships/hyperlink" Target="https://www.daloopa.com/src/51116489" TargetMode="External"/><Relationship Id="rId8419" Type="http://schemas.openxmlformats.org/officeDocument/2006/relationships/hyperlink" Target="https://www.daloopa.com/src/76387133" TargetMode="External"/><Relationship Id="rId8833" Type="http://schemas.openxmlformats.org/officeDocument/2006/relationships/hyperlink" Target="https://www.daloopa.com/src/8781044" TargetMode="External"/><Relationship Id="rId3978" Type="http://schemas.openxmlformats.org/officeDocument/2006/relationships/hyperlink" Target="https://www.daloopa.com/src/4421956" TargetMode="External"/><Relationship Id="rId6384" Type="http://schemas.openxmlformats.org/officeDocument/2006/relationships/hyperlink" Target="https://www.daloopa.com/src/4423322" TargetMode="External"/><Relationship Id="rId7435" Type="http://schemas.openxmlformats.org/officeDocument/2006/relationships/hyperlink" Target="https://www.daloopa.com/src/18767588" TargetMode="External"/><Relationship Id="rId8900" Type="http://schemas.openxmlformats.org/officeDocument/2006/relationships/hyperlink" Target="https://www.daloopa.com/src/8781154" TargetMode="External"/><Relationship Id="rId899" Type="http://schemas.openxmlformats.org/officeDocument/2006/relationships/hyperlink" Target="https://marketplace.daloopa.com/text-fundamental?row_number=153&amp;period_tag=QQQQ&amp;unit_tag=Percent&amp;id=4443510&amp;value=0.01&amp;id=4443582&amp;value=0.01&amp;" TargetMode="External"/><Relationship Id="rId6037" Type="http://schemas.openxmlformats.org/officeDocument/2006/relationships/hyperlink" Target="https://www.daloopa.com/src/45801948" TargetMode="External"/><Relationship Id="rId6451" Type="http://schemas.openxmlformats.org/officeDocument/2006/relationships/hyperlink" Target="https://www.daloopa.com/src/51090744" TargetMode="External"/><Relationship Id="rId7502" Type="http://schemas.openxmlformats.org/officeDocument/2006/relationships/hyperlink" Target="https://www.daloopa.com/src/50600273" TargetMode="External"/><Relationship Id="rId966" Type="http://schemas.openxmlformats.org/officeDocument/2006/relationships/hyperlink" Target="https://www.daloopa.com/src/18769058" TargetMode="External"/><Relationship Id="rId1596" Type="http://schemas.openxmlformats.org/officeDocument/2006/relationships/hyperlink" Target="https://www.daloopa.com/src/60194792" TargetMode="External"/><Relationship Id="rId2647" Type="http://schemas.openxmlformats.org/officeDocument/2006/relationships/hyperlink" Target="https://www.daloopa.com/src/4423532" TargetMode="External"/><Relationship Id="rId2994" Type="http://schemas.openxmlformats.org/officeDocument/2006/relationships/hyperlink" Target="https://www.daloopa.com/src/69162297" TargetMode="External"/><Relationship Id="rId5053" Type="http://schemas.openxmlformats.org/officeDocument/2006/relationships/hyperlink" Target="https://www.daloopa.com/src/75006785" TargetMode="External"/><Relationship Id="rId6104" Type="http://schemas.openxmlformats.org/officeDocument/2006/relationships/hyperlink" Target="https://www.daloopa.com/src/4422962" TargetMode="External"/><Relationship Id="rId9674" Type="http://schemas.openxmlformats.org/officeDocument/2006/relationships/hyperlink" Target="https://www.daloopa.com/src/8901967" TargetMode="External"/><Relationship Id="rId619" Type="http://schemas.openxmlformats.org/officeDocument/2006/relationships/hyperlink" Target="https://www.daloopa.com/src/4430281" TargetMode="External"/><Relationship Id="rId1249" Type="http://schemas.openxmlformats.org/officeDocument/2006/relationships/hyperlink" Target="https://www.daloopa.com/src/4428542" TargetMode="External"/><Relationship Id="rId5120" Type="http://schemas.openxmlformats.org/officeDocument/2006/relationships/hyperlink" Target="https://www.daloopa.com/src/4422700" TargetMode="External"/><Relationship Id="rId8276" Type="http://schemas.openxmlformats.org/officeDocument/2006/relationships/hyperlink" Target="https://www.daloopa.com/src/76390143" TargetMode="External"/><Relationship Id="rId9327" Type="http://schemas.openxmlformats.org/officeDocument/2006/relationships/hyperlink" Target="https://www.daloopa.com/src/50570697" TargetMode="External"/><Relationship Id="rId1663" Type="http://schemas.openxmlformats.org/officeDocument/2006/relationships/hyperlink" Target="https://www.daloopa.com/src/18756215" TargetMode="External"/><Relationship Id="rId2714" Type="http://schemas.openxmlformats.org/officeDocument/2006/relationships/hyperlink" Target="https://www.daloopa.com/src/50449630" TargetMode="External"/><Relationship Id="rId8690" Type="http://schemas.openxmlformats.org/officeDocument/2006/relationships/hyperlink" Target="https://www.daloopa.com/src/76383436" TargetMode="External"/><Relationship Id="rId9741" Type="http://schemas.openxmlformats.org/officeDocument/2006/relationships/hyperlink" Target="https://www.daloopa.com/src/51072555" TargetMode="External"/><Relationship Id="rId1316" Type="http://schemas.openxmlformats.org/officeDocument/2006/relationships/hyperlink" Target="https://www.daloopa.com/src/33998431" TargetMode="External"/><Relationship Id="rId1730" Type="http://schemas.openxmlformats.org/officeDocument/2006/relationships/hyperlink" Target="https://www.daloopa.com/src/8772923" TargetMode="External"/><Relationship Id="rId4886" Type="http://schemas.openxmlformats.org/officeDocument/2006/relationships/hyperlink" Target="https://www.daloopa.com/src/4423205" TargetMode="External"/><Relationship Id="rId5937" Type="http://schemas.openxmlformats.org/officeDocument/2006/relationships/hyperlink" Target="https://www.daloopa.com/src/4423165" TargetMode="External"/><Relationship Id="rId7292" Type="http://schemas.openxmlformats.org/officeDocument/2006/relationships/hyperlink" Target="https://www.daloopa.com/src/8780401" TargetMode="External"/><Relationship Id="rId8343" Type="http://schemas.openxmlformats.org/officeDocument/2006/relationships/hyperlink" Target="https://www.daloopa.com/src/76389611" TargetMode="External"/><Relationship Id="rId22" Type="http://schemas.openxmlformats.org/officeDocument/2006/relationships/hyperlink" Target="https://www.daloopa.com/document/1193592" TargetMode="External"/><Relationship Id="rId3488" Type="http://schemas.openxmlformats.org/officeDocument/2006/relationships/hyperlink" Target="https://www.daloopa.com/src/4421896" TargetMode="External"/><Relationship Id="rId4539" Type="http://schemas.openxmlformats.org/officeDocument/2006/relationships/hyperlink" Target="https://www.daloopa.com/src/76525872" TargetMode="External"/><Relationship Id="rId4953" Type="http://schemas.openxmlformats.org/officeDocument/2006/relationships/hyperlink" Target="https://www.daloopa.com/src/23051505" TargetMode="External"/><Relationship Id="rId8410" Type="http://schemas.openxmlformats.org/officeDocument/2006/relationships/hyperlink" Target="https://www.daloopa.com/src/76386782" TargetMode="External"/><Relationship Id="rId3555" Type="http://schemas.openxmlformats.org/officeDocument/2006/relationships/hyperlink" Target="https://www.daloopa.com/src/18729696" TargetMode="External"/><Relationship Id="rId4606" Type="http://schemas.openxmlformats.org/officeDocument/2006/relationships/hyperlink" Target="https://www.daloopa.com/src/4421451" TargetMode="External"/><Relationship Id="rId7012" Type="http://schemas.openxmlformats.org/officeDocument/2006/relationships/hyperlink" Target="https://www.daloopa.com/src/4442567" TargetMode="External"/><Relationship Id="rId476" Type="http://schemas.openxmlformats.org/officeDocument/2006/relationships/hyperlink" Target="https://marketplace.daloopa.com/text-fundamental?row_number=75&amp;period_tag=QQQQ&amp;unit_tag=Million&amp;id=4431663&amp;value=8.5&amp;" TargetMode="External"/><Relationship Id="rId890" Type="http://schemas.openxmlformats.org/officeDocument/2006/relationships/hyperlink" Target="https://www.daloopa.com/document/9601627" TargetMode="External"/><Relationship Id="rId2157" Type="http://schemas.openxmlformats.org/officeDocument/2006/relationships/hyperlink" Target="https://www.daloopa.com/src/50593642" TargetMode="External"/><Relationship Id="rId2571" Type="http://schemas.openxmlformats.org/officeDocument/2006/relationships/hyperlink" Target="https://app.internal.daloopa.com/short_text_fundamental?id=3cffc3e234a717b968da931d84d4190d" TargetMode="External"/><Relationship Id="rId3208" Type="http://schemas.openxmlformats.org/officeDocument/2006/relationships/hyperlink" Target="https://www.daloopa.com/src/75006047" TargetMode="External"/><Relationship Id="rId6778" Type="http://schemas.openxmlformats.org/officeDocument/2006/relationships/hyperlink" Target="https://www.daloopa.com/src/51085256" TargetMode="External"/><Relationship Id="rId9184" Type="http://schemas.openxmlformats.org/officeDocument/2006/relationships/hyperlink" Target="https://www.daloopa.com/src/8795300" TargetMode="External"/><Relationship Id="rId129" Type="http://schemas.openxmlformats.org/officeDocument/2006/relationships/hyperlink" Target="https://www.daloopa.com/src/4430205" TargetMode="External"/><Relationship Id="rId543" Type="http://schemas.openxmlformats.org/officeDocument/2006/relationships/hyperlink" Target="https://www.daloopa.com/src/4430278" TargetMode="External"/><Relationship Id="rId1173" Type="http://schemas.openxmlformats.org/officeDocument/2006/relationships/hyperlink" Target="https://www.daloopa.com/src/50606017" TargetMode="External"/><Relationship Id="rId2224" Type="http://schemas.openxmlformats.org/officeDocument/2006/relationships/hyperlink" Target="https://www.daloopa.com/src/45801613" TargetMode="External"/><Relationship Id="rId3622" Type="http://schemas.openxmlformats.org/officeDocument/2006/relationships/hyperlink" Target="https://www.daloopa.com/src/76525706" TargetMode="External"/><Relationship Id="rId7829" Type="http://schemas.openxmlformats.org/officeDocument/2006/relationships/hyperlink" Target="https://www.daloopa.com/src/8776110" TargetMode="External"/><Relationship Id="rId9251" Type="http://schemas.openxmlformats.org/officeDocument/2006/relationships/hyperlink" Target="https://www.daloopa.com/src/23060713" TargetMode="External"/><Relationship Id="rId5794" Type="http://schemas.openxmlformats.org/officeDocument/2006/relationships/hyperlink" Target="https://www.daloopa.com/src/45801910" TargetMode="External"/><Relationship Id="rId6845" Type="http://schemas.openxmlformats.org/officeDocument/2006/relationships/hyperlink" Target="https://www.daloopa.com/src/45802028" TargetMode="External"/><Relationship Id="rId610" Type="http://schemas.openxmlformats.org/officeDocument/2006/relationships/hyperlink" Target="https://www.daloopa.com/src/75007477" TargetMode="External"/><Relationship Id="rId1240" Type="http://schemas.openxmlformats.org/officeDocument/2006/relationships/hyperlink" Target="https://www.daloopa.com/src/51172079" TargetMode="External"/><Relationship Id="rId4049" Type="http://schemas.openxmlformats.org/officeDocument/2006/relationships/hyperlink" Target="https://www.daloopa.com/src/4421810" TargetMode="External"/><Relationship Id="rId4396" Type="http://schemas.openxmlformats.org/officeDocument/2006/relationships/hyperlink" Target="https://www.daloopa.com/src/4421514" TargetMode="External"/><Relationship Id="rId5447" Type="http://schemas.openxmlformats.org/officeDocument/2006/relationships/hyperlink" Target="https://www.daloopa.com/src/4422981" TargetMode="External"/><Relationship Id="rId5861" Type="http://schemas.openxmlformats.org/officeDocument/2006/relationships/hyperlink" Target="https://www.daloopa.com/src/18753607" TargetMode="External"/><Relationship Id="rId6912" Type="http://schemas.openxmlformats.org/officeDocument/2006/relationships/hyperlink" Target="https://www.daloopa.com/src/4425308" TargetMode="External"/><Relationship Id="rId4463" Type="http://schemas.openxmlformats.org/officeDocument/2006/relationships/hyperlink" Target="https://www.daloopa.com/src/4421681" TargetMode="External"/><Relationship Id="rId5514" Type="http://schemas.openxmlformats.org/officeDocument/2006/relationships/hyperlink" Target="https://www.daloopa.com/src/4423395" TargetMode="External"/><Relationship Id="rId3065" Type="http://schemas.openxmlformats.org/officeDocument/2006/relationships/hyperlink" Target="https://www.daloopa.com/src/4422162" TargetMode="External"/><Relationship Id="rId4116" Type="http://schemas.openxmlformats.org/officeDocument/2006/relationships/hyperlink" Target="https://www.daloopa.com/src/8847440" TargetMode="External"/><Relationship Id="rId4530" Type="http://schemas.openxmlformats.org/officeDocument/2006/relationships/hyperlink" Target="https://www.daloopa.com/src/33992271" TargetMode="External"/><Relationship Id="rId7686" Type="http://schemas.openxmlformats.org/officeDocument/2006/relationships/hyperlink" Target="https://app.internal.daloopa.com/short_text_fundamental?id=0b1ff5db42598d3f1d9fe6b85fe04b42" TargetMode="External"/><Relationship Id="rId8737" Type="http://schemas.openxmlformats.org/officeDocument/2006/relationships/hyperlink" Target="https://app.internal.daloopa.com/short_text_fundamental?id=09992222590ff2077629435512ca1446" TargetMode="External"/><Relationship Id="rId2081" Type="http://schemas.openxmlformats.org/officeDocument/2006/relationships/hyperlink" Target="https://www.daloopa.com/src/50595919" TargetMode="External"/><Relationship Id="rId3132" Type="http://schemas.openxmlformats.org/officeDocument/2006/relationships/hyperlink" Target="https://www.daloopa.com/src/4422334" TargetMode="External"/><Relationship Id="rId6288" Type="http://schemas.openxmlformats.org/officeDocument/2006/relationships/hyperlink" Target="https://www.daloopa.com/src/4422724" TargetMode="External"/><Relationship Id="rId7339" Type="http://schemas.openxmlformats.org/officeDocument/2006/relationships/hyperlink" Target="https://www.daloopa.com/src/60201625" TargetMode="External"/><Relationship Id="rId7753" Type="http://schemas.openxmlformats.org/officeDocument/2006/relationships/hyperlink" Target="https://www.daloopa.com/src/50611612" TargetMode="External"/><Relationship Id="rId6355" Type="http://schemas.openxmlformats.org/officeDocument/2006/relationships/hyperlink" Target="https://www.daloopa.com/src/69162670" TargetMode="External"/><Relationship Id="rId7406" Type="http://schemas.openxmlformats.org/officeDocument/2006/relationships/hyperlink" Target="https://app.internal.daloopa.com/short_text_fundamental?id=b4e3de74d4997081b53738897fea3c17" TargetMode="External"/><Relationship Id="rId8804" Type="http://schemas.openxmlformats.org/officeDocument/2006/relationships/hyperlink" Target="https://www.daloopa.com/src/8781064" TargetMode="External"/><Relationship Id="rId120" Type="http://schemas.openxmlformats.org/officeDocument/2006/relationships/hyperlink" Target="https://app.internal.daloopa.com/short_text_fundamental?id=6a318e1aaa06fb55f358ecf074fa6a17" TargetMode="External"/><Relationship Id="rId2898" Type="http://schemas.openxmlformats.org/officeDocument/2006/relationships/hyperlink" Target="https://www.daloopa.com/src/4422051" TargetMode="External"/><Relationship Id="rId3949" Type="http://schemas.openxmlformats.org/officeDocument/2006/relationships/hyperlink" Target="https://www.daloopa.com/src/33992247" TargetMode="External"/><Relationship Id="rId6008" Type="http://schemas.openxmlformats.org/officeDocument/2006/relationships/hyperlink" Target="https://www.daloopa.com/src/55731760" TargetMode="External"/><Relationship Id="rId7820" Type="http://schemas.openxmlformats.org/officeDocument/2006/relationships/hyperlink" Target="https://www.daloopa.com/src/8776152" TargetMode="External"/><Relationship Id="rId2965" Type="http://schemas.openxmlformats.org/officeDocument/2006/relationships/hyperlink" Target="https://www.daloopa.com/src/50622656" TargetMode="External"/><Relationship Id="rId5024" Type="http://schemas.openxmlformats.org/officeDocument/2006/relationships/hyperlink" Target="https://www.daloopa.com/src/4425419" TargetMode="External"/><Relationship Id="rId5371" Type="http://schemas.openxmlformats.org/officeDocument/2006/relationships/hyperlink" Target="https://www.daloopa.com/src/75006813" TargetMode="External"/><Relationship Id="rId6422" Type="http://schemas.openxmlformats.org/officeDocument/2006/relationships/hyperlink" Target="https://www.daloopa.com/src/51431282" TargetMode="External"/><Relationship Id="rId9578" Type="http://schemas.openxmlformats.org/officeDocument/2006/relationships/hyperlink" Target="https://www.daloopa.com/src/8795485" TargetMode="External"/><Relationship Id="rId937" Type="http://schemas.openxmlformats.org/officeDocument/2006/relationships/hyperlink" Target="https://www.daloopa.com/src/4443519" TargetMode="External"/><Relationship Id="rId1567" Type="http://schemas.openxmlformats.org/officeDocument/2006/relationships/hyperlink" Target="https://www.daloopa.com/src/4423878" TargetMode="External"/><Relationship Id="rId1981" Type="http://schemas.openxmlformats.org/officeDocument/2006/relationships/hyperlink" Target="https://www.daloopa.com/src/33998517" TargetMode="External"/><Relationship Id="rId2618" Type="http://schemas.openxmlformats.org/officeDocument/2006/relationships/hyperlink" Target="https://www.daloopa.com/src/50721426" TargetMode="External"/><Relationship Id="rId8594" Type="http://schemas.openxmlformats.org/officeDocument/2006/relationships/hyperlink" Target="https://www.daloopa.com/src/70323315" TargetMode="External"/><Relationship Id="rId9645" Type="http://schemas.openxmlformats.org/officeDocument/2006/relationships/hyperlink" Target="https://www.daloopa.com/src/51073156" TargetMode="External"/><Relationship Id="rId1634" Type="http://schemas.openxmlformats.org/officeDocument/2006/relationships/hyperlink" Target="https://www.daloopa.com/src/33997715" TargetMode="External"/><Relationship Id="rId4040" Type="http://schemas.openxmlformats.org/officeDocument/2006/relationships/hyperlink" Target="https://www.daloopa.com/src/4421507" TargetMode="External"/><Relationship Id="rId7196" Type="http://schemas.openxmlformats.org/officeDocument/2006/relationships/hyperlink" Target="https://www.daloopa.com/src/8780487" TargetMode="External"/><Relationship Id="rId8247" Type="http://schemas.openxmlformats.org/officeDocument/2006/relationships/hyperlink" Target="https://www.daloopa.com/src/76390075" TargetMode="External"/><Relationship Id="rId8661" Type="http://schemas.openxmlformats.org/officeDocument/2006/relationships/hyperlink" Target="https://app.internal.daloopa.com/short_text_fundamental?id=a03f46ff9cffff4fba701ea15ffa3733" TargetMode="External"/><Relationship Id="rId9712" Type="http://schemas.openxmlformats.org/officeDocument/2006/relationships/hyperlink" Target="https://www.daloopa.com/src/8774262" TargetMode="External"/><Relationship Id="rId4857" Type="http://schemas.openxmlformats.org/officeDocument/2006/relationships/hyperlink" Target="https://www.daloopa.com/src/45801765" TargetMode="External"/><Relationship Id="rId7263" Type="http://schemas.openxmlformats.org/officeDocument/2006/relationships/hyperlink" Target="https://www.daloopa.com/src/8780082" TargetMode="External"/><Relationship Id="rId8314" Type="http://schemas.openxmlformats.org/officeDocument/2006/relationships/hyperlink" Target="https://www.daloopa.com/src/76388050" TargetMode="External"/><Relationship Id="rId1701" Type="http://schemas.openxmlformats.org/officeDocument/2006/relationships/hyperlink" Target="https://www.daloopa.com/src/8772972" TargetMode="External"/><Relationship Id="rId3459" Type="http://schemas.openxmlformats.org/officeDocument/2006/relationships/hyperlink" Target="https://www.daloopa.com/src/50447776" TargetMode="External"/><Relationship Id="rId5908" Type="http://schemas.openxmlformats.org/officeDocument/2006/relationships/hyperlink" Target="https://www.daloopa.com/src/18745230" TargetMode="External"/><Relationship Id="rId7330" Type="http://schemas.openxmlformats.org/officeDocument/2006/relationships/hyperlink" Target="https://www.daloopa.com/src/8780669" TargetMode="External"/><Relationship Id="rId3873" Type="http://schemas.openxmlformats.org/officeDocument/2006/relationships/hyperlink" Target="https://www.daloopa.com/src/4421928" TargetMode="External"/><Relationship Id="rId4924" Type="http://schemas.openxmlformats.org/officeDocument/2006/relationships/hyperlink" Target="https://www.daloopa.com/src/4422761" TargetMode="External"/><Relationship Id="rId9088" Type="http://schemas.openxmlformats.org/officeDocument/2006/relationships/hyperlink" Target="https://www.daloopa.com/src/18767681" TargetMode="External"/><Relationship Id="rId447" Type="http://schemas.openxmlformats.org/officeDocument/2006/relationships/hyperlink" Target="https://www.daloopa.com/document/23595567" TargetMode="External"/><Relationship Id="rId794" Type="http://schemas.openxmlformats.org/officeDocument/2006/relationships/hyperlink" Target="https://www.daloopa.com/src/4432606" TargetMode="External"/><Relationship Id="rId1077" Type="http://schemas.openxmlformats.org/officeDocument/2006/relationships/hyperlink" Target="https://www.daloopa.com/src/4428200" TargetMode="External"/><Relationship Id="rId2128" Type="http://schemas.openxmlformats.org/officeDocument/2006/relationships/hyperlink" Target="https://www.daloopa.com/document/23979424" TargetMode="External"/><Relationship Id="rId2475" Type="http://schemas.openxmlformats.org/officeDocument/2006/relationships/hyperlink" Target="https://www.daloopa.com/src/4423621" TargetMode="External"/><Relationship Id="rId3526" Type="http://schemas.openxmlformats.org/officeDocument/2006/relationships/hyperlink" Target="https://www.daloopa.com/src/76525690" TargetMode="External"/><Relationship Id="rId3940" Type="http://schemas.openxmlformats.org/officeDocument/2006/relationships/hyperlink" Target="https://www.daloopa.com/src/4421324" TargetMode="External"/><Relationship Id="rId9155" Type="http://schemas.openxmlformats.org/officeDocument/2006/relationships/hyperlink" Target="https://www.daloopa.com/src/23060716" TargetMode="External"/><Relationship Id="rId861" Type="http://schemas.openxmlformats.org/officeDocument/2006/relationships/hyperlink" Target="https://www.daloopa.com/document/1165556" TargetMode="External"/><Relationship Id="rId1491" Type="http://schemas.openxmlformats.org/officeDocument/2006/relationships/hyperlink" Target="https://www.daloopa.com/src/4423864" TargetMode="External"/><Relationship Id="rId2542" Type="http://schemas.openxmlformats.org/officeDocument/2006/relationships/hyperlink" Target="https://www.daloopa.com/src/4423525" TargetMode="External"/><Relationship Id="rId5698" Type="http://schemas.openxmlformats.org/officeDocument/2006/relationships/hyperlink" Target="https://www.daloopa.com/src/4423191" TargetMode="External"/><Relationship Id="rId6749" Type="http://schemas.openxmlformats.org/officeDocument/2006/relationships/hyperlink" Target="https://www.daloopa.com/document/1168795" TargetMode="External"/><Relationship Id="rId514" Type="http://schemas.openxmlformats.org/officeDocument/2006/relationships/hyperlink" Target="https://www.daloopa.com/src/4427073" TargetMode="External"/><Relationship Id="rId1144" Type="http://schemas.openxmlformats.org/officeDocument/2006/relationships/hyperlink" Target="https://www.daloopa.com/src/33992984" TargetMode="External"/><Relationship Id="rId5765" Type="http://schemas.openxmlformats.org/officeDocument/2006/relationships/hyperlink" Target="https://www.daloopa.com/src/45801906" TargetMode="External"/><Relationship Id="rId6816" Type="http://schemas.openxmlformats.org/officeDocument/2006/relationships/hyperlink" Target="https://www.daloopa.com/src/50726028" TargetMode="External"/><Relationship Id="rId8171" Type="http://schemas.openxmlformats.org/officeDocument/2006/relationships/hyperlink" Target="https://www.daloopa.com/document/23979424" TargetMode="External"/><Relationship Id="rId9222" Type="http://schemas.openxmlformats.org/officeDocument/2006/relationships/hyperlink" Target="https://www.daloopa.com/src/8795257" TargetMode="External"/><Relationship Id="rId1211" Type="http://schemas.openxmlformats.org/officeDocument/2006/relationships/hyperlink" Target="https://www.daloopa.com/src/4428890" TargetMode="External"/><Relationship Id="rId4367" Type="http://schemas.openxmlformats.org/officeDocument/2006/relationships/hyperlink" Target="https://www.daloopa.com/src/8847472" TargetMode="External"/><Relationship Id="rId4781" Type="http://schemas.openxmlformats.org/officeDocument/2006/relationships/hyperlink" Target="https://www.daloopa.com/src/4421687" TargetMode="External"/><Relationship Id="rId5418" Type="http://schemas.openxmlformats.org/officeDocument/2006/relationships/hyperlink" Target="https://www.daloopa.com/src/41059640" TargetMode="External"/><Relationship Id="rId5832" Type="http://schemas.openxmlformats.org/officeDocument/2006/relationships/hyperlink" Target="https://www.daloopa.com/src/64849615" TargetMode="External"/><Relationship Id="rId8988" Type="http://schemas.openxmlformats.org/officeDocument/2006/relationships/hyperlink" Target="https://www.daloopa.com/src/8783445" TargetMode="External"/><Relationship Id="rId3383" Type="http://schemas.openxmlformats.org/officeDocument/2006/relationships/hyperlink" Target="https://www.daloopa.com/src/4427952" TargetMode="External"/><Relationship Id="rId4434" Type="http://schemas.openxmlformats.org/officeDocument/2006/relationships/hyperlink" Target="https://www.daloopa.com/src/76525853" TargetMode="External"/><Relationship Id="rId3036" Type="http://schemas.openxmlformats.org/officeDocument/2006/relationships/hyperlink" Target="https://www.daloopa.com/src/4422480" TargetMode="External"/><Relationship Id="rId371" Type="http://schemas.openxmlformats.org/officeDocument/2006/relationships/hyperlink" Target="https://www.daloopa.com/src/4427111" TargetMode="External"/><Relationship Id="rId2052" Type="http://schemas.openxmlformats.org/officeDocument/2006/relationships/hyperlink" Target="https://www.daloopa.com/src/50589245" TargetMode="External"/><Relationship Id="rId3450" Type="http://schemas.openxmlformats.org/officeDocument/2006/relationships/hyperlink" Target="https://www.daloopa.com/src/4421241" TargetMode="External"/><Relationship Id="rId4501" Type="http://schemas.openxmlformats.org/officeDocument/2006/relationships/hyperlink" Target="https://www.daloopa.com/src/4421484" TargetMode="External"/><Relationship Id="rId6259" Type="http://schemas.openxmlformats.org/officeDocument/2006/relationships/hyperlink" Target="https://www.daloopa.com/src/4423435" TargetMode="External"/><Relationship Id="rId7657" Type="http://schemas.openxmlformats.org/officeDocument/2006/relationships/hyperlink" Target="https://www.daloopa.com/src/70319317" TargetMode="External"/><Relationship Id="rId8708" Type="http://schemas.openxmlformats.org/officeDocument/2006/relationships/hyperlink" Target="https://www.daloopa.com/src/76383443" TargetMode="External"/><Relationship Id="rId3103" Type="http://schemas.openxmlformats.org/officeDocument/2006/relationships/hyperlink" Target="https://www.daloopa.com/src/50625343" TargetMode="External"/><Relationship Id="rId6673" Type="http://schemas.openxmlformats.org/officeDocument/2006/relationships/hyperlink" Target="https://www.daloopa.com/src/4425395" TargetMode="External"/><Relationship Id="rId7724" Type="http://schemas.openxmlformats.org/officeDocument/2006/relationships/hyperlink" Target="https://app.internal.daloopa.com/short_text_fundamental?id=95759765df008bee713ea2d6a124236c" TargetMode="External"/><Relationship Id="rId2869" Type="http://schemas.openxmlformats.org/officeDocument/2006/relationships/hyperlink" Target="https://www.daloopa.com/src/18744551" TargetMode="External"/><Relationship Id="rId5275" Type="http://schemas.openxmlformats.org/officeDocument/2006/relationships/hyperlink" Target="https://www.daloopa.com/src/69165725" TargetMode="External"/><Relationship Id="rId6326" Type="http://schemas.openxmlformats.org/officeDocument/2006/relationships/hyperlink" Target="https://www.daloopa.com/src/69162669" TargetMode="External"/><Relationship Id="rId6740" Type="http://schemas.openxmlformats.org/officeDocument/2006/relationships/hyperlink" Target="https://www.daloopa.com/src/45802011" TargetMode="External"/><Relationship Id="rId9896" Type="http://schemas.openxmlformats.org/officeDocument/2006/relationships/hyperlink" Target="https://www.daloopa.com/document/1190650" TargetMode="External"/><Relationship Id="rId1885" Type="http://schemas.openxmlformats.org/officeDocument/2006/relationships/hyperlink" Target="https://www.daloopa.com/src/70320588" TargetMode="External"/><Relationship Id="rId2936" Type="http://schemas.openxmlformats.org/officeDocument/2006/relationships/hyperlink" Target="https://www.daloopa.com/src/50624184" TargetMode="External"/><Relationship Id="rId4291" Type="http://schemas.openxmlformats.org/officeDocument/2006/relationships/hyperlink" Target="https://www.daloopa.com/src/8847470" TargetMode="External"/><Relationship Id="rId5342" Type="http://schemas.openxmlformats.org/officeDocument/2006/relationships/hyperlink" Target="https://www.daloopa.com/src/4425425" TargetMode="External"/><Relationship Id="rId8498" Type="http://schemas.openxmlformats.org/officeDocument/2006/relationships/hyperlink" Target="https://www.daloopa.com/src/76392058" TargetMode="External"/><Relationship Id="rId9549" Type="http://schemas.openxmlformats.org/officeDocument/2006/relationships/hyperlink" Target="https://www.daloopa.com/src/23060750" TargetMode="External"/><Relationship Id="rId908" Type="http://schemas.openxmlformats.org/officeDocument/2006/relationships/hyperlink" Target="https://www.daloopa.com/document/8001122" TargetMode="External"/><Relationship Id="rId1538" Type="http://schemas.openxmlformats.org/officeDocument/2006/relationships/hyperlink" Target="https://www.daloopa.com/src/4423979" TargetMode="External"/><Relationship Id="rId8565" Type="http://schemas.openxmlformats.org/officeDocument/2006/relationships/hyperlink" Target="https://www.daloopa.com/src/76383493" TargetMode="External"/><Relationship Id="rId9616" Type="http://schemas.openxmlformats.org/officeDocument/2006/relationships/hyperlink" Target="https://www.daloopa.com/src/70320425" TargetMode="External"/><Relationship Id="rId1952" Type="http://schemas.openxmlformats.org/officeDocument/2006/relationships/hyperlink" Target="https://www.daloopa.com/src/8769606" TargetMode="External"/><Relationship Id="rId4011" Type="http://schemas.openxmlformats.org/officeDocument/2006/relationships/hyperlink" Target="https://www.daloopa.com/document/23979428" TargetMode="External"/><Relationship Id="rId7167" Type="http://schemas.openxmlformats.org/officeDocument/2006/relationships/hyperlink" Target="https://www.daloopa.com/src/4424303" TargetMode="External"/><Relationship Id="rId8218" Type="http://schemas.openxmlformats.org/officeDocument/2006/relationships/hyperlink" Target="https://www.daloopa.com/src/76390314" TargetMode="External"/><Relationship Id="rId1605" Type="http://schemas.openxmlformats.org/officeDocument/2006/relationships/hyperlink" Target="https://www.daloopa.com/src/33997712" TargetMode="External"/><Relationship Id="rId6183" Type="http://schemas.openxmlformats.org/officeDocument/2006/relationships/hyperlink" Target="https://www.daloopa.com/src/50450771" TargetMode="External"/><Relationship Id="rId7234" Type="http://schemas.openxmlformats.org/officeDocument/2006/relationships/hyperlink" Target="https://www.daloopa.com/src/8780032" TargetMode="External"/><Relationship Id="rId7581" Type="http://schemas.openxmlformats.org/officeDocument/2006/relationships/hyperlink" Target="https://www.daloopa.com/src/50608608" TargetMode="External"/><Relationship Id="rId8632" Type="http://schemas.openxmlformats.org/officeDocument/2006/relationships/hyperlink" Target="https://www.daloopa.com/src/76383398" TargetMode="External"/><Relationship Id="rId3777" Type="http://schemas.openxmlformats.org/officeDocument/2006/relationships/hyperlink" Target="https://www.daloopa.com/src/4421640" TargetMode="External"/><Relationship Id="rId4828" Type="http://schemas.openxmlformats.org/officeDocument/2006/relationships/hyperlink" Target="https://www.daloopa.com/src/4423058" TargetMode="External"/><Relationship Id="rId698" Type="http://schemas.openxmlformats.org/officeDocument/2006/relationships/hyperlink" Target="https://www.daloopa.com/src/4432593" TargetMode="External"/><Relationship Id="rId2379" Type="http://schemas.openxmlformats.org/officeDocument/2006/relationships/hyperlink" Target="https://www.daloopa.com/src/69163614" TargetMode="External"/><Relationship Id="rId2793" Type="http://schemas.openxmlformats.org/officeDocument/2006/relationships/hyperlink" Target="https://www.daloopa.com/src/4422209" TargetMode="External"/><Relationship Id="rId3844" Type="http://schemas.openxmlformats.org/officeDocument/2006/relationships/hyperlink" Target="https://www.daloopa.com/src/41059580" TargetMode="External"/><Relationship Id="rId6250" Type="http://schemas.openxmlformats.org/officeDocument/2006/relationships/hyperlink" Target="https://www.daloopa.com/src/4423171" TargetMode="External"/><Relationship Id="rId7301" Type="http://schemas.openxmlformats.org/officeDocument/2006/relationships/hyperlink" Target="https://www.daloopa.com/src/8780030" TargetMode="External"/><Relationship Id="rId765" Type="http://schemas.openxmlformats.org/officeDocument/2006/relationships/hyperlink" Target="https://app.internal.daloopa.com/short_text_fundamental?id=3a44fc80a4e2f5bf56f3290baf4ea57a" TargetMode="External"/><Relationship Id="rId1395" Type="http://schemas.openxmlformats.org/officeDocument/2006/relationships/hyperlink" Target="https://www.daloopa.com/src/8847782" TargetMode="External"/><Relationship Id="rId2446" Type="http://schemas.openxmlformats.org/officeDocument/2006/relationships/hyperlink" Target="https://www.daloopa.com/src/23052241" TargetMode="External"/><Relationship Id="rId2860" Type="http://schemas.openxmlformats.org/officeDocument/2006/relationships/hyperlink" Target="https://www.daloopa.com/src/4422397" TargetMode="External"/><Relationship Id="rId9059" Type="http://schemas.openxmlformats.org/officeDocument/2006/relationships/hyperlink" Target="https://www.daloopa.com/src/8783509" TargetMode="External"/><Relationship Id="rId9473" Type="http://schemas.openxmlformats.org/officeDocument/2006/relationships/hyperlink" Target="https://www.daloopa.com/src/8795456" TargetMode="External"/><Relationship Id="rId418" Type="http://schemas.openxmlformats.org/officeDocument/2006/relationships/hyperlink" Target="https://www.daloopa.com/src/4427491" TargetMode="External"/><Relationship Id="rId832" Type="http://schemas.openxmlformats.org/officeDocument/2006/relationships/hyperlink" Target="https://www.daloopa.com/src/55732114" TargetMode="External"/><Relationship Id="rId1048" Type="http://schemas.openxmlformats.org/officeDocument/2006/relationships/hyperlink" Target="https://www.daloopa.com/src/4424030" TargetMode="External"/><Relationship Id="rId1462" Type="http://schemas.openxmlformats.org/officeDocument/2006/relationships/hyperlink" Target="https://www.daloopa.com/src/4424012" TargetMode="External"/><Relationship Id="rId2513" Type="http://schemas.openxmlformats.org/officeDocument/2006/relationships/hyperlink" Target="https://www.daloopa.com/src/50721374" TargetMode="External"/><Relationship Id="rId3911" Type="http://schemas.openxmlformats.org/officeDocument/2006/relationships/hyperlink" Target="https://www.daloopa.com/src/76525761" TargetMode="External"/><Relationship Id="rId5669" Type="http://schemas.openxmlformats.org/officeDocument/2006/relationships/hyperlink" Target="https://www.daloopa.com/src/64849609" TargetMode="External"/><Relationship Id="rId8075" Type="http://schemas.openxmlformats.org/officeDocument/2006/relationships/hyperlink" Target="https://www.daloopa.com/src/8774557" TargetMode="External"/><Relationship Id="rId9126" Type="http://schemas.openxmlformats.org/officeDocument/2006/relationships/hyperlink" Target="https://www.daloopa.com/src/8795249" TargetMode="External"/><Relationship Id="rId9540" Type="http://schemas.openxmlformats.org/officeDocument/2006/relationships/hyperlink" Target="https://app.internal.daloopa.com/short_text_fundamental?id=4d5a624b0291a7a2f2822e94925b4061" TargetMode="External"/><Relationship Id="rId1115" Type="http://schemas.openxmlformats.org/officeDocument/2006/relationships/hyperlink" Target="https://www.daloopa.com/src/4428172" TargetMode="External"/><Relationship Id="rId7091" Type="http://schemas.openxmlformats.org/officeDocument/2006/relationships/hyperlink" Target="https://www.daloopa.com/src/4424314" TargetMode="External"/><Relationship Id="rId8142" Type="http://schemas.openxmlformats.org/officeDocument/2006/relationships/hyperlink" Target="https://www.daloopa.com/src/60201069" TargetMode="External"/><Relationship Id="rId3287" Type="http://schemas.openxmlformats.org/officeDocument/2006/relationships/hyperlink" Target="https://www.daloopa.com/src/4422284" TargetMode="External"/><Relationship Id="rId4338" Type="http://schemas.openxmlformats.org/officeDocument/2006/relationships/hyperlink" Target="https://www.daloopa.com/src/4421365" TargetMode="External"/><Relationship Id="rId4685" Type="http://schemas.openxmlformats.org/officeDocument/2006/relationships/hyperlink" Target="https://www.daloopa.com/src/8847478" TargetMode="External"/><Relationship Id="rId5736" Type="http://schemas.openxmlformats.org/officeDocument/2006/relationships/hyperlink" Target="https://www.daloopa.com/src/4423102" TargetMode="External"/><Relationship Id="rId4752" Type="http://schemas.openxmlformats.org/officeDocument/2006/relationships/hyperlink" Target="https://www.daloopa.com/src/76525913" TargetMode="External"/><Relationship Id="rId5803" Type="http://schemas.openxmlformats.org/officeDocument/2006/relationships/hyperlink" Target="https://www.daloopa.com/src/4422779" TargetMode="External"/><Relationship Id="rId8959" Type="http://schemas.openxmlformats.org/officeDocument/2006/relationships/hyperlink" Target="https://www.daloopa.com/src/8781265" TargetMode="External"/><Relationship Id="rId3354" Type="http://schemas.openxmlformats.org/officeDocument/2006/relationships/hyperlink" Target="https://www.daloopa.com/src/4422486" TargetMode="External"/><Relationship Id="rId4405" Type="http://schemas.openxmlformats.org/officeDocument/2006/relationships/hyperlink" Target="https://www.daloopa.com/src/4421816" TargetMode="External"/><Relationship Id="rId7975" Type="http://schemas.openxmlformats.org/officeDocument/2006/relationships/hyperlink" Target="https://www.daloopa.com/src/8774639" TargetMode="External"/><Relationship Id="rId275" Type="http://schemas.openxmlformats.org/officeDocument/2006/relationships/hyperlink" Target="https://www.daloopa.com/src/4427137" TargetMode="External"/><Relationship Id="rId2370" Type="http://schemas.openxmlformats.org/officeDocument/2006/relationships/hyperlink" Target="https://www.daloopa.com/src/18768287" TargetMode="External"/><Relationship Id="rId3007" Type="http://schemas.openxmlformats.org/officeDocument/2006/relationships/hyperlink" Target="https://app.internal.daloopa.com/short_text_fundamental?id=31bc1a4feb5a83e53b029825c81715b8" TargetMode="External"/><Relationship Id="rId3421" Type="http://schemas.openxmlformats.org/officeDocument/2006/relationships/hyperlink" Target="https://www.daloopa.com/src/70362040" TargetMode="External"/><Relationship Id="rId6577" Type="http://schemas.openxmlformats.org/officeDocument/2006/relationships/hyperlink" Target="https://www.daloopa.com/src/51078137" TargetMode="External"/><Relationship Id="rId6991" Type="http://schemas.openxmlformats.org/officeDocument/2006/relationships/hyperlink" Target="https://www.daloopa.com/src/51085319" TargetMode="External"/><Relationship Id="rId7628" Type="http://schemas.openxmlformats.org/officeDocument/2006/relationships/hyperlink" Target="https://www.daloopa.com/src/50608263" TargetMode="External"/><Relationship Id="rId342" Type="http://schemas.openxmlformats.org/officeDocument/2006/relationships/hyperlink" Target="https://www.daloopa.com/src/4431132" TargetMode="External"/><Relationship Id="rId2023" Type="http://schemas.openxmlformats.org/officeDocument/2006/relationships/hyperlink" Target="https://www.daloopa.com/src/51172057" TargetMode="External"/><Relationship Id="rId5179" Type="http://schemas.openxmlformats.org/officeDocument/2006/relationships/hyperlink" Target="https://www.daloopa.com/src/4422886" TargetMode="External"/><Relationship Id="rId5593" Type="http://schemas.openxmlformats.org/officeDocument/2006/relationships/hyperlink" Target="https://www.daloopa.com/src/69165731" TargetMode="External"/><Relationship Id="rId6644" Type="http://schemas.openxmlformats.org/officeDocument/2006/relationships/hyperlink" Target="https://www.daloopa.com/src/4441105" TargetMode="External"/><Relationship Id="rId9050" Type="http://schemas.openxmlformats.org/officeDocument/2006/relationships/hyperlink" Target="https://www.daloopa.com/src/41059792" TargetMode="External"/><Relationship Id="rId4195" Type="http://schemas.openxmlformats.org/officeDocument/2006/relationships/hyperlink" Target="https://www.daloopa.com/src/4421388" TargetMode="External"/><Relationship Id="rId5246" Type="http://schemas.openxmlformats.org/officeDocument/2006/relationships/hyperlink" Target="https://www.daloopa.com/src/4423301" TargetMode="External"/><Relationship Id="rId1789" Type="http://schemas.openxmlformats.org/officeDocument/2006/relationships/hyperlink" Target="https://www.daloopa.com/src/8779367" TargetMode="External"/><Relationship Id="rId4262" Type="http://schemas.openxmlformats.org/officeDocument/2006/relationships/hyperlink" Target="https://www.daloopa.com/src/4421364" TargetMode="External"/><Relationship Id="rId5660" Type="http://schemas.openxmlformats.org/officeDocument/2006/relationships/hyperlink" Target="https://www.daloopa.com/src/4423250" TargetMode="External"/><Relationship Id="rId6711" Type="http://schemas.openxmlformats.org/officeDocument/2006/relationships/hyperlink" Target="https://www.daloopa.com/src/51441963" TargetMode="External"/><Relationship Id="rId8469" Type="http://schemas.openxmlformats.org/officeDocument/2006/relationships/hyperlink" Target="https://www.daloopa.com/src/76391294" TargetMode="External"/><Relationship Id="rId9867" Type="http://schemas.openxmlformats.org/officeDocument/2006/relationships/hyperlink" Target="https://www.daloopa.com/src/8777976" TargetMode="External"/><Relationship Id="rId1856" Type="http://schemas.openxmlformats.org/officeDocument/2006/relationships/hyperlink" Target="https://www.daloopa.com/src/50453141" TargetMode="External"/><Relationship Id="rId2907" Type="http://schemas.openxmlformats.org/officeDocument/2006/relationships/hyperlink" Target="https://www.daloopa.com/src/4422316" TargetMode="External"/><Relationship Id="rId5313" Type="http://schemas.openxmlformats.org/officeDocument/2006/relationships/hyperlink" Target="https://www.daloopa.com/src/50450791" TargetMode="External"/><Relationship Id="rId8883" Type="http://schemas.openxmlformats.org/officeDocument/2006/relationships/hyperlink" Target="https://www.daloopa.com/document/22915185" TargetMode="External"/><Relationship Id="rId1509" Type="http://schemas.openxmlformats.org/officeDocument/2006/relationships/hyperlink" Target="https://www.daloopa.com/src/4423957" TargetMode="External"/><Relationship Id="rId1923" Type="http://schemas.openxmlformats.org/officeDocument/2006/relationships/hyperlink" Target="https://www.daloopa.com/src/50520962" TargetMode="External"/><Relationship Id="rId7485" Type="http://schemas.openxmlformats.org/officeDocument/2006/relationships/hyperlink" Target="https://www.daloopa.com/src/50600529" TargetMode="External"/><Relationship Id="rId8536" Type="http://schemas.openxmlformats.org/officeDocument/2006/relationships/hyperlink" Target="https://www.daloopa.com/src/76383450" TargetMode="External"/><Relationship Id="rId8950" Type="http://schemas.openxmlformats.org/officeDocument/2006/relationships/hyperlink" Target="https://www.daloopa.com/src/8783426" TargetMode="External"/><Relationship Id="rId6087" Type="http://schemas.openxmlformats.org/officeDocument/2006/relationships/hyperlink" Target="https://www.daloopa.com/src/45801955" TargetMode="External"/><Relationship Id="rId7138" Type="http://schemas.openxmlformats.org/officeDocument/2006/relationships/hyperlink" Target="https://www.daloopa.com/src/50569435" TargetMode="External"/><Relationship Id="rId7552" Type="http://schemas.openxmlformats.org/officeDocument/2006/relationships/hyperlink" Target="https://www.daloopa.com/src/50603467" TargetMode="External"/><Relationship Id="rId8603" Type="http://schemas.openxmlformats.org/officeDocument/2006/relationships/hyperlink" Target="https://www.daloopa.com/src/76383348" TargetMode="External"/><Relationship Id="rId2697" Type="http://schemas.openxmlformats.org/officeDocument/2006/relationships/hyperlink" Target="https://www.daloopa.com/src/4422339" TargetMode="External"/><Relationship Id="rId3748" Type="http://schemas.openxmlformats.org/officeDocument/2006/relationships/hyperlink" Target="https://www.daloopa.com/src/64848766" TargetMode="External"/><Relationship Id="rId6154" Type="http://schemas.openxmlformats.org/officeDocument/2006/relationships/hyperlink" Target="https://www.daloopa.com/src/4422874" TargetMode="External"/><Relationship Id="rId7205" Type="http://schemas.openxmlformats.org/officeDocument/2006/relationships/hyperlink" Target="https://www.daloopa.com/src/23053092" TargetMode="External"/><Relationship Id="rId669" Type="http://schemas.openxmlformats.org/officeDocument/2006/relationships/hyperlink" Target="https://www.daloopa.com/src/4427497" TargetMode="External"/><Relationship Id="rId1299" Type="http://schemas.openxmlformats.org/officeDocument/2006/relationships/hyperlink" Target="https://www.daloopa.com/src/50452907" TargetMode="External"/><Relationship Id="rId5170" Type="http://schemas.openxmlformats.org/officeDocument/2006/relationships/hyperlink" Target="https://app.internal.daloopa.com/short_text_fundamental?id=a10e438c1cd15af45c1a85d150dabd50" TargetMode="External"/><Relationship Id="rId6221" Type="http://schemas.openxmlformats.org/officeDocument/2006/relationships/hyperlink" Target="https://www.daloopa.com/src/18753613" TargetMode="External"/><Relationship Id="rId9377" Type="http://schemas.openxmlformats.org/officeDocument/2006/relationships/hyperlink" Target="https://app.internal.daloopa.com/short_text_fundamental?id=3431b8ee805d87ef56aba40a358a6657" TargetMode="External"/><Relationship Id="rId736" Type="http://schemas.openxmlformats.org/officeDocument/2006/relationships/hyperlink" Target="https://www.daloopa.com/document/23100577" TargetMode="External"/><Relationship Id="rId1366" Type="http://schemas.openxmlformats.org/officeDocument/2006/relationships/hyperlink" Target="https://www.daloopa.com/document/12300052" TargetMode="External"/><Relationship Id="rId2417" Type="http://schemas.openxmlformats.org/officeDocument/2006/relationships/hyperlink" Target="https://www.daloopa.com/src/4423595" TargetMode="External"/><Relationship Id="rId2764" Type="http://schemas.openxmlformats.org/officeDocument/2006/relationships/hyperlink" Target="https://www.daloopa.com/src/23051415" TargetMode="External"/><Relationship Id="rId3815" Type="http://schemas.openxmlformats.org/officeDocument/2006/relationships/hyperlink" Target="https://www.daloopa.com/src/4421503" TargetMode="External"/><Relationship Id="rId8393" Type="http://schemas.openxmlformats.org/officeDocument/2006/relationships/hyperlink" Target="https://www.daloopa.com/src/76388371" TargetMode="External"/><Relationship Id="rId9444" Type="http://schemas.openxmlformats.org/officeDocument/2006/relationships/hyperlink" Target="https://www.daloopa.com/src/8795363" TargetMode="External"/><Relationship Id="rId9791" Type="http://schemas.openxmlformats.org/officeDocument/2006/relationships/hyperlink" Target="https://www.daloopa.com/src/51072039" TargetMode="External"/><Relationship Id="rId1019" Type="http://schemas.openxmlformats.org/officeDocument/2006/relationships/hyperlink" Target="https://www.daloopa.com/src/25319304" TargetMode="External"/><Relationship Id="rId1780" Type="http://schemas.openxmlformats.org/officeDocument/2006/relationships/hyperlink" Target="https://www.daloopa.com/src/8779587" TargetMode="External"/><Relationship Id="rId2831" Type="http://schemas.openxmlformats.org/officeDocument/2006/relationships/hyperlink" Target="https://www.daloopa.com/src/50623615" TargetMode="External"/><Relationship Id="rId5987" Type="http://schemas.openxmlformats.org/officeDocument/2006/relationships/hyperlink" Target="https://www.daloopa.com/src/4423136" TargetMode="External"/><Relationship Id="rId8046" Type="http://schemas.openxmlformats.org/officeDocument/2006/relationships/hyperlink" Target="https://www.daloopa.com/src/8774790" TargetMode="External"/><Relationship Id="rId72" Type="http://schemas.openxmlformats.org/officeDocument/2006/relationships/hyperlink" Target="https://www.daloopa.com/document/17682121" TargetMode="External"/><Relationship Id="rId803" Type="http://schemas.openxmlformats.org/officeDocument/2006/relationships/hyperlink" Target="https://www.daloopa.com/src/4427695" TargetMode="External"/><Relationship Id="rId1433" Type="http://schemas.openxmlformats.org/officeDocument/2006/relationships/hyperlink" Target="https://www.daloopa.com/src/4423791" TargetMode="External"/><Relationship Id="rId4589" Type="http://schemas.openxmlformats.org/officeDocument/2006/relationships/hyperlink" Target="https://www.daloopa.com/src/69162597" TargetMode="External"/><Relationship Id="rId8460" Type="http://schemas.openxmlformats.org/officeDocument/2006/relationships/hyperlink" Target="https://www.daloopa.com/src/76391893" TargetMode="External"/><Relationship Id="rId9511" Type="http://schemas.openxmlformats.org/officeDocument/2006/relationships/hyperlink" Target="https://www.daloopa.com/src/8795369" TargetMode="External"/><Relationship Id="rId1500" Type="http://schemas.openxmlformats.org/officeDocument/2006/relationships/hyperlink" Target="https://www.daloopa.com/src/4424020" TargetMode="External"/><Relationship Id="rId4656" Type="http://schemas.openxmlformats.org/officeDocument/2006/relationships/hyperlink" Target="https://www.daloopa.com/src/4421371" TargetMode="External"/><Relationship Id="rId5707" Type="http://schemas.openxmlformats.org/officeDocument/2006/relationships/hyperlink" Target="https://www.daloopa.com/src/4422517" TargetMode="External"/><Relationship Id="rId7062" Type="http://schemas.openxmlformats.org/officeDocument/2006/relationships/hyperlink" Target="https://www.daloopa.com/src/51087423" TargetMode="External"/><Relationship Id="rId8113" Type="http://schemas.openxmlformats.org/officeDocument/2006/relationships/hyperlink" Target="https://www.daloopa.com/src/55743940" TargetMode="External"/><Relationship Id="rId3258" Type="http://schemas.openxmlformats.org/officeDocument/2006/relationships/hyperlink" Target="https://www.daloopa.com/src/60194292" TargetMode="External"/><Relationship Id="rId3672" Type="http://schemas.openxmlformats.org/officeDocument/2006/relationships/hyperlink" Target="https://www.daloopa.com/src/76525713" TargetMode="External"/><Relationship Id="rId4309" Type="http://schemas.openxmlformats.org/officeDocument/2006/relationships/hyperlink" Target="https://www.daloopa.com/src/76525833" TargetMode="External"/><Relationship Id="rId4723" Type="http://schemas.openxmlformats.org/officeDocument/2006/relationships/hyperlink" Target="https://www.daloopa.com/src/4421822" TargetMode="External"/><Relationship Id="rId7879" Type="http://schemas.openxmlformats.org/officeDocument/2006/relationships/hyperlink" Target="https://marketplace.daloopa.com/text-fundamental?row_number=690&amp;period_tag=QQQQ&amp;unit_tag=Thousand&amp;id=64849014&amp;value=549482&amp;id=70319014&amp;value=549505&amp;id=75163248&amp;value=549528&amp;" TargetMode="External"/><Relationship Id="rId179" Type="http://schemas.openxmlformats.org/officeDocument/2006/relationships/hyperlink" Target="https://marketplace.daloopa.com/text-fundamental?row_number=25&amp;period_tag=QQQQ&amp;unit_tag=Percent&amp;id=4429237&amp;value=0.06&amp;" TargetMode="External"/><Relationship Id="rId593" Type="http://schemas.openxmlformats.org/officeDocument/2006/relationships/hyperlink" Target="https://www.daloopa.com/src/4427157" TargetMode="External"/><Relationship Id="rId2274" Type="http://schemas.openxmlformats.org/officeDocument/2006/relationships/hyperlink" Target="https://www.daloopa.com/src/69163608" TargetMode="External"/><Relationship Id="rId3325" Type="http://schemas.openxmlformats.org/officeDocument/2006/relationships/hyperlink" Target="https://app.internal.daloopa.com/short_text_fundamental?id=2f8cd51d1347e2b935fa9058e6f51859" TargetMode="External"/><Relationship Id="rId246" Type="http://schemas.openxmlformats.org/officeDocument/2006/relationships/hyperlink" Target="https://marketplace.daloopa.com/text-fundamental?row_number=31&amp;period_tag=QQQQ&amp;unit_tag=Percent&amp;id=18749662&amp;value=0.1&amp;id=23051839&amp;value=0.11&amp;id=33992887&amp;value=0.13&amp;id=41059661&amp;value=0.13&amp;" TargetMode="External"/><Relationship Id="rId660" Type="http://schemas.openxmlformats.org/officeDocument/2006/relationships/hyperlink" Target="https://marketplace.daloopa.com/text-fundamental?row_number=89&amp;period_tag=QQQQ&amp;unit_tag=Million&amp;id=4427182&amp;value=300&amp;id=4427174&amp;value=300&amp;id=4427165&amp;value=300&amp;id=4427155&amp;value=300&amp;" TargetMode="External"/><Relationship Id="rId1290" Type="http://schemas.openxmlformats.org/officeDocument/2006/relationships/hyperlink" Target="https://www.daloopa.com/src/66239454" TargetMode="External"/><Relationship Id="rId2341" Type="http://schemas.openxmlformats.org/officeDocument/2006/relationships/hyperlink" Target="https://www.daloopa.com/src/8772065" TargetMode="External"/><Relationship Id="rId5497" Type="http://schemas.openxmlformats.org/officeDocument/2006/relationships/hyperlink" Target="https://www.daloopa.com/src/4422892" TargetMode="External"/><Relationship Id="rId6548" Type="http://schemas.openxmlformats.org/officeDocument/2006/relationships/hyperlink" Target="https://www.daloopa.com/src/51431293" TargetMode="External"/><Relationship Id="rId6895" Type="http://schemas.openxmlformats.org/officeDocument/2006/relationships/hyperlink" Target="https://www.daloopa.com/src/45802036" TargetMode="External"/><Relationship Id="rId7946" Type="http://schemas.openxmlformats.org/officeDocument/2006/relationships/hyperlink" Target="https://www.daloopa.com/src/8774712" TargetMode="External"/><Relationship Id="rId313" Type="http://schemas.openxmlformats.org/officeDocument/2006/relationships/hyperlink" Target="https://www.daloopa.com/document/1168795" TargetMode="External"/><Relationship Id="rId4099" Type="http://schemas.openxmlformats.org/officeDocument/2006/relationships/hyperlink" Target="https://www.daloopa.com/src/4421907" TargetMode="External"/><Relationship Id="rId6962" Type="http://schemas.openxmlformats.org/officeDocument/2006/relationships/hyperlink" Target="https://www.daloopa.com/src/8847809" TargetMode="External"/><Relationship Id="rId9021" Type="http://schemas.openxmlformats.org/officeDocument/2006/relationships/hyperlink" Target="https://www.daloopa.com/src/8783488" TargetMode="External"/><Relationship Id="rId5564" Type="http://schemas.openxmlformats.org/officeDocument/2006/relationships/hyperlink" Target="https://www.daloopa.com/src/4423307" TargetMode="External"/><Relationship Id="rId6615" Type="http://schemas.openxmlformats.org/officeDocument/2006/relationships/hyperlink" Target="https://app.internal.daloopa.com/short_text_fundamental?id=24b90ed1ff1354e579159bced46925ea" TargetMode="External"/><Relationship Id="rId1010" Type="http://schemas.openxmlformats.org/officeDocument/2006/relationships/hyperlink" Target="https://www.daloopa.com/src/4424191" TargetMode="External"/><Relationship Id="rId4166" Type="http://schemas.openxmlformats.org/officeDocument/2006/relationships/hyperlink" Target="https://www.daloopa.com/src/4421284" TargetMode="External"/><Relationship Id="rId4580" Type="http://schemas.openxmlformats.org/officeDocument/2006/relationships/hyperlink" Target="https://www.daloopa.com/src/18731602" TargetMode="External"/><Relationship Id="rId5217" Type="http://schemas.openxmlformats.org/officeDocument/2006/relationships/hyperlink" Target="https://www.daloopa.com/src/45801823" TargetMode="External"/><Relationship Id="rId5631" Type="http://schemas.openxmlformats.org/officeDocument/2006/relationships/hyperlink" Target="https://www.daloopa.com/src/50450780" TargetMode="External"/><Relationship Id="rId8787" Type="http://schemas.openxmlformats.org/officeDocument/2006/relationships/hyperlink" Target="https://www.daloopa.com/src/70323370" TargetMode="External"/><Relationship Id="rId9838" Type="http://schemas.openxmlformats.org/officeDocument/2006/relationships/hyperlink" Target="https://marketplace.daloopa.com/text-fundamental?row_number=859&amp;period_tag=QQQQ&amp;unit_tag=Million&amp;id=8778334&amp;value=850&amp;id=8778265&amp;value=850&amp;id=8778218&amp;value=850&amp;id=8778161&amp;value=850&amp;id=8778153&amp;value=850&amp;" TargetMode="External"/><Relationship Id="rId1827" Type="http://schemas.openxmlformats.org/officeDocument/2006/relationships/hyperlink" Target="https://www.daloopa.com/src/8771072" TargetMode="External"/><Relationship Id="rId7389" Type="http://schemas.openxmlformats.org/officeDocument/2006/relationships/hyperlink" Target="https://www.daloopa.com/src/8780649" TargetMode="External"/><Relationship Id="rId3999" Type="http://schemas.openxmlformats.org/officeDocument/2006/relationships/hyperlink" Target="https://www.daloopa.com/src/60194211" TargetMode="External"/><Relationship Id="rId4300" Type="http://schemas.openxmlformats.org/officeDocument/2006/relationships/hyperlink" Target="https://www.daloopa.com/src/64848767" TargetMode="External"/><Relationship Id="rId170" Type="http://schemas.openxmlformats.org/officeDocument/2006/relationships/hyperlink" Target="https://www.daloopa.com/src/50451419" TargetMode="External"/><Relationship Id="rId6472" Type="http://schemas.openxmlformats.org/officeDocument/2006/relationships/hyperlink" Target="https://www.daloopa.com/src/51078090" TargetMode="External"/><Relationship Id="rId7523" Type="http://schemas.openxmlformats.org/officeDocument/2006/relationships/hyperlink" Target="https://www.daloopa.com/src/50603766" TargetMode="External"/><Relationship Id="rId7870" Type="http://schemas.openxmlformats.org/officeDocument/2006/relationships/hyperlink" Target="https://www.daloopa.com/document/23979424" TargetMode="External"/><Relationship Id="rId8921" Type="http://schemas.openxmlformats.org/officeDocument/2006/relationships/hyperlink" Target="https://www.daloopa.com/src/45801655" TargetMode="External"/><Relationship Id="rId5074" Type="http://schemas.openxmlformats.org/officeDocument/2006/relationships/hyperlink" Target="https://www.daloopa.com/src/4422913" TargetMode="External"/><Relationship Id="rId6125" Type="http://schemas.openxmlformats.org/officeDocument/2006/relationships/hyperlink" Target="https://www.daloopa.com/src/18753611" TargetMode="External"/><Relationship Id="rId8297" Type="http://schemas.openxmlformats.org/officeDocument/2006/relationships/hyperlink" Target="https://www.daloopa.com/src/76389637" TargetMode="External"/><Relationship Id="rId9695" Type="http://schemas.openxmlformats.org/officeDocument/2006/relationships/hyperlink" Target="https://www.daloopa.com/src/51072798" TargetMode="External"/><Relationship Id="rId1684" Type="http://schemas.openxmlformats.org/officeDocument/2006/relationships/hyperlink" Target="https://www.daloopa.com/src/50569623" TargetMode="External"/><Relationship Id="rId2735" Type="http://schemas.openxmlformats.org/officeDocument/2006/relationships/hyperlink" Target="https://www.daloopa.com/src/4422156" TargetMode="External"/><Relationship Id="rId9348" Type="http://schemas.openxmlformats.org/officeDocument/2006/relationships/hyperlink" Target="https://www.daloopa.com/src/8795199" TargetMode="External"/><Relationship Id="rId707" Type="http://schemas.openxmlformats.org/officeDocument/2006/relationships/hyperlink" Target="https://www.daloopa.com/src/4427687" TargetMode="External"/><Relationship Id="rId1337" Type="http://schemas.openxmlformats.org/officeDocument/2006/relationships/hyperlink" Target="https://www.daloopa.com/src/4423810" TargetMode="External"/><Relationship Id="rId5958" Type="http://schemas.openxmlformats.org/officeDocument/2006/relationships/hyperlink" Target="https://www.daloopa.com/src/60194346" TargetMode="External"/><Relationship Id="rId43" Type="http://schemas.openxmlformats.org/officeDocument/2006/relationships/hyperlink" Target="https://www.daloopa.com/document/1190536" TargetMode="External"/><Relationship Id="rId7380" Type="http://schemas.openxmlformats.org/officeDocument/2006/relationships/hyperlink" Target="https://www.daloopa.com/document/23607425" TargetMode="External"/><Relationship Id="rId8431" Type="http://schemas.openxmlformats.org/officeDocument/2006/relationships/hyperlink" Target="https://www.daloopa.com/src/76391237" TargetMode="External"/><Relationship Id="rId7033" Type="http://schemas.openxmlformats.org/officeDocument/2006/relationships/hyperlink" Target="https://www.daloopa.com/src/4442568" TargetMode="External"/><Relationship Id="rId3990" Type="http://schemas.openxmlformats.org/officeDocument/2006/relationships/hyperlink" Target="https://www.daloopa.com/src/4421616" TargetMode="External"/><Relationship Id="rId1194" Type="http://schemas.openxmlformats.org/officeDocument/2006/relationships/hyperlink" Target="https://www.daloopa.com/document/23979428" TargetMode="External"/><Relationship Id="rId2592" Type="http://schemas.openxmlformats.org/officeDocument/2006/relationships/hyperlink" Target="https://www.daloopa.com/src/4423541" TargetMode="External"/><Relationship Id="rId3643" Type="http://schemas.openxmlformats.org/officeDocument/2006/relationships/hyperlink" Target="https://www.daloopa.com/src/4421775" TargetMode="External"/><Relationship Id="rId217" Type="http://schemas.openxmlformats.org/officeDocument/2006/relationships/hyperlink" Target="https://www.daloopa.com/src/4431499" TargetMode="External"/><Relationship Id="rId564" Type="http://schemas.openxmlformats.org/officeDocument/2006/relationships/hyperlink" Target="https://www.daloopa.com/src/23051921" TargetMode="External"/><Relationship Id="rId2245" Type="http://schemas.openxmlformats.org/officeDocument/2006/relationships/hyperlink" Target="https://www.daloopa.com/src/8771657" TargetMode="External"/><Relationship Id="rId6866" Type="http://schemas.openxmlformats.org/officeDocument/2006/relationships/hyperlink" Target="https://www.daloopa.com/src/64849628" TargetMode="External"/><Relationship Id="rId7917" Type="http://schemas.openxmlformats.org/officeDocument/2006/relationships/hyperlink" Target="https://www.daloopa.com/src/41059746" TargetMode="External"/><Relationship Id="rId5468" Type="http://schemas.openxmlformats.org/officeDocument/2006/relationships/hyperlink" Target="https://www.daloopa.com/src/18745221" TargetMode="External"/><Relationship Id="rId6519" Type="http://schemas.openxmlformats.org/officeDocument/2006/relationships/hyperlink" Target="https://www.daloopa.com/src/51431317" TargetMode="External"/><Relationship Id="rId4551" Type="http://schemas.openxmlformats.org/officeDocument/2006/relationships/hyperlink" Target="https://www.daloopa.com/src/4421395" TargetMode="External"/><Relationship Id="rId3153" Type="http://schemas.openxmlformats.org/officeDocument/2006/relationships/hyperlink" Target="https://www.daloopa.com/src/64848805" TargetMode="External"/><Relationship Id="rId4204" Type="http://schemas.openxmlformats.org/officeDocument/2006/relationships/hyperlink" Target="https://www.daloopa.com/src/4421934" TargetMode="External"/><Relationship Id="rId5602" Type="http://schemas.openxmlformats.org/officeDocument/2006/relationships/hyperlink" Target="https://www.daloopa.com/src/4422865" TargetMode="External"/><Relationship Id="rId7774" Type="http://schemas.openxmlformats.org/officeDocument/2006/relationships/hyperlink" Target="https://www.daloopa.com/src/51116198" TargetMode="External"/><Relationship Id="rId8825" Type="http://schemas.openxmlformats.org/officeDocument/2006/relationships/hyperlink" Target="https://www.daloopa.com/src/8781072" TargetMode="External"/><Relationship Id="rId6029" Type="http://schemas.openxmlformats.org/officeDocument/2006/relationships/hyperlink" Target="https://www.daloopa.com/src/4422813" TargetMode="External"/><Relationship Id="rId6376" Type="http://schemas.openxmlformats.org/officeDocument/2006/relationships/hyperlink" Target="https://www.daloopa.com/src/4423085" TargetMode="External"/><Relationship Id="rId7427" Type="http://schemas.openxmlformats.org/officeDocument/2006/relationships/hyperlink" Target="https://www.daloopa.com/src/8780271" TargetMode="External"/><Relationship Id="rId2986" Type="http://schemas.openxmlformats.org/officeDocument/2006/relationships/hyperlink" Target="https://www.daloopa.com/src/50413753" TargetMode="External"/><Relationship Id="rId9599" Type="http://schemas.openxmlformats.org/officeDocument/2006/relationships/hyperlink" Target="https://www.daloopa.com/src/70320444" TargetMode="External"/><Relationship Id="rId958" Type="http://schemas.openxmlformats.org/officeDocument/2006/relationships/hyperlink" Target="https://marketplace.daloopa.com/text-fundamental?row_number=189&amp;period_tag=QQQQ&amp;unit_tag=Percent&amp;id=4443598&amp;value=0.11&amp;" TargetMode="External"/><Relationship Id="rId1588" Type="http://schemas.openxmlformats.org/officeDocument/2006/relationships/hyperlink" Target="https://www.daloopa.com/src/8847796" TargetMode="External"/><Relationship Id="rId2639" Type="http://schemas.openxmlformats.org/officeDocument/2006/relationships/hyperlink" Target="https://www.daloopa.com/src/4423579" TargetMode="External"/><Relationship Id="rId6510" Type="http://schemas.openxmlformats.org/officeDocument/2006/relationships/hyperlink" Target="https://app.internal.daloopa.com/short_text_fundamental?id=8ffac138578f7d2d1c53a5a0aa1cc500" TargetMode="External"/><Relationship Id="rId4061" Type="http://schemas.openxmlformats.org/officeDocument/2006/relationships/hyperlink" Target="https://www.daloopa.com/src/4421254" TargetMode="External"/><Relationship Id="rId5112" Type="http://schemas.openxmlformats.org/officeDocument/2006/relationships/hyperlink" Target="https://www.daloopa.com/src/45801808" TargetMode="External"/><Relationship Id="rId8682" Type="http://schemas.openxmlformats.org/officeDocument/2006/relationships/hyperlink" Target="https://www.daloopa.com/src/76383206" TargetMode="External"/><Relationship Id="rId9733" Type="http://schemas.openxmlformats.org/officeDocument/2006/relationships/hyperlink" Target="https://www.daloopa.com/src/51073079" TargetMode="External"/><Relationship Id="rId7284" Type="http://schemas.openxmlformats.org/officeDocument/2006/relationships/hyperlink" Target="https://www.daloopa.com/src/8780436" TargetMode="External"/><Relationship Id="rId8335" Type="http://schemas.openxmlformats.org/officeDocument/2006/relationships/hyperlink" Target="https://www.daloopa.com/document/23979424" TargetMode="External"/><Relationship Id="rId1722" Type="http://schemas.openxmlformats.org/officeDocument/2006/relationships/hyperlink" Target="https://app.internal.daloopa.com/short_text_fundamental?id=013755a68e9db726a81646bd3eefe37e" TargetMode="External"/><Relationship Id="rId3894" Type="http://schemas.openxmlformats.org/officeDocument/2006/relationships/hyperlink" Target="https://www.daloopa.com/src/18729701" TargetMode="External"/><Relationship Id="rId4945" Type="http://schemas.openxmlformats.org/officeDocument/2006/relationships/hyperlink" Target="https://www.daloopa.com/src/4423385" TargetMode="External"/><Relationship Id="rId2496" Type="http://schemas.openxmlformats.org/officeDocument/2006/relationships/hyperlink" Target="https://www.daloopa.com/src/8847773" TargetMode="External"/><Relationship Id="rId3547" Type="http://schemas.openxmlformats.org/officeDocument/2006/relationships/hyperlink" Target="https://www.daloopa.com/src/4421558" TargetMode="External"/><Relationship Id="rId468" Type="http://schemas.openxmlformats.org/officeDocument/2006/relationships/hyperlink" Target="https://marketplace.daloopa.com/text-fundamental?row_number=74&amp;period_tag=QQQQ&amp;unit_tag=Dollar&amp;id=4431665&amp;value=3.22&amp;id=4431494&amp;value=3.22&amp;id=4430965&amp;value=3.55&amp;id=4429737&amp;value=3.93&amp;id=4427099&amp;value=6.6&amp;id=4427114&amp;value=6.65&amp;" TargetMode="External"/><Relationship Id="rId1098" Type="http://schemas.openxmlformats.org/officeDocument/2006/relationships/hyperlink" Target="https://www.daloopa.com/src/18747003" TargetMode="External"/><Relationship Id="rId2149" Type="http://schemas.openxmlformats.org/officeDocument/2006/relationships/hyperlink" Target="https://www.daloopa.com/src/50585633" TargetMode="External"/><Relationship Id="rId6020" Type="http://schemas.openxmlformats.org/officeDocument/2006/relationships/hyperlink" Target="https://www.daloopa.com/src/45801947" TargetMode="External"/><Relationship Id="rId9590" Type="http://schemas.openxmlformats.org/officeDocument/2006/relationships/hyperlink" Target="https://www.daloopa.com/src/8795486" TargetMode="External"/><Relationship Id="rId2630" Type="http://schemas.openxmlformats.org/officeDocument/2006/relationships/hyperlink" Target="https://www.daloopa.com/src/4423604" TargetMode="External"/><Relationship Id="rId8192" Type="http://schemas.openxmlformats.org/officeDocument/2006/relationships/hyperlink" Target="https://www.daloopa.com/src/8774561" TargetMode="External"/><Relationship Id="rId9243" Type="http://schemas.openxmlformats.org/officeDocument/2006/relationships/hyperlink" Target="https://www.daloopa.com/document/23607425" TargetMode="External"/><Relationship Id="rId602" Type="http://schemas.openxmlformats.org/officeDocument/2006/relationships/hyperlink" Target="https://www.daloopa.com/src/18749671" TargetMode="External"/><Relationship Id="rId1232" Type="http://schemas.openxmlformats.org/officeDocument/2006/relationships/hyperlink" Target="https://www.daloopa.com/src/60194944" TargetMode="External"/><Relationship Id="rId5853" Type="http://schemas.openxmlformats.org/officeDocument/2006/relationships/hyperlink" Target="https://www.daloopa.com/src/4423342" TargetMode="External"/><Relationship Id="rId6904" Type="http://schemas.openxmlformats.org/officeDocument/2006/relationships/hyperlink" Target="https://www.daloopa.com/document/1164175" TargetMode="External"/><Relationship Id="rId3057" Type="http://schemas.openxmlformats.org/officeDocument/2006/relationships/hyperlink" Target="https://www.daloopa.com/src/18744747" TargetMode="External"/><Relationship Id="rId4108" Type="http://schemas.openxmlformats.org/officeDocument/2006/relationships/hyperlink" Target="https://www.daloopa.com/src/4421646" TargetMode="External"/><Relationship Id="rId4455" Type="http://schemas.openxmlformats.org/officeDocument/2006/relationships/hyperlink" Target="https://www.daloopa.com/src/4421913" TargetMode="External"/><Relationship Id="rId5506" Type="http://schemas.openxmlformats.org/officeDocument/2006/relationships/hyperlink" Target="https://www.daloopa.com/src/4423157" TargetMode="External"/><Relationship Id="rId7678" Type="http://schemas.openxmlformats.org/officeDocument/2006/relationships/hyperlink" Target="https://www.daloopa.com/src/50611609" TargetMode="External"/><Relationship Id="rId8729" Type="http://schemas.openxmlformats.org/officeDocument/2006/relationships/hyperlink" Target="https://marketplace.daloopa.com/text-fundamental?row_number=760&amp;period_tag=QQQQ&amp;unit_tag=Thousand&amp;id=76383448&amp;value=-22875&amp;id=76383381&amp;value=-12639&amp;id=76383363&amp;value=-11933&amp;id=76383243&amp;value=-13532&amp;id=76383193&amp;value=-15278&amp;id=70323322&amp;value=-17870&amp;" TargetMode="External"/><Relationship Id="rId2140" Type="http://schemas.openxmlformats.org/officeDocument/2006/relationships/hyperlink" Target="https://www.daloopa.com/src/66239459" TargetMode="External"/><Relationship Id="rId6761" Type="http://schemas.openxmlformats.org/officeDocument/2006/relationships/hyperlink" Target="https://marketplace.daloopa.com/text-fundamental?row_number=538&amp;period_tag=QYYY&amp;unit_tag=Million&amp;id=4442457&amp;value=6.1&amp;id=51442210&amp;value=0.0&amp;id=51519626&amp;value=6.1&amp;" TargetMode="External"/><Relationship Id="rId7812" Type="http://schemas.openxmlformats.org/officeDocument/2006/relationships/hyperlink" Target="https://www.daloopa.com/src/8774889" TargetMode="External"/><Relationship Id="rId112" Type="http://schemas.openxmlformats.org/officeDocument/2006/relationships/hyperlink" Target="https://www.daloopa.com/src/64848910" TargetMode="External"/><Relationship Id="rId5363" Type="http://schemas.openxmlformats.org/officeDocument/2006/relationships/hyperlink" Target="https://www.daloopa.com/src/23051507" TargetMode="External"/><Relationship Id="rId6414" Type="http://schemas.openxmlformats.org/officeDocument/2006/relationships/hyperlink" Target="https://app.internal.daloopa.com/short_text_fundamental?id=54d49113bb664e8c40f1047cebe377f8" TargetMode="External"/><Relationship Id="rId5016" Type="http://schemas.openxmlformats.org/officeDocument/2006/relationships/hyperlink" Target="https://www.daloopa.com/src/4422764" TargetMode="External"/><Relationship Id="rId1973" Type="http://schemas.openxmlformats.org/officeDocument/2006/relationships/hyperlink" Target="https://www.daloopa.com/src/8768816" TargetMode="External"/><Relationship Id="rId7188" Type="http://schemas.openxmlformats.org/officeDocument/2006/relationships/hyperlink" Target="https://marketplace.daloopa.com/text-fundamental?row_number=604&amp;period_tag=QQQQ&amp;unit_tag=Million&amp;id=70355918&amp;value=11.6&amp;" TargetMode="External"/><Relationship Id="rId8239" Type="http://schemas.openxmlformats.org/officeDocument/2006/relationships/hyperlink" Target="https://www.daloopa.com/src/76385785" TargetMode="External"/><Relationship Id="rId8586" Type="http://schemas.openxmlformats.org/officeDocument/2006/relationships/hyperlink" Target="https://www.daloopa.com/src/76383583" TargetMode="External"/><Relationship Id="rId9637" Type="http://schemas.openxmlformats.org/officeDocument/2006/relationships/hyperlink" Target="https://www.daloopa.com/src/51073884" TargetMode="External"/><Relationship Id="rId1626" Type="http://schemas.openxmlformats.org/officeDocument/2006/relationships/hyperlink" Target="https://www.daloopa.com/src/45801595" TargetMode="External"/><Relationship Id="rId3798" Type="http://schemas.openxmlformats.org/officeDocument/2006/relationships/hyperlink" Target="https://www.daloopa.com/src/76525734" TargetMode="External"/><Relationship Id="rId4849" Type="http://schemas.openxmlformats.org/officeDocument/2006/relationships/hyperlink" Target="https://www.daloopa.com/src/41059629" TargetMode="External"/><Relationship Id="rId8720" Type="http://schemas.openxmlformats.org/officeDocument/2006/relationships/hyperlink" Target="https://www.daloopa.com/src/76383442" TargetMode="External"/><Relationship Id="rId6271" Type="http://schemas.openxmlformats.org/officeDocument/2006/relationships/hyperlink" Target="https://www.daloopa.com/src/60194360" TargetMode="External"/><Relationship Id="rId7322" Type="http://schemas.openxmlformats.org/officeDocument/2006/relationships/hyperlink" Target="https://www.daloopa.com/src/51172104" TargetMode="External"/><Relationship Id="rId9494" Type="http://schemas.openxmlformats.org/officeDocument/2006/relationships/hyperlink" Target="https://www.daloopa.com/document/23607425" TargetMode="External"/><Relationship Id="rId1483" Type="http://schemas.openxmlformats.org/officeDocument/2006/relationships/hyperlink" Target="https://www.daloopa.com/document/12300052" TargetMode="External"/><Relationship Id="rId2881" Type="http://schemas.openxmlformats.org/officeDocument/2006/relationships/hyperlink" Target="https://www.daloopa.com/src/50624722" TargetMode="External"/><Relationship Id="rId3932" Type="http://schemas.openxmlformats.org/officeDocument/2006/relationships/hyperlink" Target="https://www.daloopa.com/src/4421755" TargetMode="External"/><Relationship Id="rId8096" Type="http://schemas.openxmlformats.org/officeDocument/2006/relationships/hyperlink" Target="https://www.daloopa.com/src/8774792" TargetMode="External"/><Relationship Id="rId9147" Type="http://schemas.openxmlformats.org/officeDocument/2006/relationships/hyperlink" Target="https://www.daloopa.com/document/23607425" TargetMode="External"/><Relationship Id="rId506" Type="http://schemas.openxmlformats.org/officeDocument/2006/relationships/hyperlink" Target="https://www.daloopa.com/src/4427181" TargetMode="External"/><Relationship Id="rId853" Type="http://schemas.openxmlformats.org/officeDocument/2006/relationships/hyperlink" Target="https://www.daloopa.com/src/64848921" TargetMode="External"/><Relationship Id="rId1136" Type="http://schemas.openxmlformats.org/officeDocument/2006/relationships/hyperlink" Target="https://www.daloopa.com/src/4428098" TargetMode="External"/><Relationship Id="rId2534" Type="http://schemas.openxmlformats.org/officeDocument/2006/relationships/hyperlink" Target="https://www.daloopa.com/src/4423572" TargetMode="External"/><Relationship Id="rId5757" Type="http://schemas.openxmlformats.org/officeDocument/2006/relationships/hyperlink" Target="https://www.daloopa.com/src/50450792" TargetMode="External"/><Relationship Id="rId6808" Type="http://schemas.openxmlformats.org/officeDocument/2006/relationships/hyperlink" Target="https://www.daloopa.com/src/51085317" TargetMode="External"/><Relationship Id="rId4359" Type="http://schemas.openxmlformats.org/officeDocument/2006/relationships/hyperlink" Target="https://www.daloopa.com/src/4421622" TargetMode="External"/><Relationship Id="rId8230" Type="http://schemas.openxmlformats.org/officeDocument/2006/relationships/hyperlink" Target="https://www.daloopa.com/src/76390177" TargetMode="External"/><Relationship Id="rId4840" Type="http://schemas.openxmlformats.org/officeDocument/2006/relationships/hyperlink" Target="https://www.daloopa.com/src/4423411" TargetMode="External"/><Relationship Id="rId2391" Type="http://schemas.openxmlformats.org/officeDocument/2006/relationships/hyperlink" Target="https://app.internal.daloopa.com/short_text_fundamental?id=9d65a0c64a5dca96de77293e7429138e" TargetMode="External"/><Relationship Id="rId3442" Type="http://schemas.openxmlformats.org/officeDocument/2006/relationships/hyperlink" Target="https://www.daloopa.com/src/4421692" TargetMode="External"/><Relationship Id="rId363" Type="http://schemas.openxmlformats.org/officeDocument/2006/relationships/hyperlink" Target="https://www.daloopa.com/src/4427282" TargetMode="External"/><Relationship Id="rId2044" Type="http://schemas.openxmlformats.org/officeDocument/2006/relationships/hyperlink" Target="https://www.daloopa.com/src/8901993" TargetMode="External"/><Relationship Id="rId5267" Type="http://schemas.openxmlformats.org/officeDocument/2006/relationships/hyperlink" Target="https://www.daloopa.com/src/45801828" TargetMode="External"/><Relationship Id="rId6318" Type="http://schemas.openxmlformats.org/officeDocument/2006/relationships/hyperlink" Target="https://www.daloopa.com/src/18745257" TargetMode="External"/><Relationship Id="rId6665" Type="http://schemas.openxmlformats.org/officeDocument/2006/relationships/hyperlink" Target="https://www.daloopa.com/src/4440877" TargetMode="External"/><Relationship Id="rId7716" Type="http://schemas.openxmlformats.org/officeDocument/2006/relationships/hyperlink" Target="https://www.daloopa.com/src/50611420" TargetMode="External"/><Relationship Id="rId9888" Type="http://schemas.openxmlformats.org/officeDocument/2006/relationships/hyperlink" Target="https://www.daloopa.com/src/8778270" TargetMode="External"/><Relationship Id="rId1877" Type="http://schemas.openxmlformats.org/officeDocument/2006/relationships/hyperlink" Target="https://www.daloopa.com/src/50571026" TargetMode="External"/><Relationship Id="rId2928" Type="http://schemas.openxmlformats.org/officeDocument/2006/relationships/hyperlink" Target="https://www.daloopa.com/src/60194293" TargetMode="External"/><Relationship Id="rId4350" Type="http://schemas.openxmlformats.org/officeDocument/2006/relationships/hyperlink" Target="https://www.daloopa.com/src/4421881" TargetMode="External"/><Relationship Id="rId5401" Type="http://schemas.openxmlformats.org/officeDocument/2006/relationships/hyperlink" Target="https://www.daloopa.com/src/4423185" TargetMode="External"/><Relationship Id="rId8971" Type="http://schemas.openxmlformats.org/officeDocument/2006/relationships/hyperlink" Target="https://www.daloopa.com/src/70318311" TargetMode="External"/><Relationship Id="rId4003" Type="http://schemas.openxmlformats.org/officeDocument/2006/relationships/hyperlink" Target="https://www.daloopa.com/src/76525777" TargetMode="External"/><Relationship Id="rId7573" Type="http://schemas.openxmlformats.org/officeDocument/2006/relationships/hyperlink" Target="https://www.daloopa.com/src/50608106" TargetMode="External"/><Relationship Id="rId8624" Type="http://schemas.openxmlformats.org/officeDocument/2006/relationships/hyperlink" Target="https://www.daloopa.com/src/76383255" TargetMode="External"/><Relationship Id="rId6175" Type="http://schemas.openxmlformats.org/officeDocument/2006/relationships/hyperlink" Target="https://www.daloopa.com/src/4423471" TargetMode="External"/><Relationship Id="rId7226" Type="http://schemas.openxmlformats.org/officeDocument/2006/relationships/hyperlink" Target="https://www.daloopa.com/src/8780400" TargetMode="External"/><Relationship Id="rId9398" Type="http://schemas.openxmlformats.org/officeDocument/2006/relationships/hyperlink" Target="https://www.daloopa.com/src/23060736" TargetMode="External"/><Relationship Id="rId2785" Type="http://schemas.openxmlformats.org/officeDocument/2006/relationships/hyperlink" Target="https://www.daloopa.com/src/4422117" TargetMode="External"/><Relationship Id="rId3836" Type="http://schemas.openxmlformats.org/officeDocument/2006/relationships/hyperlink" Target="https://www.daloopa.com/src/4421249" TargetMode="External"/><Relationship Id="rId757" Type="http://schemas.openxmlformats.org/officeDocument/2006/relationships/hyperlink" Target="https://www.daloopa.com/src/50451428" TargetMode="External"/><Relationship Id="rId1387" Type="http://schemas.openxmlformats.org/officeDocument/2006/relationships/hyperlink" Target="https://www.daloopa.com/src/4423989" TargetMode="External"/><Relationship Id="rId2438" Type="http://schemas.openxmlformats.org/officeDocument/2006/relationships/hyperlink" Target="https://www.daloopa.com/src/4423513" TargetMode="External"/><Relationship Id="rId93" Type="http://schemas.openxmlformats.org/officeDocument/2006/relationships/hyperlink" Target="https://www.daloopa.com/src/64848906" TargetMode="External"/><Relationship Id="rId8481" Type="http://schemas.openxmlformats.org/officeDocument/2006/relationships/hyperlink" Target="https://www.daloopa.com/src/76391134" TargetMode="External"/><Relationship Id="rId9532" Type="http://schemas.openxmlformats.org/officeDocument/2006/relationships/hyperlink" Target="https://www.daloopa.com/src/8795439" TargetMode="External"/><Relationship Id="rId1521" Type="http://schemas.openxmlformats.org/officeDocument/2006/relationships/hyperlink" Target="https://www.daloopa.com/src/4423840" TargetMode="External"/><Relationship Id="rId7083" Type="http://schemas.openxmlformats.org/officeDocument/2006/relationships/hyperlink" Target="https://www.daloopa.com/src/4424232" TargetMode="External"/><Relationship Id="rId8134" Type="http://schemas.openxmlformats.org/officeDocument/2006/relationships/hyperlink" Target="https://www.daloopa.com/src/8774681" TargetMode="External"/><Relationship Id="rId3693" Type="http://schemas.openxmlformats.org/officeDocument/2006/relationships/hyperlink" Target="https://www.daloopa.com/src/4421870" TargetMode="External"/><Relationship Id="rId2295" Type="http://schemas.openxmlformats.org/officeDocument/2006/relationships/hyperlink" Target="https://www.daloopa.com/src/8771748" TargetMode="External"/><Relationship Id="rId3346" Type="http://schemas.openxmlformats.org/officeDocument/2006/relationships/hyperlink" Target="https://www.daloopa.com/src/4422364" TargetMode="External"/><Relationship Id="rId4744" Type="http://schemas.openxmlformats.org/officeDocument/2006/relationships/hyperlink" Target="https://www.daloopa.com/src/50447771" TargetMode="External"/><Relationship Id="rId267" Type="http://schemas.openxmlformats.org/officeDocument/2006/relationships/hyperlink" Target="https://www.daloopa.com/src/4431661" TargetMode="External"/><Relationship Id="rId7967" Type="http://schemas.openxmlformats.org/officeDocument/2006/relationships/hyperlink" Target="https://www.daloopa.com/document/23979424" TargetMode="External"/><Relationship Id="rId6569" Type="http://schemas.openxmlformats.org/officeDocument/2006/relationships/hyperlink" Target="https://www.daloopa.com/src/51078136" TargetMode="External"/><Relationship Id="rId9042" Type="http://schemas.openxmlformats.org/officeDocument/2006/relationships/hyperlink" Target="https://www.daloopa.com/src/8781230" TargetMode="External"/><Relationship Id="rId401" Type="http://schemas.openxmlformats.org/officeDocument/2006/relationships/hyperlink" Target="https://www.daloopa.com/document/1166228" TargetMode="External"/><Relationship Id="rId1031" Type="http://schemas.openxmlformats.org/officeDocument/2006/relationships/hyperlink" Target="https://www.daloopa.com/src/4424046" TargetMode="External"/><Relationship Id="rId5652" Type="http://schemas.openxmlformats.org/officeDocument/2006/relationships/hyperlink" Target="https://www.daloopa.com/src/4422776" TargetMode="External"/><Relationship Id="rId6703" Type="http://schemas.openxmlformats.org/officeDocument/2006/relationships/hyperlink" Target="https://www.daloopa.com/src/4440881" TargetMode="External"/><Relationship Id="rId4254" Type="http://schemas.openxmlformats.org/officeDocument/2006/relationships/hyperlink" Target="https://www.daloopa.com/src/76525821" TargetMode="External"/><Relationship Id="rId5305" Type="http://schemas.openxmlformats.org/officeDocument/2006/relationships/hyperlink" Target="https://www.daloopa.com/src/4423456" TargetMode="External"/><Relationship Id="rId7477" Type="http://schemas.openxmlformats.org/officeDocument/2006/relationships/hyperlink" Target="https://www.daloopa.com/src/50600403" TargetMode="External"/><Relationship Id="rId8528" Type="http://schemas.openxmlformats.org/officeDocument/2006/relationships/hyperlink" Target="https://www.daloopa.com/src/76383213" TargetMode="External"/><Relationship Id="rId8875" Type="http://schemas.openxmlformats.org/officeDocument/2006/relationships/hyperlink" Target="https://www.daloopa.com/src/23060604" TargetMode="External"/><Relationship Id="rId1915" Type="http://schemas.openxmlformats.org/officeDocument/2006/relationships/hyperlink" Target="https://www.daloopa.com/src/50521230" TargetMode="External"/><Relationship Id="rId6079" Type="http://schemas.openxmlformats.org/officeDocument/2006/relationships/hyperlink" Target="https://www.daloopa.com/src/60194342" TargetMode="External"/><Relationship Id="rId2689" Type="http://schemas.openxmlformats.org/officeDocument/2006/relationships/hyperlink" Target="https://www.daloopa.com/src/4422233" TargetMode="External"/><Relationship Id="rId6560" Type="http://schemas.openxmlformats.org/officeDocument/2006/relationships/hyperlink" Target="https://www.daloopa.com/src/51078104" TargetMode="External"/><Relationship Id="rId7611" Type="http://schemas.openxmlformats.org/officeDocument/2006/relationships/hyperlink" Target="https://www.daloopa.com/src/50607726" TargetMode="External"/><Relationship Id="rId5162" Type="http://schemas.openxmlformats.org/officeDocument/2006/relationships/hyperlink" Target="https://www.daloopa.com/src/45801813" TargetMode="External"/><Relationship Id="rId6213" Type="http://schemas.openxmlformats.org/officeDocument/2006/relationships/hyperlink" Target="https://www.daloopa.com/src/4423349" TargetMode="External"/><Relationship Id="rId9783" Type="http://schemas.openxmlformats.org/officeDocument/2006/relationships/hyperlink" Target="https://www.daloopa.com/src/51072619" TargetMode="External"/><Relationship Id="rId1772" Type="http://schemas.openxmlformats.org/officeDocument/2006/relationships/hyperlink" Target="https://www.daloopa.com/src/55744151" TargetMode="External"/><Relationship Id="rId8385" Type="http://schemas.openxmlformats.org/officeDocument/2006/relationships/hyperlink" Target="https://www.daloopa.com/src/76389614" TargetMode="External"/><Relationship Id="rId9436" Type="http://schemas.openxmlformats.org/officeDocument/2006/relationships/hyperlink" Target="https://www.daloopa.com/src/70320446" TargetMode="External"/><Relationship Id="rId1425" Type="http://schemas.openxmlformats.org/officeDocument/2006/relationships/hyperlink" Target="https://www.daloopa.com/src/4423997" TargetMode="External"/><Relationship Id="rId2823" Type="http://schemas.openxmlformats.org/officeDocument/2006/relationships/hyperlink" Target="https://www.daloopa.com/src/64848800" TargetMode="External"/><Relationship Id="rId8038" Type="http://schemas.openxmlformats.org/officeDocument/2006/relationships/hyperlink" Target="https://www.daloopa.com/src/8776113" TargetMode="External"/><Relationship Id="rId4995" Type="http://schemas.openxmlformats.org/officeDocument/2006/relationships/hyperlink" Target="https://www.daloopa.com/src/64849604" TargetMode="External"/><Relationship Id="rId2199" Type="http://schemas.openxmlformats.org/officeDocument/2006/relationships/hyperlink" Target="https://www.daloopa.com/src/8771480" TargetMode="External"/><Relationship Id="rId3597" Type="http://schemas.openxmlformats.org/officeDocument/2006/relationships/hyperlink" Target="https://www.daloopa.com/src/4421584" TargetMode="External"/><Relationship Id="rId4648" Type="http://schemas.openxmlformats.org/officeDocument/2006/relationships/hyperlink" Target="https://www.daloopa.com/src/76525895" TargetMode="External"/><Relationship Id="rId6070" Type="http://schemas.openxmlformats.org/officeDocument/2006/relationships/hyperlink" Target="https://www.daloopa.com/src/8847727" TargetMode="External"/><Relationship Id="rId7121" Type="http://schemas.openxmlformats.org/officeDocument/2006/relationships/hyperlink" Target="https://www.daloopa.com/src/50569441" TargetMode="External"/><Relationship Id="rId2680" Type="http://schemas.openxmlformats.org/officeDocument/2006/relationships/hyperlink" Target="https://www.daloopa.com/src/4422129" TargetMode="External"/><Relationship Id="rId3731" Type="http://schemas.openxmlformats.org/officeDocument/2006/relationships/hyperlink" Target="https://www.daloopa.com/src/76525729" TargetMode="External"/><Relationship Id="rId9293" Type="http://schemas.openxmlformats.org/officeDocument/2006/relationships/hyperlink" Target="https://app.internal.daloopa.com/short_text_fundamental?id=68f61e105993c683aaa17de7e4e2b3dd" TargetMode="External"/><Relationship Id="rId652" Type="http://schemas.openxmlformats.org/officeDocument/2006/relationships/hyperlink" Target="https://www.daloopa.com/src/4430915" TargetMode="External"/><Relationship Id="rId1282" Type="http://schemas.openxmlformats.org/officeDocument/2006/relationships/hyperlink" Target="https://www.daloopa.com/src/4428495" TargetMode="External"/><Relationship Id="rId2333" Type="http://schemas.openxmlformats.org/officeDocument/2006/relationships/hyperlink" Target="https://www.daloopa.com/src/45801643" TargetMode="External"/><Relationship Id="rId305" Type="http://schemas.openxmlformats.org/officeDocument/2006/relationships/hyperlink" Target="https://www.daloopa.com/src/4431120" TargetMode="External"/><Relationship Id="rId5556" Type="http://schemas.openxmlformats.org/officeDocument/2006/relationships/hyperlink" Target="https://www.daloopa.com/src/4423071" TargetMode="External"/><Relationship Id="rId6607" Type="http://schemas.openxmlformats.org/officeDocument/2006/relationships/hyperlink" Target="https://www.daloopa.com/src/18755993" TargetMode="External"/><Relationship Id="rId6954" Type="http://schemas.openxmlformats.org/officeDocument/2006/relationships/hyperlink" Target="https://www.daloopa.com/src/51087420" TargetMode="External"/><Relationship Id="rId4158" Type="http://schemas.openxmlformats.org/officeDocument/2006/relationships/hyperlink" Target="https://www.daloopa.com/src/4421732" TargetMode="External"/><Relationship Id="rId5209" Type="http://schemas.openxmlformats.org/officeDocument/2006/relationships/hyperlink" Target="https://www.daloopa.com/src/60194348" TargetMode="External"/><Relationship Id="rId8779" Type="http://schemas.openxmlformats.org/officeDocument/2006/relationships/hyperlink" Target="https://marketplace.daloopa.com/text-fundamental?row_number=773&amp;period_tag=QQQQ&amp;unit_tag=Thousand&amp;id=70323369&amp;value=1518975&amp;" TargetMode="External"/><Relationship Id="rId1819" Type="http://schemas.openxmlformats.org/officeDocument/2006/relationships/hyperlink" Target="https://app.internal.daloopa.com/short_text_fundamental?id=08a6209d4bca3b83a23c9818f4469e07" TargetMode="External"/><Relationship Id="rId2190" Type="http://schemas.openxmlformats.org/officeDocument/2006/relationships/hyperlink" Target="https://www.daloopa.com/src/8771708" TargetMode="External"/><Relationship Id="rId3241" Type="http://schemas.openxmlformats.org/officeDocument/2006/relationships/hyperlink" Target="https://www.daloopa.com/src/4422375" TargetMode="External"/><Relationship Id="rId7862" Type="http://schemas.openxmlformats.org/officeDocument/2006/relationships/hyperlink" Target="https://www.daloopa.com/src/8776028" TargetMode="External"/><Relationship Id="rId8913" Type="http://schemas.openxmlformats.org/officeDocument/2006/relationships/hyperlink" Target="https://www.daloopa.com/src/23053165" TargetMode="External"/><Relationship Id="rId162" Type="http://schemas.openxmlformats.org/officeDocument/2006/relationships/hyperlink" Target="https://www.daloopa.com/src/4430912" TargetMode="External"/><Relationship Id="rId6464" Type="http://schemas.openxmlformats.org/officeDocument/2006/relationships/hyperlink" Target="https://marketplace.daloopa.com/text-fundamental?row_number=482&amp;period_tag=QQQQ&amp;unit_tag=Million&amp;id=51078102&amp;value=18.9&amp;id=51519647&amp;value=0.10000000000000142&amp;id=51090746&amp;value=19&amp;id=51431314&amp;value=0.3&amp;" TargetMode="External"/><Relationship Id="rId7515" Type="http://schemas.openxmlformats.org/officeDocument/2006/relationships/hyperlink" Target="https://www.daloopa.com/src/50603597" TargetMode="External"/><Relationship Id="rId5066" Type="http://schemas.openxmlformats.org/officeDocument/2006/relationships/hyperlink" Target="https://www.daloopa.com/src/4422666" TargetMode="External"/><Relationship Id="rId6117" Type="http://schemas.openxmlformats.org/officeDocument/2006/relationships/hyperlink" Target="https://www.daloopa.com/src/4423347" TargetMode="External"/><Relationship Id="rId9687" Type="http://schemas.openxmlformats.org/officeDocument/2006/relationships/hyperlink" Target="https://www.daloopa.com/src/51073195" TargetMode="External"/><Relationship Id="rId8289" Type="http://schemas.openxmlformats.org/officeDocument/2006/relationships/hyperlink" Target="https://www.daloopa.com/src/76385626" TargetMode="External"/><Relationship Id="rId1676" Type="http://schemas.openxmlformats.org/officeDocument/2006/relationships/hyperlink" Target="https://www.daloopa.com/src/8772975" TargetMode="External"/><Relationship Id="rId2727" Type="http://schemas.openxmlformats.org/officeDocument/2006/relationships/hyperlink" Target="https://www.daloopa.com/src/18744752" TargetMode="External"/><Relationship Id="rId1329" Type="http://schemas.openxmlformats.org/officeDocument/2006/relationships/hyperlink" Target="https://marketplace.daloopa.com/text-fundamental?row_number=223&amp;period_tag=QQQQ&amp;unit_tag=Actual&amp;id=4428775&amp;value=250&amp;id=4428729&amp;value=130&amp;" TargetMode="External"/><Relationship Id="rId4899" Type="http://schemas.openxmlformats.org/officeDocument/2006/relationships/hyperlink" Target="https://www.daloopa.com/src/18745214" TargetMode="External"/><Relationship Id="rId5200" Type="http://schemas.openxmlformats.org/officeDocument/2006/relationships/hyperlink" Target="https://www.daloopa.com/src/8847709" TargetMode="External"/><Relationship Id="rId8770" Type="http://schemas.openxmlformats.org/officeDocument/2006/relationships/hyperlink" Target="https://www.daloopa.com/src/76383256" TargetMode="External"/><Relationship Id="rId9821" Type="http://schemas.openxmlformats.org/officeDocument/2006/relationships/hyperlink" Target="https://www.daloopa.com/src/8778343" TargetMode="External"/><Relationship Id="rId35" Type="http://schemas.openxmlformats.org/officeDocument/2006/relationships/hyperlink" Target="https://www.daloopa.com/document/21884897" TargetMode="External"/><Relationship Id="rId1810" Type="http://schemas.openxmlformats.org/officeDocument/2006/relationships/hyperlink" Target="https://www.daloopa.com/src/23053038" TargetMode="External"/><Relationship Id="rId7372" Type="http://schemas.openxmlformats.org/officeDocument/2006/relationships/hyperlink" Target="https://www.daloopa.com/src/33999613" TargetMode="External"/><Relationship Id="rId8423" Type="http://schemas.openxmlformats.org/officeDocument/2006/relationships/hyperlink" Target="https://www.daloopa.com/src/76391316" TargetMode="External"/><Relationship Id="rId3982" Type="http://schemas.openxmlformats.org/officeDocument/2006/relationships/hyperlink" Target="https://www.daloopa.com/src/4421847" TargetMode="External"/><Relationship Id="rId7025" Type="http://schemas.openxmlformats.org/officeDocument/2006/relationships/hyperlink" Target="https://www.daloopa.com/src/4425358" TargetMode="External"/><Relationship Id="rId2584" Type="http://schemas.openxmlformats.org/officeDocument/2006/relationships/hyperlink" Target="https://www.daloopa.com/src/4423588" TargetMode="External"/><Relationship Id="rId3635" Type="http://schemas.openxmlformats.org/officeDocument/2006/relationships/hyperlink" Target="https://www.daloopa.com/src/4422012" TargetMode="External"/><Relationship Id="rId9197" Type="http://schemas.openxmlformats.org/officeDocument/2006/relationships/hyperlink" Target="https://www.daloopa.com/src/8795278" TargetMode="External"/><Relationship Id="rId556" Type="http://schemas.openxmlformats.org/officeDocument/2006/relationships/hyperlink" Target="https://www.daloopa.com/src/4427141" TargetMode="External"/><Relationship Id="rId1186" Type="http://schemas.openxmlformats.org/officeDocument/2006/relationships/hyperlink" Target="https://www.daloopa.com/src/50916120" TargetMode="External"/><Relationship Id="rId2237" Type="http://schemas.openxmlformats.org/officeDocument/2006/relationships/hyperlink" Target="https://www.daloopa.com/src/8772021" TargetMode="External"/><Relationship Id="rId209" Type="http://schemas.openxmlformats.org/officeDocument/2006/relationships/hyperlink" Target="https://www.daloopa.com/src/55731956" TargetMode="External"/><Relationship Id="rId6858" Type="http://schemas.openxmlformats.org/officeDocument/2006/relationships/hyperlink" Target="https://www.daloopa.com/src/64849626" TargetMode="External"/><Relationship Id="rId7909" Type="http://schemas.openxmlformats.org/officeDocument/2006/relationships/hyperlink" Target="https://www.daloopa.com/src/8774566" TargetMode="External"/><Relationship Id="rId8280" Type="http://schemas.openxmlformats.org/officeDocument/2006/relationships/hyperlink" Target="https://www.daloopa.com/src/76390575" TargetMode="External"/><Relationship Id="rId9331" Type="http://schemas.openxmlformats.org/officeDocument/2006/relationships/hyperlink" Target="https://www.daloopa.com/src/8795311" TargetMode="External"/><Relationship Id="rId1320" Type="http://schemas.openxmlformats.org/officeDocument/2006/relationships/hyperlink" Target="https://www.daloopa.com/src/60194946" TargetMode="External"/><Relationship Id="rId4890" Type="http://schemas.openxmlformats.org/officeDocument/2006/relationships/hyperlink" Target="https://www.daloopa.com/src/4423324" TargetMode="External"/><Relationship Id="rId5941" Type="http://schemas.openxmlformats.org/officeDocument/2006/relationships/hyperlink" Target="https://www.daloopa.com/src/4423284" TargetMode="External"/><Relationship Id="rId3492" Type="http://schemas.openxmlformats.org/officeDocument/2006/relationships/hyperlink" Target="https://www.daloopa.com/src/4421772" TargetMode="External"/><Relationship Id="rId4543" Type="http://schemas.openxmlformats.org/officeDocument/2006/relationships/hyperlink" Target="https://www.daloopa.com/src/76525876" TargetMode="External"/><Relationship Id="rId2094" Type="http://schemas.openxmlformats.org/officeDocument/2006/relationships/hyperlink" Target="https://www.daloopa.com/src/8774214" TargetMode="External"/><Relationship Id="rId3145" Type="http://schemas.openxmlformats.org/officeDocument/2006/relationships/hyperlink" Target="https://www.daloopa.com/src/18751491" TargetMode="External"/><Relationship Id="rId7766" Type="http://schemas.openxmlformats.org/officeDocument/2006/relationships/hyperlink" Target="https://www.daloopa.com/src/51115691" TargetMode="External"/><Relationship Id="rId8817" Type="http://schemas.openxmlformats.org/officeDocument/2006/relationships/hyperlink" Target="https://app.internal.daloopa.com/short_text_fundamental?id=054ccdf5e8c1d9f54a12d6566de6da86" TargetMode="External"/><Relationship Id="rId6368" Type="http://schemas.openxmlformats.org/officeDocument/2006/relationships/hyperlink" Target="https://www.daloopa.com/src/4422849" TargetMode="External"/><Relationship Id="rId7419" Type="http://schemas.openxmlformats.org/officeDocument/2006/relationships/hyperlink" Target="https://www.daloopa.com/src/8780778" TargetMode="External"/><Relationship Id="rId200" Type="http://schemas.openxmlformats.org/officeDocument/2006/relationships/hyperlink" Target="https://www.daloopa.com/src/4430207" TargetMode="External"/><Relationship Id="rId2978" Type="http://schemas.openxmlformats.org/officeDocument/2006/relationships/hyperlink" Target="https://www.daloopa.com/src/41059622" TargetMode="External"/><Relationship Id="rId7900" Type="http://schemas.openxmlformats.org/officeDocument/2006/relationships/hyperlink" Target="https://www.daloopa.com/src/8774853" TargetMode="External"/><Relationship Id="rId5451" Type="http://schemas.openxmlformats.org/officeDocument/2006/relationships/hyperlink" Target="https://www.daloopa.com/src/4423097" TargetMode="External"/><Relationship Id="rId6502" Type="http://schemas.openxmlformats.org/officeDocument/2006/relationships/hyperlink" Target="https://www.daloopa.com/src/51431289" TargetMode="External"/><Relationship Id="rId4053" Type="http://schemas.openxmlformats.org/officeDocument/2006/relationships/hyperlink" Target="https://www.daloopa.com/src/4421703" TargetMode="External"/><Relationship Id="rId5104" Type="http://schemas.openxmlformats.org/officeDocument/2006/relationships/hyperlink" Target="https://www.daloopa.com/src/64848853" TargetMode="External"/><Relationship Id="rId8674" Type="http://schemas.openxmlformats.org/officeDocument/2006/relationships/hyperlink" Target="https://www.daloopa.com/src/76383630" TargetMode="External"/><Relationship Id="rId9725" Type="http://schemas.openxmlformats.org/officeDocument/2006/relationships/hyperlink" Target="https://www.daloopa.com/src/51073600" TargetMode="External"/><Relationship Id="rId1714" Type="http://schemas.openxmlformats.org/officeDocument/2006/relationships/hyperlink" Target="https://www.daloopa.com/src/8772966" TargetMode="External"/><Relationship Id="rId7276" Type="http://schemas.openxmlformats.org/officeDocument/2006/relationships/hyperlink" Target="https://app.internal.daloopa.com/short_text_fundamental?id=85526955d72d1165ba77752419880238" TargetMode="External"/><Relationship Id="rId8327" Type="http://schemas.openxmlformats.org/officeDocument/2006/relationships/hyperlink" Target="https://www.daloopa.com/src/76386558" TargetMode="External"/><Relationship Id="rId2488" Type="http://schemas.openxmlformats.org/officeDocument/2006/relationships/hyperlink" Target="https://www.daloopa.com/src/4423529" TargetMode="External"/><Relationship Id="rId3886" Type="http://schemas.openxmlformats.org/officeDocument/2006/relationships/hyperlink" Target="https://www.daloopa.com/src/4421564" TargetMode="External"/><Relationship Id="rId4937" Type="http://schemas.openxmlformats.org/officeDocument/2006/relationships/hyperlink" Target="https://www.daloopa.com/src/4423146" TargetMode="External"/><Relationship Id="rId3539" Type="http://schemas.openxmlformats.org/officeDocument/2006/relationships/hyperlink" Target="https://www.daloopa.com/src/4421773" TargetMode="External"/><Relationship Id="rId6012" Type="http://schemas.openxmlformats.org/officeDocument/2006/relationships/hyperlink" Target="https://www.daloopa.com/src/75006794" TargetMode="External"/><Relationship Id="rId7410" Type="http://schemas.openxmlformats.org/officeDocument/2006/relationships/hyperlink" Target="https://www.daloopa.com/src/8780806" TargetMode="External"/><Relationship Id="rId9582" Type="http://schemas.openxmlformats.org/officeDocument/2006/relationships/hyperlink" Target="https://www.daloopa.com/src/8795398" TargetMode="External"/><Relationship Id="rId941" Type="http://schemas.openxmlformats.org/officeDocument/2006/relationships/hyperlink" Target="https://www.daloopa.com/src/4443520" TargetMode="External"/><Relationship Id="rId1571" Type="http://schemas.openxmlformats.org/officeDocument/2006/relationships/hyperlink" Target="https://www.daloopa.com/src/4423931" TargetMode="External"/><Relationship Id="rId2622" Type="http://schemas.openxmlformats.org/officeDocument/2006/relationships/hyperlink" Target="https://www.daloopa.com/src/50452029" TargetMode="External"/><Relationship Id="rId8184" Type="http://schemas.openxmlformats.org/officeDocument/2006/relationships/hyperlink" Target="https://www.daloopa.com/src/8774757" TargetMode="External"/><Relationship Id="rId9235" Type="http://schemas.openxmlformats.org/officeDocument/2006/relationships/hyperlink" Target="https://www.daloopa.com/src/8795235" TargetMode="External"/><Relationship Id="rId1224" Type="http://schemas.openxmlformats.org/officeDocument/2006/relationships/hyperlink" Target="https://www.daloopa.com/src/8847866" TargetMode="External"/><Relationship Id="rId4794" Type="http://schemas.openxmlformats.org/officeDocument/2006/relationships/hyperlink" Target="https://www.daloopa.com/src/23051306" TargetMode="External"/><Relationship Id="rId5845" Type="http://schemas.openxmlformats.org/officeDocument/2006/relationships/hyperlink" Target="https://app.internal.daloopa.com/short_text_fundamental?id=527c0fe7258faa0bc1137d2d5e93223d" TargetMode="External"/><Relationship Id="rId3396" Type="http://schemas.openxmlformats.org/officeDocument/2006/relationships/hyperlink" Target="https://www.daloopa.com/src/4427821" TargetMode="External"/><Relationship Id="rId4447" Type="http://schemas.openxmlformats.org/officeDocument/2006/relationships/hyperlink" Target="https://www.daloopa.com/src/4421448" TargetMode="External"/><Relationship Id="rId3049" Type="http://schemas.openxmlformats.org/officeDocument/2006/relationships/hyperlink" Target="https://www.daloopa.com/src/75006043" TargetMode="External"/><Relationship Id="rId9092" Type="http://schemas.openxmlformats.org/officeDocument/2006/relationships/hyperlink" Target="https://www.daloopa.com/src/41059791" TargetMode="External"/><Relationship Id="rId1081" Type="http://schemas.openxmlformats.org/officeDocument/2006/relationships/hyperlink" Target="https://www.daloopa.com/src/4428354" TargetMode="External"/><Relationship Id="rId3530" Type="http://schemas.openxmlformats.org/officeDocument/2006/relationships/hyperlink" Target="https://www.daloopa.com/src/4421376" TargetMode="External"/><Relationship Id="rId451" Type="http://schemas.openxmlformats.org/officeDocument/2006/relationships/hyperlink" Target="https://www.daloopa.com/src/60194605" TargetMode="External"/><Relationship Id="rId2132" Type="http://schemas.openxmlformats.org/officeDocument/2006/relationships/hyperlink" Target="https://www.daloopa.com/src/66239457" TargetMode="External"/><Relationship Id="rId6753" Type="http://schemas.openxmlformats.org/officeDocument/2006/relationships/hyperlink" Target="https://www.daloopa.com/src/4425297" TargetMode="External"/><Relationship Id="rId7804" Type="http://schemas.openxmlformats.org/officeDocument/2006/relationships/hyperlink" Target="https://www.daloopa.com/src/8776127" TargetMode="External"/><Relationship Id="rId104" Type="http://schemas.openxmlformats.org/officeDocument/2006/relationships/hyperlink" Target="https://www.daloopa.com/src/4429738" TargetMode="External"/><Relationship Id="rId5355" Type="http://schemas.openxmlformats.org/officeDocument/2006/relationships/hyperlink" Target="https://www.daloopa.com/src/4423392" TargetMode="External"/><Relationship Id="rId6406" Type="http://schemas.openxmlformats.org/officeDocument/2006/relationships/hyperlink" Target="https://www.daloopa.com/src/45801987" TargetMode="External"/><Relationship Id="rId5008" Type="http://schemas.openxmlformats.org/officeDocument/2006/relationships/hyperlink" Target="https://www.daloopa.com/src/45801792" TargetMode="External"/><Relationship Id="rId8578" Type="http://schemas.openxmlformats.org/officeDocument/2006/relationships/hyperlink" Target="https://www.daloopa.com/src/76383393" TargetMode="External"/><Relationship Id="rId9629" Type="http://schemas.openxmlformats.org/officeDocument/2006/relationships/hyperlink" Target="https://marketplace.daloopa.com/text-fundamental?row_number=848&amp;period_tag=QQQQ&amp;unit_tag=Actual&amp;id=8795356&amp;value=1&amp;id=23060745&amp;value=5&amp;id=50570749&amp;value=9&amp;id=70320423&amp;value=15&amp;" TargetMode="External"/><Relationship Id="rId1965" Type="http://schemas.openxmlformats.org/officeDocument/2006/relationships/hyperlink" Target="https://www.daloopa.com/src/8769114" TargetMode="External"/><Relationship Id="rId1618" Type="http://schemas.openxmlformats.org/officeDocument/2006/relationships/hyperlink" Target="https://www.daloopa.com/src/33997716" TargetMode="External"/><Relationship Id="rId3040" Type="http://schemas.openxmlformats.org/officeDocument/2006/relationships/hyperlink" Target="https://www.daloopa.com/src/18744557" TargetMode="External"/><Relationship Id="rId7661" Type="http://schemas.openxmlformats.org/officeDocument/2006/relationships/hyperlink" Target="https://www.daloopa.com/src/50608612" TargetMode="External"/><Relationship Id="rId8712" Type="http://schemas.openxmlformats.org/officeDocument/2006/relationships/hyperlink" Target="https://www.daloopa.com/src/76383214" TargetMode="External"/><Relationship Id="rId6263" Type="http://schemas.openxmlformats.org/officeDocument/2006/relationships/hyperlink" Target="https://www.daloopa.com/src/8847763" TargetMode="External"/><Relationship Id="rId7314" Type="http://schemas.openxmlformats.org/officeDocument/2006/relationships/hyperlink" Target="https://www.daloopa.com/src/70318096" TargetMode="External"/><Relationship Id="rId2873" Type="http://schemas.openxmlformats.org/officeDocument/2006/relationships/hyperlink" Target="https://www.daloopa.com/src/50449631" TargetMode="External"/><Relationship Id="rId3924" Type="http://schemas.openxmlformats.org/officeDocument/2006/relationships/hyperlink" Target="https://www.daloopa.com/src/4421989" TargetMode="External"/><Relationship Id="rId9486" Type="http://schemas.openxmlformats.org/officeDocument/2006/relationships/hyperlink" Target="https://www.daloopa.com/src/8795413" TargetMode="External"/><Relationship Id="rId845" Type="http://schemas.openxmlformats.org/officeDocument/2006/relationships/hyperlink" Target="https://marketplace.daloopa.com/text-fundamental?row_number=123&amp;period_tag=QQQQ&amp;unit_tag=Actual&amp;id=64848924&amp;value=2000&amp;" TargetMode="External"/><Relationship Id="rId1475" Type="http://schemas.openxmlformats.org/officeDocument/2006/relationships/hyperlink" Target="https://www.daloopa.com/src/45801604" TargetMode="External"/><Relationship Id="rId2526" Type="http://schemas.openxmlformats.org/officeDocument/2006/relationships/hyperlink" Target="https://www.daloopa.com/src/4423612" TargetMode="External"/><Relationship Id="rId8088" Type="http://schemas.openxmlformats.org/officeDocument/2006/relationships/hyperlink" Target="https://app.internal.daloopa.com/short_text_fundamental?id=6cbdd6501d9aa05fe4d97abf0d2b4602" TargetMode="External"/><Relationship Id="rId9139" Type="http://schemas.openxmlformats.org/officeDocument/2006/relationships/hyperlink" Target="https://www.daloopa.com/src/8795227" TargetMode="External"/><Relationship Id="rId1128" Type="http://schemas.openxmlformats.org/officeDocument/2006/relationships/hyperlink" Target="https://www.daloopa.com/src/4428293" TargetMode="External"/><Relationship Id="rId4698" Type="http://schemas.openxmlformats.org/officeDocument/2006/relationships/hyperlink" Target="https://www.daloopa.com/src/76525902" TargetMode="External"/><Relationship Id="rId5749" Type="http://schemas.openxmlformats.org/officeDocument/2006/relationships/hyperlink" Target="https://www.daloopa.com/src/4423464" TargetMode="External"/><Relationship Id="rId7171" Type="http://schemas.openxmlformats.org/officeDocument/2006/relationships/hyperlink" Target="https://www.daloopa.com/src/4424256" TargetMode="External"/><Relationship Id="rId8222" Type="http://schemas.openxmlformats.org/officeDocument/2006/relationships/hyperlink" Target="https://www.daloopa.com/src/76390293" TargetMode="External"/><Relationship Id="rId9620" Type="http://schemas.openxmlformats.org/officeDocument/2006/relationships/hyperlink" Target="https://www.daloopa.com/src/8795468" TargetMode="External"/><Relationship Id="rId3781" Type="http://schemas.openxmlformats.org/officeDocument/2006/relationships/hyperlink" Target="https://www.daloopa.com/src/4421321" TargetMode="External"/><Relationship Id="rId4832" Type="http://schemas.openxmlformats.org/officeDocument/2006/relationships/hyperlink" Target="https://www.daloopa.com/src/4423174" TargetMode="External"/><Relationship Id="rId2383" Type="http://schemas.openxmlformats.org/officeDocument/2006/relationships/hyperlink" Target="https://www.daloopa.com/src/45801622" TargetMode="External"/><Relationship Id="rId3434" Type="http://schemas.openxmlformats.org/officeDocument/2006/relationships/hyperlink" Target="https://www.daloopa.com/src/4421920" TargetMode="External"/><Relationship Id="rId355" Type="http://schemas.openxmlformats.org/officeDocument/2006/relationships/hyperlink" Target="https://www.daloopa.com/src/4431135" TargetMode="External"/><Relationship Id="rId2036" Type="http://schemas.openxmlformats.org/officeDocument/2006/relationships/hyperlink" Target="https://app.internal.daloopa.com/short_text_fundamental?id=d03e47b4d443178f03c17fd54ad1b136" TargetMode="External"/><Relationship Id="rId6657" Type="http://schemas.openxmlformats.org/officeDocument/2006/relationships/hyperlink" Target="https://www.daloopa.com/src/51519621" TargetMode="External"/><Relationship Id="rId7708" Type="http://schemas.openxmlformats.org/officeDocument/2006/relationships/hyperlink" Target="https://www.daloopa.com/src/50611750" TargetMode="External"/><Relationship Id="rId5259" Type="http://schemas.openxmlformats.org/officeDocument/2006/relationships/hyperlink" Target="https://www.daloopa.com/src/41059637" TargetMode="External"/><Relationship Id="rId9130" Type="http://schemas.openxmlformats.org/officeDocument/2006/relationships/hyperlink" Target="https://www.daloopa.com/src/8795157" TargetMode="External"/><Relationship Id="rId1869" Type="http://schemas.openxmlformats.org/officeDocument/2006/relationships/hyperlink" Target="https://www.daloopa.com/document/23607425" TargetMode="External"/><Relationship Id="rId3291" Type="http://schemas.openxmlformats.org/officeDocument/2006/relationships/hyperlink" Target="https://www.daloopa.com/src/4422337" TargetMode="External"/><Relationship Id="rId5740" Type="http://schemas.openxmlformats.org/officeDocument/2006/relationships/hyperlink" Target="https://www.daloopa.com/src/4423222" TargetMode="External"/><Relationship Id="rId4342" Type="http://schemas.openxmlformats.org/officeDocument/2006/relationships/hyperlink" Target="https://www.daloopa.com/src/4421481" TargetMode="External"/><Relationship Id="rId8963" Type="http://schemas.openxmlformats.org/officeDocument/2006/relationships/hyperlink" Target="https://www.daloopa.com/src/23060619" TargetMode="External"/><Relationship Id="rId7565" Type="http://schemas.openxmlformats.org/officeDocument/2006/relationships/hyperlink" Target="https://www.daloopa.com/src/50603377" TargetMode="External"/><Relationship Id="rId8616" Type="http://schemas.openxmlformats.org/officeDocument/2006/relationships/hyperlink" Target="https://www.daloopa.com/document/23607425" TargetMode="External"/><Relationship Id="rId6167" Type="http://schemas.openxmlformats.org/officeDocument/2006/relationships/hyperlink" Target="https://www.daloopa.com/src/4423259" TargetMode="External"/><Relationship Id="rId7218" Type="http://schemas.openxmlformats.org/officeDocument/2006/relationships/hyperlink" Target="https://www.daloopa.com/src/8780435" TargetMode="External"/><Relationship Id="rId2777" Type="http://schemas.openxmlformats.org/officeDocument/2006/relationships/hyperlink" Target="https://www.daloopa.com/src/50624177" TargetMode="External"/><Relationship Id="rId749" Type="http://schemas.openxmlformats.org/officeDocument/2006/relationships/hyperlink" Target="https://www.daloopa.com/src/4427598" TargetMode="External"/><Relationship Id="rId1379" Type="http://schemas.openxmlformats.org/officeDocument/2006/relationships/hyperlink" Target="https://www.daloopa.com/src/4423926" TargetMode="External"/><Relationship Id="rId3828" Type="http://schemas.openxmlformats.org/officeDocument/2006/relationships/hyperlink" Target="https://www.daloopa.com/src/4421699" TargetMode="External"/><Relationship Id="rId5250" Type="http://schemas.openxmlformats.org/officeDocument/2006/relationships/hyperlink" Target="https://www.daloopa.com/src/4423418" TargetMode="External"/><Relationship Id="rId6301" Type="http://schemas.openxmlformats.org/officeDocument/2006/relationships/hyperlink" Target="https://www.daloopa.com/src/4423113" TargetMode="External"/><Relationship Id="rId9871" Type="http://schemas.openxmlformats.org/officeDocument/2006/relationships/hyperlink" Target="https://www.daloopa.com/document/1166187" TargetMode="External"/><Relationship Id="rId85" Type="http://schemas.openxmlformats.org/officeDocument/2006/relationships/hyperlink" Target="https://www.daloopa.com/src/4431140" TargetMode="External"/><Relationship Id="rId1860" Type="http://schemas.openxmlformats.org/officeDocument/2006/relationships/hyperlink" Target="https://www.daloopa.com/src/69163545" TargetMode="External"/><Relationship Id="rId2911" Type="http://schemas.openxmlformats.org/officeDocument/2006/relationships/hyperlink" Target="https://www.daloopa.com/src/4422369" TargetMode="External"/><Relationship Id="rId7075" Type="http://schemas.openxmlformats.org/officeDocument/2006/relationships/hyperlink" Target="https://app.internal.daloopa.com/short_text_fundamental?id=ea9a72b3b828246cb7ac99a68fe6ec96" TargetMode="External"/><Relationship Id="rId8473" Type="http://schemas.openxmlformats.org/officeDocument/2006/relationships/hyperlink" Target="https://www.daloopa.com/src/76391245" TargetMode="External"/><Relationship Id="rId9524" Type="http://schemas.openxmlformats.org/officeDocument/2006/relationships/hyperlink" Target="https://www.daloopa.com/src/8795347" TargetMode="External"/><Relationship Id="rId1513" Type="http://schemas.openxmlformats.org/officeDocument/2006/relationships/hyperlink" Target="https://www.daloopa.com/src/8847794" TargetMode="External"/><Relationship Id="rId8126" Type="http://schemas.openxmlformats.org/officeDocument/2006/relationships/hyperlink" Target="https://www.daloopa.com/src/8776005" TargetMode="External"/><Relationship Id="rId3685" Type="http://schemas.openxmlformats.org/officeDocument/2006/relationships/hyperlink" Target="https://www.daloopa.com/src/4421469" TargetMode="External"/><Relationship Id="rId4736" Type="http://schemas.openxmlformats.org/officeDocument/2006/relationships/hyperlink" Target="https://www.daloopa.com/src/4421198" TargetMode="External"/><Relationship Id="rId2287" Type="http://schemas.openxmlformats.org/officeDocument/2006/relationships/hyperlink" Target="https://www.daloopa.com/document/23979428" TargetMode="External"/><Relationship Id="rId3338" Type="http://schemas.openxmlformats.org/officeDocument/2006/relationships/hyperlink" Target="https://www.daloopa.com/src/4422259" TargetMode="External"/><Relationship Id="rId7959" Type="http://schemas.openxmlformats.org/officeDocument/2006/relationships/hyperlink" Target="https://www.daloopa.com/src/41059745" TargetMode="External"/><Relationship Id="rId259" Type="http://schemas.openxmlformats.org/officeDocument/2006/relationships/hyperlink" Target="https://www.daloopa.com/document/1190536" TargetMode="External"/><Relationship Id="rId9381" Type="http://schemas.openxmlformats.org/officeDocument/2006/relationships/hyperlink" Target="https://www.daloopa.com/src/8795427" TargetMode="External"/><Relationship Id="rId1370" Type="http://schemas.openxmlformats.org/officeDocument/2006/relationships/hyperlink" Target="https://www.daloopa.com/src/4423818" TargetMode="External"/><Relationship Id="rId9034" Type="http://schemas.openxmlformats.org/officeDocument/2006/relationships/hyperlink" Target="https://www.daloopa.com/src/8783428" TargetMode="External"/><Relationship Id="rId740" Type="http://schemas.openxmlformats.org/officeDocument/2006/relationships/hyperlink" Target="https://www.daloopa.com/src/4427658" TargetMode="External"/><Relationship Id="rId1023" Type="http://schemas.openxmlformats.org/officeDocument/2006/relationships/hyperlink" Target="https://app.internal.daloopa.com/short_text_fundamental?id=409032066940f9df7318b4a773aaebf4" TargetMode="External"/><Relationship Id="rId2421" Type="http://schemas.openxmlformats.org/officeDocument/2006/relationships/hyperlink" Target="https://www.daloopa.com/src/4423615" TargetMode="External"/><Relationship Id="rId5991" Type="http://schemas.openxmlformats.org/officeDocument/2006/relationships/hyperlink" Target="https://www.daloopa.com/src/4423256" TargetMode="External"/><Relationship Id="rId4593" Type="http://schemas.openxmlformats.org/officeDocument/2006/relationships/hyperlink" Target="https://www.daloopa.com/src/76525883" TargetMode="External"/><Relationship Id="rId5644" Type="http://schemas.openxmlformats.org/officeDocument/2006/relationships/hyperlink" Target="https://www.daloopa.com/src/45801890" TargetMode="External"/><Relationship Id="rId3195" Type="http://schemas.openxmlformats.org/officeDocument/2006/relationships/hyperlink" Target="https://www.daloopa.com/src/4422483" TargetMode="External"/><Relationship Id="rId4246" Type="http://schemas.openxmlformats.org/officeDocument/2006/relationships/hyperlink" Target="https://www.daloopa.com/src/60194221" TargetMode="External"/><Relationship Id="rId8867" Type="http://schemas.openxmlformats.org/officeDocument/2006/relationships/hyperlink" Target="https://www.daloopa.com/src/8781033" TargetMode="External"/><Relationship Id="rId7469" Type="http://schemas.openxmlformats.org/officeDocument/2006/relationships/hyperlink" Target="https://app.internal.daloopa.com/short_text_fundamental?id=878363bce730f53f057c6d489483ab41" TargetMode="External"/><Relationship Id="rId1907" Type="http://schemas.openxmlformats.org/officeDocument/2006/relationships/hyperlink" Target="https://www.daloopa.com/src/50570933" TargetMode="External"/><Relationship Id="rId250" Type="http://schemas.openxmlformats.org/officeDocument/2006/relationships/hyperlink" Target="https://www.daloopa.com/src/33992887" TargetMode="External"/><Relationship Id="rId7950" Type="http://schemas.openxmlformats.org/officeDocument/2006/relationships/hyperlink" Target="https://www.daloopa.com/src/8774577" TargetMode="External"/><Relationship Id="rId5154" Type="http://schemas.openxmlformats.org/officeDocument/2006/relationships/hyperlink" Target="https://www.daloopa.com/src/50450778" TargetMode="External"/><Relationship Id="rId6552" Type="http://schemas.openxmlformats.org/officeDocument/2006/relationships/hyperlink" Target="https://www.daloopa.com/src/51078103" TargetMode="External"/><Relationship Id="rId7603" Type="http://schemas.openxmlformats.org/officeDocument/2006/relationships/hyperlink" Target="https://www.daloopa.com/document/23607425" TargetMode="External"/><Relationship Id="rId6205" Type="http://schemas.openxmlformats.org/officeDocument/2006/relationships/hyperlink" Target="https://www.daloopa.com/src/4423111" TargetMode="External"/><Relationship Id="rId9775" Type="http://schemas.openxmlformats.org/officeDocument/2006/relationships/hyperlink" Target="https://www.daloopa.com/src/51073146" TargetMode="External"/><Relationship Id="rId1764" Type="http://schemas.openxmlformats.org/officeDocument/2006/relationships/hyperlink" Target="https://www.daloopa.com/src/8792904" TargetMode="External"/><Relationship Id="rId2815" Type="http://schemas.openxmlformats.org/officeDocument/2006/relationships/hyperlink" Target="https://www.daloopa.com/src/18751493" TargetMode="External"/><Relationship Id="rId8377" Type="http://schemas.openxmlformats.org/officeDocument/2006/relationships/hyperlink" Target="https://app.internal.daloopa.com/short_text_fundamental?id=1e55e268db7971f60badd0cf4443e335" TargetMode="External"/><Relationship Id="rId9428" Type="http://schemas.openxmlformats.org/officeDocument/2006/relationships/hyperlink" Target="https://www.daloopa.com/src/8795453" TargetMode="External"/><Relationship Id="rId1417" Type="http://schemas.openxmlformats.org/officeDocument/2006/relationships/hyperlink" Target="https://www.daloopa.com/src/4423920" TargetMode="External"/><Relationship Id="rId4987" Type="http://schemas.openxmlformats.org/officeDocument/2006/relationships/hyperlink" Target="https://www.daloopa.com/src/45801789" TargetMode="External"/><Relationship Id="rId3589" Type="http://schemas.openxmlformats.org/officeDocument/2006/relationships/hyperlink" Target="https://www.daloopa.com/src/4421802" TargetMode="External"/><Relationship Id="rId7460" Type="http://schemas.openxmlformats.org/officeDocument/2006/relationships/hyperlink" Target="https://www.daloopa.com/src/50600580" TargetMode="External"/><Relationship Id="rId8511" Type="http://schemas.openxmlformats.org/officeDocument/2006/relationships/hyperlink" Target="https://www.daloopa.com/src/76383492" TargetMode="External"/><Relationship Id="rId6062" Type="http://schemas.openxmlformats.org/officeDocument/2006/relationships/hyperlink" Target="https://www.daloopa.com/src/4423286" TargetMode="External"/><Relationship Id="rId7113" Type="http://schemas.openxmlformats.org/officeDocument/2006/relationships/hyperlink" Target="https://www.daloopa.com/src/4424286" TargetMode="External"/><Relationship Id="rId9285" Type="http://schemas.openxmlformats.org/officeDocument/2006/relationships/hyperlink" Target="https://www.daloopa.com/src/8795262" TargetMode="External"/><Relationship Id="rId991" Type="http://schemas.openxmlformats.org/officeDocument/2006/relationships/hyperlink" Target="https://www.daloopa.com/document/1166056" TargetMode="External"/><Relationship Id="rId2672" Type="http://schemas.openxmlformats.org/officeDocument/2006/relationships/hyperlink" Target="https://www.daloopa.com/src/50721377" TargetMode="External"/><Relationship Id="rId3723" Type="http://schemas.openxmlformats.org/officeDocument/2006/relationships/hyperlink" Target="https://www.daloopa.com/src/76525721" TargetMode="External"/><Relationship Id="rId644" Type="http://schemas.openxmlformats.org/officeDocument/2006/relationships/hyperlink" Target="https://www.daloopa.com/src/41059680" TargetMode="External"/><Relationship Id="rId1274" Type="http://schemas.openxmlformats.org/officeDocument/2006/relationships/hyperlink" Target="https://www.daloopa.com/document/23979428" TargetMode="External"/><Relationship Id="rId2325" Type="http://schemas.openxmlformats.org/officeDocument/2006/relationships/hyperlink" Target="https://www.daloopa.com/src/64848998" TargetMode="External"/><Relationship Id="rId5895" Type="http://schemas.openxmlformats.org/officeDocument/2006/relationships/hyperlink" Target="https://www.daloopa.com/src/4423224" TargetMode="External"/><Relationship Id="rId6946" Type="http://schemas.openxmlformats.org/officeDocument/2006/relationships/hyperlink" Target="https://www.daloopa.com/src/4441121" TargetMode="External"/><Relationship Id="rId4497" Type="http://schemas.openxmlformats.org/officeDocument/2006/relationships/hyperlink" Target="https://www.daloopa.com/src/4421368" TargetMode="External"/><Relationship Id="rId5548" Type="http://schemas.openxmlformats.org/officeDocument/2006/relationships/hyperlink" Target="https://www.daloopa.com/src/4422835" TargetMode="External"/><Relationship Id="rId3099" Type="http://schemas.openxmlformats.org/officeDocument/2006/relationships/hyperlink" Target="https://www.daloopa.com/src/60194301" TargetMode="External"/><Relationship Id="rId8021" Type="http://schemas.openxmlformats.org/officeDocument/2006/relationships/hyperlink" Target="https://www.daloopa.com/src/8774570" TargetMode="External"/><Relationship Id="rId3580" Type="http://schemas.openxmlformats.org/officeDocument/2006/relationships/hyperlink" Target="https://www.daloopa.com/src/4421499" TargetMode="External"/><Relationship Id="rId2182" Type="http://schemas.openxmlformats.org/officeDocument/2006/relationships/hyperlink" Target="https://www.daloopa.com/src/8772074" TargetMode="External"/><Relationship Id="rId3233" Type="http://schemas.openxmlformats.org/officeDocument/2006/relationships/hyperlink" Target="https://www.daloopa.com/src/4422270" TargetMode="External"/><Relationship Id="rId4631" Type="http://schemas.openxmlformats.org/officeDocument/2006/relationships/hyperlink" Target="https://www.daloopa.com/src/8847450" TargetMode="External"/><Relationship Id="rId154" Type="http://schemas.openxmlformats.org/officeDocument/2006/relationships/hyperlink" Target="https://www.daloopa.com/src/23051836" TargetMode="External"/><Relationship Id="rId7854" Type="http://schemas.openxmlformats.org/officeDocument/2006/relationships/hyperlink" Target="https://www.daloopa.com/src/75163245" TargetMode="External"/><Relationship Id="rId8905" Type="http://schemas.openxmlformats.org/officeDocument/2006/relationships/hyperlink" Target="https://www.daloopa.com/src/8781024" TargetMode="External"/><Relationship Id="rId6456" Type="http://schemas.openxmlformats.org/officeDocument/2006/relationships/hyperlink" Target="https://www.daloopa.com/src/51078101" TargetMode="External"/><Relationship Id="rId7507" Type="http://schemas.openxmlformats.org/officeDocument/2006/relationships/hyperlink" Target="https://www.daloopa.com/src/50603809" TargetMode="External"/><Relationship Id="rId5058" Type="http://schemas.openxmlformats.org/officeDocument/2006/relationships/hyperlink" Target="https://www.daloopa.com/src/45801799" TargetMode="External"/><Relationship Id="rId6109" Type="http://schemas.openxmlformats.org/officeDocument/2006/relationships/hyperlink" Target="https://www.daloopa.com/src/4423109" TargetMode="External"/><Relationship Id="rId9679" Type="http://schemas.openxmlformats.org/officeDocument/2006/relationships/hyperlink" Target="https://www.daloopa.com/document/23979424" TargetMode="External"/><Relationship Id="rId1668" Type="http://schemas.openxmlformats.org/officeDocument/2006/relationships/hyperlink" Target="https://www.daloopa.com/src/50452384" TargetMode="External"/><Relationship Id="rId2719" Type="http://schemas.openxmlformats.org/officeDocument/2006/relationships/hyperlink" Target="https://www.daloopa.com/src/75006035" TargetMode="External"/><Relationship Id="rId3090" Type="http://schemas.openxmlformats.org/officeDocument/2006/relationships/hyperlink" Target="https://www.daloopa.com/src/8847512" TargetMode="External"/><Relationship Id="rId4141" Type="http://schemas.openxmlformats.org/officeDocument/2006/relationships/hyperlink" Target="https://www.daloopa.com/src/4421361" TargetMode="External"/><Relationship Id="rId7364" Type="http://schemas.openxmlformats.org/officeDocument/2006/relationships/hyperlink" Target="https://www.daloopa.com/src/8780241" TargetMode="External"/><Relationship Id="rId8762" Type="http://schemas.openxmlformats.org/officeDocument/2006/relationships/hyperlink" Target="https://www.daloopa.com/document/23607425" TargetMode="External"/><Relationship Id="rId9813" Type="http://schemas.openxmlformats.org/officeDocument/2006/relationships/hyperlink" Target="https://www.daloopa.com/src/8778152" TargetMode="External"/><Relationship Id="rId27" Type="http://schemas.openxmlformats.org/officeDocument/2006/relationships/hyperlink" Target="https://www.daloopa.com/document/8001442" TargetMode="External"/><Relationship Id="rId1802" Type="http://schemas.openxmlformats.org/officeDocument/2006/relationships/hyperlink" Target="https://www.daloopa.com/src/8779235" TargetMode="External"/><Relationship Id="rId7017" Type="http://schemas.openxmlformats.org/officeDocument/2006/relationships/hyperlink" Target="https://www.daloopa.com/document/22271693" TargetMode="External"/><Relationship Id="rId8415" Type="http://schemas.openxmlformats.org/officeDocument/2006/relationships/hyperlink" Target="https://www.daloopa.com/src/76386465" TargetMode="External"/><Relationship Id="rId3974" Type="http://schemas.openxmlformats.org/officeDocument/2006/relationships/hyperlink" Target="https://www.daloopa.com/src/4421506" TargetMode="External"/><Relationship Id="rId895" Type="http://schemas.openxmlformats.org/officeDocument/2006/relationships/hyperlink" Target="https://marketplace.daloopa.com/text-fundamental?row_number=152&amp;period_tag=QQQQ&amp;unit_tag=Percent&amp;id=4443509&amp;value=0.05&amp;id=4443581&amp;value=0.06&amp;" TargetMode="External"/><Relationship Id="rId2576" Type="http://schemas.openxmlformats.org/officeDocument/2006/relationships/hyperlink" Target="https://www.daloopa.com/src/4423598" TargetMode="External"/><Relationship Id="rId3627" Type="http://schemas.openxmlformats.org/officeDocument/2006/relationships/hyperlink" Target="https://www.daloopa.com/document/23979428" TargetMode="External"/><Relationship Id="rId9189" Type="http://schemas.openxmlformats.org/officeDocument/2006/relationships/hyperlink" Target="https://www.daloopa.com/src/8795186" TargetMode="External"/><Relationship Id="rId548" Type="http://schemas.openxmlformats.org/officeDocument/2006/relationships/hyperlink" Target="https://www.daloopa.com/src/4427494" TargetMode="External"/><Relationship Id="rId1178" Type="http://schemas.openxmlformats.org/officeDocument/2006/relationships/hyperlink" Target="https://www.daloopa.com/src/50966722" TargetMode="External"/><Relationship Id="rId2229" Type="http://schemas.openxmlformats.org/officeDocument/2006/relationships/hyperlink" Target="https://www.daloopa.com/src/45801618" TargetMode="External"/><Relationship Id="rId5799" Type="http://schemas.openxmlformats.org/officeDocument/2006/relationships/hyperlink" Target="https://www.daloopa.com/document/23979428" TargetMode="External"/><Relationship Id="rId6100" Type="http://schemas.openxmlformats.org/officeDocument/2006/relationships/hyperlink" Target="https://www.daloopa.com/src/4422844" TargetMode="External"/><Relationship Id="rId9670" Type="http://schemas.openxmlformats.org/officeDocument/2006/relationships/hyperlink" Target="https://www.daloopa.com/src/8774239" TargetMode="External"/><Relationship Id="rId8272" Type="http://schemas.openxmlformats.org/officeDocument/2006/relationships/hyperlink" Target="https://www.daloopa.com/src/76390184" TargetMode="External"/><Relationship Id="rId9323" Type="http://schemas.openxmlformats.org/officeDocument/2006/relationships/hyperlink" Target="https://www.daloopa.com/src/8795219" TargetMode="External"/><Relationship Id="rId1312" Type="http://schemas.openxmlformats.org/officeDocument/2006/relationships/hyperlink" Target="https://www.daloopa.com/src/8847868" TargetMode="External"/><Relationship Id="rId2710" Type="http://schemas.openxmlformats.org/officeDocument/2006/relationships/hyperlink" Target="https://www.daloopa.com/src/18744549" TargetMode="External"/><Relationship Id="rId4882" Type="http://schemas.openxmlformats.org/officeDocument/2006/relationships/hyperlink" Target="https://www.daloopa.com/src/4423087" TargetMode="External"/><Relationship Id="rId5933" Type="http://schemas.openxmlformats.org/officeDocument/2006/relationships/hyperlink" Target="https://www.daloopa.com/src/4423049" TargetMode="External"/><Relationship Id="rId2086" Type="http://schemas.openxmlformats.org/officeDocument/2006/relationships/hyperlink" Target="https://www.daloopa.com/src/64849003" TargetMode="External"/><Relationship Id="rId3484" Type="http://schemas.openxmlformats.org/officeDocument/2006/relationships/hyperlink" Target="https://www.daloopa.com/src/4422010" TargetMode="External"/><Relationship Id="rId4535" Type="http://schemas.openxmlformats.org/officeDocument/2006/relationships/hyperlink" Target="https://www.daloopa.com/src/64848756" TargetMode="External"/><Relationship Id="rId3137" Type="http://schemas.openxmlformats.org/officeDocument/2006/relationships/hyperlink" Target="https://www.daloopa.com/src/4422402" TargetMode="External"/><Relationship Id="rId7758" Type="http://schemas.openxmlformats.org/officeDocument/2006/relationships/hyperlink" Target="https://www.daloopa.com/document/23979428" TargetMode="External"/><Relationship Id="rId8809" Type="http://schemas.openxmlformats.org/officeDocument/2006/relationships/hyperlink" Target="https://www.daloopa.com/src/8847956" TargetMode="External"/><Relationship Id="rId9180" Type="http://schemas.openxmlformats.org/officeDocument/2006/relationships/hyperlink" Target="https://www.daloopa.com/src/50570708" TargetMode="External"/><Relationship Id="rId2220" Type="http://schemas.openxmlformats.org/officeDocument/2006/relationships/hyperlink" Target="https://www.daloopa.com/src/64848995" TargetMode="External"/><Relationship Id="rId5790" Type="http://schemas.openxmlformats.org/officeDocument/2006/relationships/hyperlink" Target="https://www.daloopa.com/src/18753605" TargetMode="External"/><Relationship Id="rId4392" Type="http://schemas.openxmlformats.org/officeDocument/2006/relationships/hyperlink" Target="https://www.daloopa.com/src/4421392" TargetMode="External"/><Relationship Id="rId5443" Type="http://schemas.openxmlformats.org/officeDocument/2006/relationships/hyperlink" Target="https://www.daloopa.com/src/4422862" TargetMode="External"/><Relationship Id="rId6841" Type="http://schemas.openxmlformats.org/officeDocument/2006/relationships/hyperlink" Target="https://marketplace.daloopa.com/text-fundamental?row_number=548&amp;period_tag=QYYY&amp;unit_tag=Million&amp;id=4442460&amp;value=6.1&amp;id=4425373&amp;value=0.0&amp;id=45802028&amp;value=6.1&amp;" TargetMode="External"/><Relationship Id="rId4045" Type="http://schemas.openxmlformats.org/officeDocument/2006/relationships/hyperlink" Target="https://www.daloopa.com/src/4421931" TargetMode="External"/><Relationship Id="rId8666" Type="http://schemas.openxmlformats.org/officeDocument/2006/relationships/hyperlink" Target="https://www.daloopa.com/src/76383452" TargetMode="External"/><Relationship Id="rId9717" Type="http://schemas.openxmlformats.org/officeDocument/2006/relationships/hyperlink" Target="https://www.daloopa.com/src/8901968" TargetMode="External"/><Relationship Id="rId1706" Type="http://schemas.openxmlformats.org/officeDocument/2006/relationships/hyperlink" Target="https://www.daloopa.com/src/8772921" TargetMode="External"/><Relationship Id="rId7268" Type="http://schemas.openxmlformats.org/officeDocument/2006/relationships/hyperlink" Target="https://www.daloopa.com/src/18767822" TargetMode="External"/><Relationship Id="rId8319" Type="http://schemas.openxmlformats.org/officeDocument/2006/relationships/hyperlink" Target="https://www.daloopa.com/src/76387700" TargetMode="External"/><Relationship Id="rId3878" Type="http://schemas.openxmlformats.org/officeDocument/2006/relationships/hyperlink" Target="https://www.daloopa.com/src/4421779" TargetMode="External"/><Relationship Id="rId4929" Type="http://schemas.openxmlformats.org/officeDocument/2006/relationships/hyperlink" Target="https://www.daloopa.com/src/4422910" TargetMode="External"/><Relationship Id="rId8800" Type="http://schemas.openxmlformats.org/officeDocument/2006/relationships/hyperlink" Target="https://app.internal.daloopa.com/short_text_fundamental?id=caf6fd371160103cf5eaf21b5e95e86b" TargetMode="External"/><Relationship Id="rId799" Type="http://schemas.openxmlformats.org/officeDocument/2006/relationships/hyperlink" Target="https://www.daloopa.com/src/4432536" TargetMode="External"/><Relationship Id="rId6351" Type="http://schemas.openxmlformats.org/officeDocument/2006/relationships/hyperlink" Target="https://www.daloopa.com/src/50450776" TargetMode="External"/><Relationship Id="rId7402" Type="http://schemas.openxmlformats.org/officeDocument/2006/relationships/hyperlink" Target="https://www.daloopa.com/src/50570528" TargetMode="External"/><Relationship Id="rId6004" Type="http://schemas.openxmlformats.org/officeDocument/2006/relationships/hyperlink" Target="https://www.daloopa.com/src/23051512" TargetMode="External"/><Relationship Id="rId9574" Type="http://schemas.openxmlformats.org/officeDocument/2006/relationships/hyperlink" Target="https://www.daloopa.com/src/50570752" TargetMode="External"/><Relationship Id="rId2961" Type="http://schemas.openxmlformats.org/officeDocument/2006/relationships/hyperlink" Target="https://www.daloopa.com/src/4422331" TargetMode="External"/><Relationship Id="rId8176" Type="http://schemas.openxmlformats.org/officeDocument/2006/relationships/hyperlink" Target="https://www.daloopa.com/src/8776086" TargetMode="External"/><Relationship Id="rId9227" Type="http://schemas.openxmlformats.org/officeDocument/2006/relationships/hyperlink" Target="https://www.daloopa.com/src/23060722" TargetMode="External"/><Relationship Id="rId933" Type="http://schemas.openxmlformats.org/officeDocument/2006/relationships/hyperlink" Target="https://www.daloopa.com/src/4443518" TargetMode="External"/><Relationship Id="rId1563" Type="http://schemas.openxmlformats.org/officeDocument/2006/relationships/hyperlink" Target="https://www.daloopa.com/src/4423834" TargetMode="External"/><Relationship Id="rId2614" Type="http://schemas.openxmlformats.org/officeDocument/2006/relationships/hyperlink" Target="https://www.daloopa.com/src/50721575" TargetMode="External"/><Relationship Id="rId1216" Type="http://schemas.openxmlformats.org/officeDocument/2006/relationships/hyperlink" Target="https://www.daloopa.com/src/4428588" TargetMode="External"/><Relationship Id="rId4786" Type="http://schemas.openxmlformats.org/officeDocument/2006/relationships/hyperlink" Target="https://www.daloopa.com/src/4421341" TargetMode="External"/><Relationship Id="rId5837" Type="http://schemas.openxmlformats.org/officeDocument/2006/relationships/hyperlink" Target="https://www.daloopa.com/src/45801920" TargetMode="External"/><Relationship Id="rId3388" Type="http://schemas.openxmlformats.org/officeDocument/2006/relationships/hyperlink" Target="https://www.daloopa.com/src/4427931" TargetMode="External"/><Relationship Id="rId4439" Type="http://schemas.openxmlformats.org/officeDocument/2006/relationships/hyperlink" Target="https://www.daloopa.com/src/76525858" TargetMode="External"/><Relationship Id="rId8310" Type="http://schemas.openxmlformats.org/officeDocument/2006/relationships/hyperlink" Target="https://www.daloopa.com/src/76388223" TargetMode="External"/><Relationship Id="rId790" Type="http://schemas.openxmlformats.org/officeDocument/2006/relationships/hyperlink" Target="https://app.internal.daloopa.com/short_text_fundamental?id=03e9dda5597fef380968d227e3f8d09c" TargetMode="External"/><Relationship Id="rId2471" Type="http://schemas.openxmlformats.org/officeDocument/2006/relationships/hyperlink" Target="https://www.daloopa.com/src/4423601" TargetMode="External"/><Relationship Id="rId3522" Type="http://schemas.openxmlformats.org/officeDocument/2006/relationships/hyperlink" Target="https://www.daloopa.com/src/76525686" TargetMode="External"/><Relationship Id="rId4920" Type="http://schemas.openxmlformats.org/officeDocument/2006/relationships/hyperlink" Target="https://www.daloopa.com/document/23979428" TargetMode="External"/><Relationship Id="rId9084" Type="http://schemas.openxmlformats.org/officeDocument/2006/relationships/hyperlink" Target="https://www.daloopa.com/src/8781231" TargetMode="External"/><Relationship Id="rId443" Type="http://schemas.openxmlformats.org/officeDocument/2006/relationships/hyperlink" Target="https://www.daloopa.com/src/60194604" TargetMode="External"/><Relationship Id="rId1073" Type="http://schemas.openxmlformats.org/officeDocument/2006/relationships/hyperlink" Target="https://www.daloopa.com/src/4428173" TargetMode="External"/><Relationship Id="rId2124" Type="http://schemas.openxmlformats.org/officeDocument/2006/relationships/hyperlink" Target="https://www.daloopa.com/src/8774221" TargetMode="External"/><Relationship Id="rId4296" Type="http://schemas.openxmlformats.org/officeDocument/2006/relationships/hyperlink" Target="https://www.daloopa.com/src/41059588" TargetMode="External"/><Relationship Id="rId5694" Type="http://schemas.openxmlformats.org/officeDocument/2006/relationships/hyperlink" Target="https://www.daloopa.com/src/4423073" TargetMode="External"/><Relationship Id="rId6745" Type="http://schemas.openxmlformats.org/officeDocument/2006/relationships/hyperlink" Target="https://www.daloopa.com/src/51088192" TargetMode="External"/><Relationship Id="rId5347" Type="http://schemas.openxmlformats.org/officeDocument/2006/relationships/hyperlink" Target="https://www.daloopa.com/src/4423154" TargetMode="External"/><Relationship Id="rId1957" Type="http://schemas.openxmlformats.org/officeDocument/2006/relationships/hyperlink" Target="https://www.daloopa.com/src/8769223" TargetMode="External"/><Relationship Id="rId4430" Type="http://schemas.openxmlformats.org/officeDocument/2006/relationships/hyperlink" Target="https://www.daloopa.com/src/69162583" TargetMode="External"/><Relationship Id="rId3032" Type="http://schemas.openxmlformats.org/officeDocument/2006/relationships/hyperlink" Target="https://www.daloopa.com/src/4422413" TargetMode="External"/><Relationship Id="rId7653" Type="http://schemas.openxmlformats.org/officeDocument/2006/relationships/hyperlink" Target="https://www.daloopa.com/src/50608110" TargetMode="External"/><Relationship Id="rId6255" Type="http://schemas.openxmlformats.org/officeDocument/2006/relationships/hyperlink" Target="https://www.daloopa.com/src/4423320" TargetMode="External"/><Relationship Id="rId7306" Type="http://schemas.openxmlformats.org/officeDocument/2006/relationships/hyperlink" Target="https://www.daloopa.com/src/23060586" TargetMode="External"/><Relationship Id="rId8704" Type="http://schemas.openxmlformats.org/officeDocument/2006/relationships/hyperlink" Target="https://www.daloopa.com/src/76383637" TargetMode="External"/><Relationship Id="rId2865" Type="http://schemas.openxmlformats.org/officeDocument/2006/relationships/hyperlink" Target="https://www.daloopa.com/src/4422477" TargetMode="External"/><Relationship Id="rId3916" Type="http://schemas.openxmlformats.org/officeDocument/2006/relationships/hyperlink" Target="https://www.daloopa.com/src/4421357" TargetMode="External"/><Relationship Id="rId9478" Type="http://schemas.openxmlformats.org/officeDocument/2006/relationships/hyperlink" Target="https://www.daloopa.com/src/8795343" TargetMode="External"/><Relationship Id="rId837" Type="http://schemas.openxmlformats.org/officeDocument/2006/relationships/hyperlink" Target="https://www.daloopa.com/document/23100577" TargetMode="External"/><Relationship Id="rId1467" Type="http://schemas.openxmlformats.org/officeDocument/2006/relationships/hyperlink" Target="https://www.daloopa.com/src/4423977" TargetMode="External"/><Relationship Id="rId2518" Type="http://schemas.openxmlformats.org/officeDocument/2006/relationships/hyperlink" Target="https://app.internal.daloopa.com/short_text_fundamental?id=da502ea0e3e9a329b7147ff6f9fc999b" TargetMode="External"/><Relationship Id="rId8561" Type="http://schemas.openxmlformats.org/officeDocument/2006/relationships/hyperlink" Target="https://www.daloopa.com/document/23607425" TargetMode="External"/><Relationship Id="rId9612" Type="http://schemas.openxmlformats.org/officeDocument/2006/relationships/hyperlink" Target="https://www.daloopa.com/src/8795377" TargetMode="External"/><Relationship Id="rId1601" Type="http://schemas.openxmlformats.org/officeDocument/2006/relationships/hyperlink" Target="https://www.daloopa.com/document/23979428" TargetMode="External"/><Relationship Id="rId7163" Type="http://schemas.openxmlformats.org/officeDocument/2006/relationships/hyperlink" Target="https://www.daloopa.com/src/70318924" TargetMode="External"/><Relationship Id="rId8214" Type="http://schemas.openxmlformats.org/officeDocument/2006/relationships/hyperlink" Target="https://www.daloopa.com/src/76390348" TargetMode="External"/><Relationship Id="rId694" Type="http://schemas.openxmlformats.org/officeDocument/2006/relationships/hyperlink" Target="https://www.daloopa.com/src/4432654" TargetMode="External"/><Relationship Id="rId2375" Type="http://schemas.openxmlformats.org/officeDocument/2006/relationships/hyperlink" Target="https://www.daloopa.com/src/50453274" TargetMode="External"/><Relationship Id="rId3773" Type="http://schemas.openxmlformats.org/officeDocument/2006/relationships/hyperlink" Target="https://www.daloopa.com/src/4421752" TargetMode="External"/><Relationship Id="rId4824" Type="http://schemas.openxmlformats.org/officeDocument/2006/relationships/hyperlink" Target="https://www.daloopa.com/src/4422938" TargetMode="External"/><Relationship Id="rId347" Type="http://schemas.openxmlformats.org/officeDocument/2006/relationships/hyperlink" Target="https://marketplace.daloopa.com/text-fundamental?row_number=56&amp;period_tag=QQQQ&amp;unit_tag=Million&amp;id=4431662&amp;value=95&amp;id=4431502&amp;value=90&amp;id=4430273&amp;value=90&amp;" TargetMode="External"/><Relationship Id="rId2028" Type="http://schemas.openxmlformats.org/officeDocument/2006/relationships/hyperlink" Target="https://www.daloopa.com/src/8774255" TargetMode="External"/><Relationship Id="rId3426" Type="http://schemas.openxmlformats.org/officeDocument/2006/relationships/hyperlink" Target="https://www.daloopa.com/src/4421408" TargetMode="External"/><Relationship Id="rId6996" Type="http://schemas.openxmlformats.org/officeDocument/2006/relationships/hyperlink" Target="https://www.daloopa.com/src/8847810" TargetMode="External"/><Relationship Id="rId5598" Type="http://schemas.openxmlformats.org/officeDocument/2006/relationships/hyperlink" Target="https://www.daloopa.com/src/4422742" TargetMode="External"/><Relationship Id="rId6649" Type="http://schemas.openxmlformats.org/officeDocument/2006/relationships/hyperlink" Target="https://www.daloopa.com/src/4425243" TargetMode="External"/><Relationship Id="rId8071" Type="http://schemas.openxmlformats.org/officeDocument/2006/relationships/hyperlink" Target="https://www.daloopa.com/src/8774571" TargetMode="External"/><Relationship Id="rId9122" Type="http://schemas.openxmlformats.org/officeDocument/2006/relationships/hyperlink" Target="https://app.internal.daloopa.com/short_text_fundamental?id=65bdc316e491d094038f485d0fcd1cf8" TargetMode="External"/><Relationship Id="rId1111" Type="http://schemas.openxmlformats.org/officeDocument/2006/relationships/hyperlink" Target="https://www.daloopa.com/src/4428102" TargetMode="External"/><Relationship Id="rId4681" Type="http://schemas.openxmlformats.org/officeDocument/2006/relationships/hyperlink" Target="https://www.daloopa.com/src/4421294" TargetMode="External"/><Relationship Id="rId5732" Type="http://schemas.openxmlformats.org/officeDocument/2006/relationships/hyperlink" Target="https://app.internal.daloopa.com/short_text_fundamental?id=bb6deb9e91e25f3ba8b7937a6b8409e5" TargetMode="External"/><Relationship Id="rId3283" Type="http://schemas.openxmlformats.org/officeDocument/2006/relationships/hyperlink" Target="https://www.daloopa.com/src/4422231" TargetMode="External"/><Relationship Id="rId4334" Type="http://schemas.openxmlformats.org/officeDocument/2006/relationships/hyperlink" Target="https://www.daloopa.com/src/76525839" TargetMode="External"/><Relationship Id="rId8955" Type="http://schemas.openxmlformats.org/officeDocument/2006/relationships/hyperlink" Target="https://www.daloopa.com/src/8781274" TargetMode="External"/><Relationship Id="rId6159" Type="http://schemas.openxmlformats.org/officeDocument/2006/relationships/hyperlink" Target="https://www.daloopa.com/src/4425438" TargetMode="External"/><Relationship Id="rId7557" Type="http://schemas.openxmlformats.org/officeDocument/2006/relationships/hyperlink" Target="https://www.daloopa.com/src/50603806" TargetMode="External"/><Relationship Id="rId8608" Type="http://schemas.openxmlformats.org/officeDocument/2006/relationships/hyperlink" Target="https://www.daloopa.com/document/1163962" TargetMode="External"/><Relationship Id="rId2769" Type="http://schemas.openxmlformats.org/officeDocument/2006/relationships/hyperlink" Target="https://www.daloopa.com/src/60194294" TargetMode="External"/><Relationship Id="rId6640" Type="http://schemas.openxmlformats.org/officeDocument/2006/relationships/hyperlink" Target="https://marketplace.daloopa.com/text-fundamental?row_number=520&amp;period_tag=QYYY&amp;unit_tag=Million&amp;id=4425242&amp;value=-0.5&amp;id=4440878&amp;value=0.0&amp;id=4441105&amp;value=0.0&amp;id=4425293&amp;value=0.0&amp;id=45801999&amp;value=-0.5&amp;" TargetMode="External"/><Relationship Id="rId4191" Type="http://schemas.openxmlformats.org/officeDocument/2006/relationships/hyperlink" Target="https://www.daloopa.com/src/76525814" TargetMode="External"/><Relationship Id="rId5242" Type="http://schemas.openxmlformats.org/officeDocument/2006/relationships/hyperlink" Target="https://www.daloopa.com/src/4423182" TargetMode="External"/><Relationship Id="rId9863" Type="http://schemas.openxmlformats.org/officeDocument/2006/relationships/hyperlink" Target="https://marketplace.daloopa.com/text-fundamental?row_number=863&amp;period_tag=QQQQ&amp;unit_tag=Million&amp;id=8778165&amp;value=819.4&amp;id=8778158&amp;value=646.4&amp;id=8777976&amp;value=696.2&amp;id=8777947&amp;value=647.5&amp;id=8778096&amp;value=984.5&amp;" TargetMode="External"/><Relationship Id="rId77" Type="http://schemas.openxmlformats.org/officeDocument/2006/relationships/hyperlink" Target="https://www.daloopa.com/document/22271693" TargetMode="External"/><Relationship Id="rId8465" Type="http://schemas.openxmlformats.org/officeDocument/2006/relationships/hyperlink" Target="https://www.daloopa.com/src/76391427" TargetMode="External"/><Relationship Id="rId9516" Type="http://schemas.openxmlformats.org/officeDocument/2006/relationships/hyperlink" Target="https://app.internal.daloopa.com/short_text_fundamental?id=78cf5c7b6a08ea2aaa3a34752e693235" TargetMode="External"/><Relationship Id="rId1852" Type="http://schemas.openxmlformats.org/officeDocument/2006/relationships/hyperlink" Target="https://www.daloopa.com/src/18750457" TargetMode="External"/><Relationship Id="rId2903" Type="http://schemas.openxmlformats.org/officeDocument/2006/relationships/hyperlink" Target="https://www.daloopa.com/src/4422264" TargetMode="External"/><Relationship Id="rId7067" Type="http://schemas.openxmlformats.org/officeDocument/2006/relationships/hyperlink" Target="https://www.daloopa.com/src/4442569" TargetMode="External"/><Relationship Id="rId8118" Type="http://schemas.openxmlformats.org/officeDocument/2006/relationships/hyperlink" Target="https://app.internal.daloopa.com/short_text_fundamental?id=eb9d8301b30253d4f3088d197852df6a" TargetMode="External"/><Relationship Id="rId1505" Type="http://schemas.openxmlformats.org/officeDocument/2006/relationships/hyperlink" Target="https://www.daloopa.com/src/4423985" TargetMode="External"/><Relationship Id="rId3677" Type="http://schemas.openxmlformats.org/officeDocument/2006/relationships/hyperlink" Target="https://www.daloopa.com/src/76525718" TargetMode="External"/><Relationship Id="rId4728" Type="http://schemas.openxmlformats.org/officeDocument/2006/relationships/hyperlink" Target="https://www.daloopa.com/src/4421686" TargetMode="External"/><Relationship Id="rId598" Type="http://schemas.openxmlformats.org/officeDocument/2006/relationships/hyperlink" Target="https://www.daloopa.com/src/4427075" TargetMode="External"/><Relationship Id="rId2279" Type="http://schemas.openxmlformats.org/officeDocument/2006/relationships/hyperlink" Target="https://www.daloopa.com/src/45801633" TargetMode="External"/><Relationship Id="rId6150" Type="http://schemas.openxmlformats.org/officeDocument/2006/relationships/hyperlink" Target="https://www.daloopa.com/src/4422754" TargetMode="External"/><Relationship Id="rId7201" Type="http://schemas.openxmlformats.org/officeDocument/2006/relationships/hyperlink" Target="https://www.daloopa.com/src/8780381" TargetMode="External"/><Relationship Id="rId2760" Type="http://schemas.openxmlformats.org/officeDocument/2006/relationships/hyperlink" Target="https://www.daloopa.com/src/8847506" TargetMode="External"/><Relationship Id="rId3811" Type="http://schemas.openxmlformats.org/officeDocument/2006/relationships/hyperlink" Target="https://www.daloopa.com/src/4421381" TargetMode="External"/><Relationship Id="rId9373" Type="http://schemas.openxmlformats.org/officeDocument/2006/relationships/hyperlink" Target="https://www.daloopa.com/src/8795177" TargetMode="External"/><Relationship Id="rId732" Type="http://schemas.openxmlformats.org/officeDocument/2006/relationships/hyperlink" Target="https://marketplace.daloopa.com/text-fundamental?row_number=101&amp;period_tag=QQQQ&amp;unit_tag=Actual&amp;id=60194726&amp;value=1010&amp;" TargetMode="External"/><Relationship Id="rId1362" Type="http://schemas.openxmlformats.org/officeDocument/2006/relationships/hyperlink" Target="https://www.daloopa.com/src/4423789" TargetMode="External"/><Relationship Id="rId2413" Type="http://schemas.openxmlformats.org/officeDocument/2006/relationships/hyperlink" Target="https://www.daloopa.com/document/23979428" TargetMode="External"/><Relationship Id="rId9026" Type="http://schemas.openxmlformats.org/officeDocument/2006/relationships/hyperlink" Target="https://www.daloopa.com/src/8783462" TargetMode="External"/><Relationship Id="rId1015" Type="http://schemas.openxmlformats.org/officeDocument/2006/relationships/hyperlink" Target="https://www.daloopa.com/src/70319417" TargetMode="External"/><Relationship Id="rId4585" Type="http://schemas.openxmlformats.org/officeDocument/2006/relationships/hyperlink" Target="https://www.daloopa.com/src/50447772" TargetMode="External"/><Relationship Id="rId5983" Type="http://schemas.openxmlformats.org/officeDocument/2006/relationships/hyperlink" Target="https://www.daloopa.com/src/4425434" TargetMode="External"/><Relationship Id="rId3187" Type="http://schemas.openxmlformats.org/officeDocument/2006/relationships/hyperlink" Target="https://www.daloopa.com/src/4422361" TargetMode="External"/><Relationship Id="rId4238" Type="http://schemas.openxmlformats.org/officeDocument/2006/relationships/hyperlink" Target="https://www.daloopa.com/src/8847469" TargetMode="External"/><Relationship Id="rId5636" Type="http://schemas.openxmlformats.org/officeDocument/2006/relationships/hyperlink" Target="https://www.daloopa.com/src/75006796" TargetMode="External"/><Relationship Id="rId8859" Type="http://schemas.openxmlformats.org/officeDocument/2006/relationships/hyperlink" Target="https://www.daloopa.com/src/8781089" TargetMode="External"/><Relationship Id="rId2270" Type="http://schemas.openxmlformats.org/officeDocument/2006/relationships/hyperlink" Target="https://www.daloopa.com/src/50453272" TargetMode="External"/><Relationship Id="rId3321" Type="http://schemas.openxmlformats.org/officeDocument/2006/relationships/hyperlink" Target="https://www.daloopa.com/src/50623195" TargetMode="External"/><Relationship Id="rId6891" Type="http://schemas.openxmlformats.org/officeDocument/2006/relationships/hyperlink" Target="https://www.daloopa.com/src/4442462" TargetMode="External"/><Relationship Id="rId7942" Type="http://schemas.openxmlformats.org/officeDocument/2006/relationships/hyperlink" Target="https://www.daloopa.com/src/8774854" TargetMode="External"/><Relationship Id="rId242" Type="http://schemas.openxmlformats.org/officeDocument/2006/relationships/hyperlink" Target="https://www.daloopa.com/src/4427106" TargetMode="External"/><Relationship Id="rId5493" Type="http://schemas.openxmlformats.org/officeDocument/2006/relationships/hyperlink" Target="https://www.daloopa.com/src/4422773" TargetMode="External"/><Relationship Id="rId6544" Type="http://schemas.openxmlformats.org/officeDocument/2006/relationships/hyperlink" Target="https://www.daloopa.com/src/51078166" TargetMode="External"/><Relationship Id="rId4095" Type="http://schemas.openxmlformats.org/officeDocument/2006/relationships/hyperlink" Target="https://www.daloopa.com/src/4422020" TargetMode="External"/><Relationship Id="rId5146" Type="http://schemas.openxmlformats.org/officeDocument/2006/relationships/hyperlink" Target="https://www.daloopa.com/src/4423453" TargetMode="External"/><Relationship Id="rId8369" Type="http://schemas.openxmlformats.org/officeDocument/2006/relationships/hyperlink" Target="https://www.daloopa.com/src/76386625" TargetMode="External"/><Relationship Id="rId9767" Type="http://schemas.openxmlformats.org/officeDocument/2006/relationships/hyperlink" Target="https://www.daloopa.com/src/51073828" TargetMode="External"/><Relationship Id="rId1756" Type="http://schemas.openxmlformats.org/officeDocument/2006/relationships/hyperlink" Target="https://www.daloopa.com/src/8778459" TargetMode="External"/><Relationship Id="rId2807" Type="http://schemas.openxmlformats.org/officeDocument/2006/relationships/hyperlink" Target="https://www.daloopa.com/src/4422396" TargetMode="External"/><Relationship Id="rId1409" Type="http://schemas.openxmlformats.org/officeDocument/2006/relationships/hyperlink" Target="https://www.daloopa.com/src/4423819" TargetMode="External"/><Relationship Id="rId4979" Type="http://schemas.openxmlformats.org/officeDocument/2006/relationships/hyperlink" Target="https://www.daloopa.com/src/4422824" TargetMode="External"/><Relationship Id="rId8850" Type="http://schemas.openxmlformats.org/officeDocument/2006/relationships/hyperlink" Target="https://www.daloopa.com/src/50570569" TargetMode="External"/><Relationship Id="rId9901" Type="http://schemas.openxmlformats.org/officeDocument/2006/relationships/vmlDrawing" Target="../drawings/vmlDrawing3.vml"/><Relationship Id="rId7452" Type="http://schemas.openxmlformats.org/officeDocument/2006/relationships/hyperlink" Target="https://www.daloopa.com/src/50600445" TargetMode="External"/><Relationship Id="rId8503" Type="http://schemas.openxmlformats.org/officeDocument/2006/relationships/hyperlink" Target="https://www.daloopa.com/src/76391894" TargetMode="External"/><Relationship Id="rId6054" Type="http://schemas.openxmlformats.org/officeDocument/2006/relationships/hyperlink" Target="https://www.daloopa.com/src/4423051" TargetMode="External"/><Relationship Id="rId7105" Type="http://schemas.openxmlformats.org/officeDocument/2006/relationships/hyperlink" Target="https://www.daloopa.com/src/4424268" TargetMode="External"/><Relationship Id="rId983" Type="http://schemas.openxmlformats.org/officeDocument/2006/relationships/hyperlink" Target="https://www.daloopa.com/document/21884893" TargetMode="External"/><Relationship Id="rId2664" Type="http://schemas.openxmlformats.org/officeDocument/2006/relationships/hyperlink" Target="https://www.daloopa.com/src/64848728" TargetMode="External"/><Relationship Id="rId9277" Type="http://schemas.openxmlformats.org/officeDocument/2006/relationships/hyperlink" Target="https://www.daloopa.com/src/70318350" TargetMode="External"/><Relationship Id="rId636" Type="http://schemas.openxmlformats.org/officeDocument/2006/relationships/hyperlink" Target="https://www.daloopa.com/src/4427119" TargetMode="External"/><Relationship Id="rId1266" Type="http://schemas.openxmlformats.org/officeDocument/2006/relationships/hyperlink" Target="https://www.daloopa.com/src/4428642" TargetMode="External"/><Relationship Id="rId2317" Type="http://schemas.openxmlformats.org/officeDocument/2006/relationships/hyperlink" Target="https://www.daloopa.com/src/18768296" TargetMode="External"/><Relationship Id="rId3715" Type="http://schemas.openxmlformats.org/officeDocument/2006/relationships/hyperlink" Target="https://www.daloopa.com/src/41059577" TargetMode="External"/><Relationship Id="rId5887" Type="http://schemas.openxmlformats.org/officeDocument/2006/relationships/hyperlink" Target="https://www.daloopa.com/src/4422990" TargetMode="External"/><Relationship Id="rId6938" Type="http://schemas.openxmlformats.org/officeDocument/2006/relationships/hyperlink" Target="https://www.daloopa.com/src/4442564" TargetMode="External"/><Relationship Id="rId4489" Type="http://schemas.openxmlformats.org/officeDocument/2006/relationships/hyperlink" Target="https://www.daloopa.com/src/76525865" TargetMode="External"/><Relationship Id="rId8360" Type="http://schemas.openxmlformats.org/officeDocument/2006/relationships/hyperlink" Target="https://www.daloopa.com/src/76387908" TargetMode="External"/><Relationship Id="rId9411" Type="http://schemas.openxmlformats.org/officeDocument/2006/relationships/hyperlink" Target="https://www.daloopa.com/src/50570739" TargetMode="External"/><Relationship Id="rId1400" Type="http://schemas.openxmlformats.org/officeDocument/2006/relationships/hyperlink" Target="https://www.daloopa.com/src/45801591" TargetMode="External"/><Relationship Id="rId4970" Type="http://schemas.openxmlformats.org/officeDocument/2006/relationships/hyperlink" Target="https://www.daloopa.com/src/50462530" TargetMode="External"/><Relationship Id="rId8013" Type="http://schemas.openxmlformats.org/officeDocument/2006/relationships/hyperlink" Target="https://www.daloopa.com/src/8774820" TargetMode="External"/><Relationship Id="rId3572" Type="http://schemas.openxmlformats.org/officeDocument/2006/relationships/hyperlink" Target="https://www.daloopa.com/src/76525699" TargetMode="External"/><Relationship Id="rId4623" Type="http://schemas.openxmlformats.org/officeDocument/2006/relationships/hyperlink" Target="https://www.daloopa.com/src/4421655" TargetMode="External"/><Relationship Id="rId493" Type="http://schemas.openxmlformats.org/officeDocument/2006/relationships/hyperlink" Target="https://www.daloopa.com/src/18749668" TargetMode="External"/><Relationship Id="rId2174" Type="http://schemas.openxmlformats.org/officeDocument/2006/relationships/hyperlink" Target="https://www.daloopa.com/src/50585752" TargetMode="External"/><Relationship Id="rId3225" Type="http://schemas.openxmlformats.org/officeDocument/2006/relationships/hyperlink" Target="https://www.daloopa.com/src/4422178" TargetMode="External"/><Relationship Id="rId6795" Type="http://schemas.openxmlformats.org/officeDocument/2006/relationships/hyperlink" Target="https://www.daloopa.com/src/4425249" TargetMode="External"/><Relationship Id="rId146" Type="http://schemas.openxmlformats.org/officeDocument/2006/relationships/hyperlink" Target="https://www.daloopa.com/src/4430995" TargetMode="External"/><Relationship Id="rId5397" Type="http://schemas.openxmlformats.org/officeDocument/2006/relationships/hyperlink" Target="https://www.daloopa.com/src/4423068" TargetMode="External"/><Relationship Id="rId6448" Type="http://schemas.openxmlformats.org/officeDocument/2006/relationships/hyperlink" Target="https://www.daloopa.com/src/51078158" TargetMode="External"/><Relationship Id="rId7846" Type="http://schemas.openxmlformats.org/officeDocument/2006/relationships/hyperlink" Target="https://www.daloopa.com/src/23052867" TargetMode="External"/><Relationship Id="rId4480" Type="http://schemas.openxmlformats.org/officeDocument/2006/relationships/hyperlink" Target="https://www.daloopa.com/src/55731610" TargetMode="External"/><Relationship Id="rId5531" Type="http://schemas.openxmlformats.org/officeDocument/2006/relationships/hyperlink" Target="https://www.daloopa.com/src/45801867" TargetMode="External"/><Relationship Id="rId3082" Type="http://schemas.openxmlformats.org/officeDocument/2006/relationships/hyperlink" Target="https://www.daloopa.com/src/4422372" TargetMode="External"/><Relationship Id="rId4133" Type="http://schemas.openxmlformats.org/officeDocument/2006/relationships/hyperlink" Target="https://www.daloopa.com/src/76525799" TargetMode="External"/><Relationship Id="rId8754" Type="http://schemas.openxmlformats.org/officeDocument/2006/relationships/hyperlink" Target="https://www.daloopa.com/src/76383488" TargetMode="External"/><Relationship Id="rId9805" Type="http://schemas.openxmlformats.org/officeDocument/2006/relationships/hyperlink" Target="https://www.daloopa.com/src/51070523" TargetMode="External"/><Relationship Id="rId19" Type="http://schemas.openxmlformats.org/officeDocument/2006/relationships/hyperlink" Target="https://www.daloopa.com/document/1192492" TargetMode="External"/><Relationship Id="rId7356" Type="http://schemas.openxmlformats.org/officeDocument/2006/relationships/hyperlink" Target="https://www.daloopa.com/src/8780656" TargetMode="External"/><Relationship Id="rId8407" Type="http://schemas.openxmlformats.org/officeDocument/2006/relationships/hyperlink" Target="https://www.daloopa.com/src/76387307" TargetMode="External"/><Relationship Id="rId7009" Type="http://schemas.openxmlformats.org/officeDocument/2006/relationships/hyperlink" Target="https://www.daloopa.com/src/51172072" TargetMode="External"/><Relationship Id="rId3966" Type="http://schemas.openxmlformats.org/officeDocument/2006/relationships/hyperlink" Target="https://www.daloopa.com/src/76525773" TargetMode="External"/><Relationship Id="rId3" Type="http://schemas.openxmlformats.org/officeDocument/2006/relationships/hyperlink" Target="https://www.daloopa.com/document/1190575" TargetMode="External"/><Relationship Id="rId887" Type="http://schemas.openxmlformats.org/officeDocument/2006/relationships/hyperlink" Target="https://www.daloopa.com/document/9601627" TargetMode="External"/><Relationship Id="rId2568" Type="http://schemas.openxmlformats.org/officeDocument/2006/relationships/hyperlink" Target="https://www.daloopa.com/src/18748551" TargetMode="External"/><Relationship Id="rId3619" Type="http://schemas.openxmlformats.org/officeDocument/2006/relationships/hyperlink" Target="https://www.daloopa.com/src/76525703" TargetMode="External"/><Relationship Id="rId5041" Type="http://schemas.openxmlformats.org/officeDocument/2006/relationships/hyperlink" Target="https://www.daloopa.com/src/8847706" TargetMode="External"/><Relationship Id="rId9662" Type="http://schemas.openxmlformats.org/officeDocument/2006/relationships/hyperlink" Target="https://www.daloopa.com/src/51072036" TargetMode="External"/><Relationship Id="rId1651" Type="http://schemas.openxmlformats.org/officeDocument/2006/relationships/hyperlink" Target="https://www.daloopa.com/src/41059696" TargetMode="External"/><Relationship Id="rId2702" Type="http://schemas.openxmlformats.org/officeDocument/2006/relationships/hyperlink" Target="https://www.daloopa.com/src/4422407" TargetMode="External"/><Relationship Id="rId8264" Type="http://schemas.openxmlformats.org/officeDocument/2006/relationships/hyperlink" Target="https://www.daloopa.com/src/76390301" TargetMode="External"/><Relationship Id="rId9315" Type="http://schemas.openxmlformats.org/officeDocument/2006/relationships/hyperlink" Target="https://www.daloopa.com/src/50570719" TargetMode="External"/><Relationship Id="rId1304" Type="http://schemas.openxmlformats.org/officeDocument/2006/relationships/hyperlink" Target="https://www.daloopa.com/src/4428590" TargetMode="External"/><Relationship Id="rId4874" Type="http://schemas.openxmlformats.org/officeDocument/2006/relationships/hyperlink" Target="https://www.daloopa.com/src/4422851" TargetMode="External"/><Relationship Id="rId3476" Type="http://schemas.openxmlformats.org/officeDocument/2006/relationships/hyperlink" Target="https://www.daloopa.com/document/23979428" TargetMode="External"/><Relationship Id="rId4527" Type="http://schemas.openxmlformats.org/officeDocument/2006/relationships/hyperlink" Target="https://www.daloopa.com/src/18731598" TargetMode="External"/><Relationship Id="rId5925" Type="http://schemas.openxmlformats.org/officeDocument/2006/relationships/hyperlink" Target="https://www.daloopa.com/src/50462546" TargetMode="External"/><Relationship Id="rId10" Type="http://schemas.openxmlformats.org/officeDocument/2006/relationships/hyperlink" Target="https://www.daloopa.com/document/1191566" TargetMode="External"/><Relationship Id="rId397" Type="http://schemas.openxmlformats.org/officeDocument/2006/relationships/hyperlink" Target="https://www.daloopa.com/src/23051908" TargetMode="External"/><Relationship Id="rId2078" Type="http://schemas.openxmlformats.org/officeDocument/2006/relationships/hyperlink" Target="https://www.daloopa.com/src/50593250" TargetMode="External"/><Relationship Id="rId3129" Type="http://schemas.openxmlformats.org/officeDocument/2006/relationships/hyperlink" Target="https://www.daloopa.com/src/4422294" TargetMode="External"/><Relationship Id="rId7000" Type="http://schemas.openxmlformats.org/officeDocument/2006/relationships/hyperlink" Target="https://www.daloopa.com/src/50726063" TargetMode="External"/><Relationship Id="rId6699" Type="http://schemas.openxmlformats.org/officeDocument/2006/relationships/hyperlink" Target="https://www.daloopa.com/src/45802005" TargetMode="External"/><Relationship Id="rId9172" Type="http://schemas.openxmlformats.org/officeDocument/2006/relationships/hyperlink" Target="https://www.daloopa.com/src/8795299" TargetMode="External"/><Relationship Id="rId3610" Type="http://schemas.openxmlformats.org/officeDocument/2006/relationships/hyperlink" Target="https://www.daloopa.com/src/50447781" TargetMode="External"/><Relationship Id="rId531" Type="http://schemas.openxmlformats.org/officeDocument/2006/relationships/hyperlink" Target="https://www.daloopa.com/src/4431503" TargetMode="External"/><Relationship Id="rId1161" Type="http://schemas.openxmlformats.org/officeDocument/2006/relationships/hyperlink" Target="https://www.daloopa.com/src/50599206" TargetMode="External"/><Relationship Id="rId2212" Type="http://schemas.openxmlformats.org/officeDocument/2006/relationships/hyperlink" Target="https://www.daloopa.com/src/18768280" TargetMode="External"/><Relationship Id="rId5782" Type="http://schemas.openxmlformats.org/officeDocument/2006/relationships/hyperlink" Target="https://www.daloopa.com/src/4422987" TargetMode="External"/><Relationship Id="rId6833" Type="http://schemas.openxmlformats.org/officeDocument/2006/relationships/hyperlink" Target="https://www.daloopa.com/src/45802026" TargetMode="External"/><Relationship Id="rId4384" Type="http://schemas.openxmlformats.org/officeDocument/2006/relationships/hyperlink" Target="https://www.daloopa.com/src/76525846" TargetMode="External"/><Relationship Id="rId5435" Type="http://schemas.openxmlformats.org/officeDocument/2006/relationships/hyperlink" Target="https://app.internal.daloopa.com/short_text_fundamental?id=290156f3402c19fd49a7acd81c1ee073" TargetMode="External"/><Relationship Id="rId4037" Type="http://schemas.openxmlformats.org/officeDocument/2006/relationships/hyperlink" Target="https://www.daloopa.com/src/4421419" TargetMode="External"/><Relationship Id="rId8658" Type="http://schemas.openxmlformats.org/officeDocument/2006/relationships/hyperlink" Target="https://www.daloopa.com/src/76383250" TargetMode="External"/><Relationship Id="rId9709" Type="http://schemas.openxmlformats.org/officeDocument/2006/relationships/hyperlink" Target="https://www.daloopa.com/src/64849000" TargetMode="External"/><Relationship Id="rId3120" Type="http://schemas.openxmlformats.org/officeDocument/2006/relationships/hyperlink" Target="https://www.daloopa.com/src/4422189" TargetMode="External"/><Relationship Id="rId6690" Type="http://schemas.openxmlformats.org/officeDocument/2006/relationships/hyperlink" Target="https://www.daloopa.com/src/4425396" TargetMode="External"/><Relationship Id="rId7741" Type="http://schemas.openxmlformats.org/officeDocument/2006/relationships/hyperlink" Target="https://www.daloopa.com/src/50611611" TargetMode="External"/><Relationship Id="rId5292" Type="http://schemas.openxmlformats.org/officeDocument/2006/relationships/hyperlink" Target="https://www.daloopa.com/src/4423094" TargetMode="External"/><Relationship Id="rId6343" Type="http://schemas.openxmlformats.org/officeDocument/2006/relationships/hyperlink" Target="https://www.daloopa.com/src/4423475" TargetMode="External"/><Relationship Id="rId2953" Type="http://schemas.openxmlformats.org/officeDocument/2006/relationships/hyperlink" Target="https://www.daloopa.com/src/4422225" TargetMode="External"/><Relationship Id="rId9566" Type="http://schemas.openxmlformats.org/officeDocument/2006/relationships/hyperlink" Target="https://www.daloopa.com/src/8795484" TargetMode="External"/><Relationship Id="rId925" Type="http://schemas.openxmlformats.org/officeDocument/2006/relationships/hyperlink" Target="https://www.daloopa.com/src/4443513" TargetMode="External"/><Relationship Id="rId1555" Type="http://schemas.openxmlformats.org/officeDocument/2006/relationships/hyperlink" Target="https://www.daloopa.com/src/69162421" TargetMode="External"/><Relationship Id="rId2606" Type="http://schemas.openxmlformats.org/officeDocument/2006/relationships/hyperlink" Target="https://www.daloopa.com/src/33997554" TargetMode="External"/><Relationship Id="rId8168" Type="http://schemas.openxmlformats.org/officeDocument/2006/relationships/hyperlink" Target="https://www.daloopa.com/src/60201073" TargetMode="External"/><Relationship Id="rId9219" Type="http://schemas.openxmlformats.org/officeDocument/2006/relationships/hyperlink" Target="https://www.daloopa.com/document/23607425" TargetMode="External"/><Relationship Id="rId1208" Type="http://schemas.openxmlformats.org/officeDocument/2006/relationships/hyperlink" Target="https://www.daloopa.com/src/4428935" TargetMode="External"/><Relationship Id="rId4778" Type="http://schemas.openxmlformats.org/officeDocument/2006/relationships/hyperlink" Target="https://www.daloopa.com/src/4421770" TargetMode="External"/><Relationship Id="rId5829" Type="http://schemas.openxmlformats.org/officeDocument/2006/relationships/hyperlink" Target="https://www.daloopa.com/src/4422714" TargetMode="External"/><Relationship Id="rId7251" Type="http://schemas.openxmlformats.org/officeDocument/2006/relationships/hyperlink" Target="https://www.daloopa.com/src/8780511" TargetMode="External"/><Relationship Id="rId9700" Type="http://schemas.openxmlformats.org/officeDocument/2006/relationships/hyperlink" Target="https://www.daloopa.com/src/51072493" TargetMode="External"/><Relationship Id="rId8302" Type="http://schemas.openxmlformats.org/officeDocument/2006/relationships/hyperlink" Target="https://www.daloopa.com/src/76388466" TargetMode="External"/><Relationship Id="rId3861" Type="http://schemas.openxmlformats.org/officeDocument/2006/relationships/hyperlink" Target="https://app.internal.daloopa.com/short_text_fundamental?id=fa5e7a1f3a45f6c7eaf90baf482f8b42" TargetMode="External"/><Relationship Id="rId4912" Type="http://schemas.openxmlformats.org/officeDocument/2006/relationships/hyperlink" Target="https://www.daloopa.com/src/45801775" TargetMode="External"/><Relationship Id="rId782" Type="http://schemas.openxmlformats.org/officeDocument/2006/relationships/hyperlink" Target="https://www.daloopa.com/src/33998306" TargetMode="External"/><Relationship Id="rId2463" Type="http://schemas.openxmlformats.org/officeDocument/2006/relationships/hyperlink" Target="https://www.daloopa.com/src/50452026" TargetMode="External"/><Relationship Id="rId3514" Type="http://schemas.openxmlformats.org/officeDocument/2006/relationships/hyperlink" Target="https://www.daloopa.com/src/60194205" TargetMode="External"/><Relationship Id="rId9076" Type="http://schemas.openxmlformats.org/officeDocument/2006/relationships/hyperlink" Target="https://www.daloopa.com/src/8783429" TargetMode="External"/><Relationship Id="rId435" Type="http://schemas.openxmlformats.org/officeDocument/2006/relationships/hyperlink" Target="https://www.daloopa.com/document/1166228" TargetMode="External"/><Relationship Id="rId1065" Type="http://schemas.openxmlformats.org/officeDocument/2006/relationships/hyperlink" Target="https://www.daloopa.com/src/75155738" TargetMode="External"/><Relationship Id="rId2116" Type="http://schemas.openxmlformats.org/officeDocument/2006/relationships/hyperlink" Target="https://www.daloopa.com/src/8774172" TargetMode="External"/><Relationship Id="rId5686" Type="http://schemas.openxmlformats.org/officeDocument/2006/relationships/hyperlink" Target="https://www.daloopa.com/src/4422837" TargetMode="External"/><Relationship Id="rId6737" Type="http://schemas.openxmlformats.org/officeDocument/2006/relationships/hyperlink" Target="https://www.daloopa.com/src/4440884" TargetMode="External"/><Relationship Id="rId4288" Type="http://schemas.openxmlformats.org/officeDocument/2006/relationships/hyperlink" Target="https://www.daloopa.com/src/4421258" TargetMode="External"/><Relationship Id="rId5339" Type="http://schemas.openxmlformats.org/officeDocument/2006/relationships/hyperlink" Target="https://www.daloopa.com/src/4422918" TargetMode="External"/><Relationship Id="rId9210" Type="http://schemas.openxmlformats.org/officeDocument/2006/relationships/hyperlink" Target="https://www.daloopa.com/src/8795256" TargetMode="External"/><Relationship Id="rId1949" Type="http://schemas.openxmlformats.org/officeDocument/2006/relationships/hyperlink" Target="https://www.daloopa.com/src/8769630" TargetMode="External"/><Relationship Id="rId5820" Type="http://schemas.openxmlformats.org/officeDocument/2006/relationships/hyperlink" Target="https://www.daloopa.com/src/75006808" TargetMode="External"/><Relationship Id="rId292" Type="http://schemas.openxmlformats.org/officeDocument/2006/relationships/hyperlink" Target="https://www.daloopa.com/src/4427109" TargetMode="External"/><Relationship Id="rId3371" Type="http://schemas.openxmlformats.org/officeDocument/2006/relationships/hyperlink" Target="https://www.daloopa.com/src/50624653" TargetMode="External"/><Relationship Id="rId4422" Type="http://schemas.openxmlformats.org/officeDocument/2006/relationships/hyperlink" Target="https://www.daloopa.com/src/18729709" TargetMode="External"/><Relationship Id="rId7992" Type="http://schemas.openxmlformats.org/officeDocument/2006/relationships/hyperlink" Target="https://www.daloopa.com/src/75163250" TargetMode="External"/><Relationship Id="rId3024" Type="http://schemas.openxmlformats.org/officeDocument/2006/relationships/hyperlink" Target="https://www.daloopa.com/src/4422305" TargetMode="External"/><Relationship Id="rId6594" Type="http://schemas.openxmlformats.org/officeDocument/2006/relationships/hyperlink" Target="https://www.daloopa.com/src/4441102" TargetMode="External"/><Relationship Id="rId7645" Type="http://schemas.openxmlformats.org/officeDocument/2006/relationships/hyperlink" Target="https://www.daloopa.com/src/70319319" TargetMode="External"/><Relationship Id="rId5196" Type="http://schemas.openxmlformats.org/officeDocument/2006/relationships/hyperlink" Target="https://www.daloopa.com/src/4423389" TargetMode="External"/><Relationship Id="rId6247" Type="http://schemas.openxmlformats.org/officeDocument/2006/relationships/hyperlink" Target="https://www.daloopa.com/src/4423083" TargetMode="External"/><Relationship Id="rId1459" Type="http://schemas.openxmlformats.org/officeDocument/2006/relationships/hyperlink" Target="https://www.daloopa.com/src/4423942" TargetMode="External"/><Relationship Id="rId2857" Type="http://schemas.openxmlformats.org/officeDocument/2006/relationships/hyperlink" Target="https://www.daloopa.com/src/4422355" TargetMode="External"/><Relationship Id="rId3908" Type="http://schemas.openxmlformats.org/officeDocument/2006/relationships/hyperlink" Target="https://www.daloopa.com/src/76525758" TargetMode="External"/><Relationship Id="rId5330" Type="http://schemas.openxmlformats.org/officeDocument/2006/relationships/hyperlink" Target="https://www.daloopa.com/document/23979428" TargetMode="External"/><Relationship Id="rId829" Type="http://schemas.openxmlformats.org/officeDocument/2006/relationships/hyperlink" Target="https://www.daloopa.com/src/33998303" TargetMode="External"/><Relationship Id="rId1940" Type="http://schemas.openxmlformats.org/officeDocument/2006/relationships/hyperlink" Target="https://www.daloopa.com/src/8773259" TargetMode="External"/><Relationship Id="rId8553" Type="http://schemas.openxmlformats.org/officeDocument/2006/relationships/hyperlink" Target="https://www.daloopa.com/src/76383489" TargetMode="External"/><Relationship Id="rId9604" Type="http://schemas.openxmlformats.org/officeDocument/2006/relationships/hyperlink" Target="https://www.daloopa.com/src/70320426" TargetMode="External"/><Relationship Id="rId7155" Type="http://schemas.openxmlformats.org/officeDocument/2006/relationships/hyperlink" Target="https://www.daloopa.com/src/4424302" TargetMode="External"/><Relationship Id="rId8206" Type="http://schemas.openxmlformats.org/officeDocument/2006/relationships/hyperlink" Target="https://www.daloopa.com/document/23979424" TargetMode="External"/><Relationship Id="rId3765" Type="http://schemas.openxmlformats.org/officeDocument/2006/relationships/hyperlink" Target="https://www.daloopa.com/src/4421986" TargetMode="External"/><Relationship Id="rId4816" Type="http://schemas.openxmlformats.org/officeDocument/2006/relationships/hyperlink" Target="https://www.daloopa.com/src/4422693" TargetMode="External"/><Relationship Id="rId686" Type="http://schemas.openxmlformats.org/officeDocument/2006/relationships/hyperlink" Target="https://marketplace.daloopa.com/text-fundamental?row_number=96&amp;period_tag=QQQQ&amp;unit_tag=Percent&amp;id=4429244&amp;value=0.17&amp;" TargetMode="External"/><Relationship Id="rId2367" Type="http://schemas.openxmlformats.org/officeDocument/2006/relationships/hyperlink" Target="https://www.daloopa.com/src/8771409" TargetMode="External"/><Relationship Id="rId3418" Type="http://schemas.openxmlformats.org/officeDocument/2006/relationships/hyperlink" Target="https://www.daloopa.com/src/51415254" TargetMode="External"/><Relationship Id="rId339" Type="http://schemas.openxmlformats.org/officeDocument/2006/relationships/hyperlink" Target="https://marketplace.daloopa.com/text-fundamental?row_number=54&amp;period_tag=QQQQ&amp;unit_tag=Million&amp;id=4431977&amp;value=95&amp;id=4431132&amp;value=85&amp;" TargetMode="External"/><Relationship Id="rId6988" Type="http://schemas.openxmlformats.org/officeDocument/2006/relationships/hyperlink" Target="https://www.daloopa.com/src/51087421" TargetMode="External"/><Relationship Id="rId9461" Type="http://schemas.openxmlformats.org/officeDocument/2006/relationships/hyperlink" Target="https://www.daloopa.com/src/8795455" TargetMode="External"/><Relationship Id="rId8063" Type="http://schemas.openxmlformats.org/officeDocument/2006/relationships/hyperlink" Target="https://www.daloopa.com/src/8774822" TargetMode="External"/><Relationship Id="rId9114" Type="http://schemas.openxmlformats.org/officeDocument/2006/relationships/hyperlink" Target="https://www.daloopa.com/src/8795248" TargetMode="External"/><Relationship Id="rId820" Type="http://schemas.openxmlformats.org/officeDocument/2006/relationships/hyperlink" Target="https://www.daloopa.com/src/4427612" TargetMode="External"/><Relationship Id="rId1450" Type="http://schemas.openxmlformats.org/officeDocument/2006/relationships/hyperlink" Target="https://www.daloopa.com/src/4423838" TargetMode="External"/><Relationship Id="rId2501" Type="http://schemas.openxmlformats.org/officeDocument/2006/relationships/hyperlink" Target="https://www.daloopa.com/src/41059691" TargetMode="External"/><Relationship Id="rId1103" Type="http://schemas.openxmlformats.org/officeDocument/2006/relationships/hyperlink" Target="https://www.daloopa.com/src/50451673" TargetMode="External"/><Relationship Id="rId4673" Type="http://schemas.openxmlformats.org/officeDocument/2006/relationships/hyperlink" Target="https://www.daloopa.com/src/4421741" TargetMode="External"/><Relationship Id="rId5724" Type="http://schemas.openxmlformats.org/officeDocument/2006/relationships/hyperlink" Target="https://www.daloopa.com/src/45801898" TargetMode="External"/><Relationship Id="rId3275" Type="http://schemas.openxmlformats.org/officeDocument/2006/relationships/hyperlink" Target="https://www.daloopa.com/src/4422140" TargetMode="External"/><Relationship Id="rId4326" Type="http://schemas.openxmlformats.org/officeDocument/2006/relationships/hyperlink" Target="https://www.daloopa.com/src/50447765" TargetMode="External"/><Relationship Id="rId7896" Type="http://schemas.openxmlformats.org/officeDocument/2006/relationships/hyperlink" Target="https://www.daloopa.com/src/8776029" TargetMode="External"/><Relationship Id="rId8947" Type="http://schemas.openxmlformats.org/officeDocument/2006/relationships/hyperlink" Target="https://www.daloopa.com/src/8783440" TargetMode="External"/><Relationship Id="rId196" Type="http://schemas.openxmlformats.org/officeDocument/2006/relationships/hyperlink" Target="https://www.daloopa.com/src/4431118" TargetMode="External"/><Relationship Id="rId6498" Type="http://schemas.openxmlformats.org/officeDocument/2006/relationships/hyperlink" Target="https://www.daloopa.com/src/51078162" TargetMode="External"/><Relationship Id="rId7549" Type="http://schemas.openxmlformats.org/officeDocument/2006/relationships/hyperlink" Target="https://www.daloopa.com/src/50603631" TargetMode="External"/><Relationship Id="rId330" Type="http://schemas.openxmlformats.org/officeDocument/2006/relationships/hyperlink" Target="https://marketplace.daloopa.com/text-fundamental?row_number=51&amp;period_tag=QQQQ&amp;unit_tag=Dollar&amp;id=4431123&amp;value=0.07&amp;" TargetMode="External"/><Relationship Id="rId2011" Type="http://schemas.openxmlformats.org/officeDocument/2006/relationships/hyperlink" Target="https://www.daloopa.com/src/8768877" TargetMode="External"/><Relationship Id="rId4183" Type="http://schemas.openxmlformats.org/officeDocument/2006/relationships/hyperlink" Target="https://www.daloopa.com/src/76525806" TargetMode="External"/><Relationship Id="rId5581" Type="http://schemas.openxmlformats.org/officeDocument/2006/relationships/hyperlink" Target="https://www.daloopa.com/src/64848851" TargetMode="External"/><Relationship Id="rId6632" Type="http://schemas.openxmlformats.org/officeDocument/2006/relationships/hyperlink" Target="https://www.daloopa.com/src/18755987" TargetMode="External"/><Relationship Id="rId5234" Type="http://schemas.openxmlformats.org/officeDocument/2006/relationships/hyperlink" Target="https://www.daloopa.com/src/4422946" TargetMode="External"/><Relationship Id="rId9855" Type="http://schemas.openxmlformats.org/officeDocument/2006/relationships/hyperlink" Target="https://www.daloopa.com/src/8778267" TargetMode="External"/><Relationship Id="rId69" Type="http://schemas.openxmlformats.org/officeDocument/2006/relationships/hyperlink" Target="https://www.daloopa.com/document/9601627" TargetMode="External"/><Relationship Id="rId1844" Type="http://schemas.openxmlformats.org/officeDocument/2006/relationships/hyperlink" Target="https://www.daloopa.com/src/8770856" TargetMode="External"/><Relationship Id="rId8457" Type="http://schemas.openxmlformats.org/officeDocument/2006/relationships/hyperlink" Target="https://www.daloopa.com/src/76391955" TargetMode="External"/><Relationship Id="rId9508" Type="http://schemas.openxmlformats.org/officeDocument/2006/relationships/hyperlink" Target="https://www.daloopa.com/src/8795437" TargetMode="External"/><Relationship Id="rId7059" Type="http://schemas.openxmlformats.org/officeDocument/2006/relationships/hyperlink" Target="https://www.daloopa.com/src/4425359" TargetMode="External"/><Relationship Id="rId3669" Type="http://schemas.openxmlformats.org/officeDocument/2006/relationships/hyperlink" Target="https://www.daloopa.com/src/76525710" TargetMode="External"/><Relationship Id="rId7540" Type="http://schemas.openxmlformats.org/officeDocument/2006/relationships/hyperlink" Target="https://www.daloopa.com/src/50603594" TargetMode="External"/><Relationship Id="rId5091" Type="http://schemas.openxmlformats.org/officeDocument/2006/relationships/hyperlink" Target="https://www.daloopa.com/src/4423415" TargetMode="External"/><Relationship Id="rId6142" Type="http://schemas.openxmlformats.org/officeDocument/2006/relationships/hyperlink" Target="https://www.daloopa.com/src/45801965" TargetMode="External"/><Relationship Id="rId2752" Type="http://schemas.openxmlformats.org/officeDocument/2006/relationships/hyperlink" Target="https://www.daloopa.com/src/4422366" TargetMode="External"/><Relationship Id="rId3803" Type="http://schemas.openxmlformats.org/officeDocument/2006/relationships/hyperlink" Target="https://www.daloopa.com/src/76525739" TargetMode="External"/><Relationship Id="rId9365" Type="http://schemas.openxmlformats.org/officeDocument/2006/relationships/hyperlink" Target="https://app.internal.daloopa.com/short_text_fundamental?id=a3e3160ee2ebfb93aab09d7aaab29a3f" TargetMode="External"/><Relationship Id="rId724" Type="http://schemas.openxmlformats.org/officeDocument/2006/relationships/hyperlink" Target="https://www.daloopa.com/src/23052514" TargetMode="External"/><Relationship Id="rId1354" Type="http://schemas.openxmlformats.org/officeDocument/2006/relationships/hyperlink" Target="https://www.daloopa.com/src/4423995" TargetMode="External"/><Relationship Id="rId2405" Type="http://schemas.openxmlformats.org/officeDocument/2006/relationships/hyperlink" Target="https://www.daloopa.com/src/8771595" TargetMode="External"/><Relationship Id="rId5975" Type="http://schemas.openxmlformats.org/officeDocument/2006/relationships/hyperlink" Target="https://www.daloopa.com/src/4422783" TargetMode="External"/><Relationship Id="rId9018" Type="http://schemas.openxmlformats.org/officeDocument/2006/relationships/hyperlink" Target="https://www.daloopa.com/src/8783504" TargetMode="External"/><Relationship Id="rId60" Type="http://schemas.openxmlformats.org/officeDocument/2006/relationships/hyperlink" Target="https://www.daloopa.com/document/1192535" TargetMode="External"/><Relationship Id="rId1007" Type="http://schemas.openxmlformats.org/officeDocument/2006/relationships/hyperlink" Target="https://www.daloopa.com/src/4424193" TargetMode="External"/><Relationship Id="rId4577" Type="http://schemas.openxmlformats.org/officeDocument/2006/relationships/hyperlink" Target="https://www.daloopa.com/src/4421195" TargetMode="External"/><Relationship Id="rId5628" Type="http://schemas.openxmlformats.org/officeDocument/2006/relationships/hyperlink" Target="https://www.daloopa.com/src/23051495" TargetMode="External"/><Relationship Id="rId3179" Type="http://schemas.openxmlformats.org/officeDocument/2006/relationships/hyperlink" Target="https://www.daloopa.com/src/4422256" TargetMode="External"/><Relationship Id="rId7050" Type="http://schemas.openxmlformats.org/officeDocument/2006/relationships/hyperlink" Target="https://app.internal.daloopa.com/short_text_fundamental?id=f15e5fdc8b9314f49424fb64f9796bf7" TargetMode="External"/><Relationship Id="rId8101" Type="http://schemas.openxmlformats.org/officeDocument/2006/relationships/hyperlink" Target="https://www.daloopa.com/src/8774592" TargetMode="External"/><Relationship Id="rId581" Type="http://schemas.openxmlformats.org/officeDocument/2006/relationships/hyperlink" Target="https://www.daloopa.com/src/4430213" TargetMode="External"/><Relationship Id="rId2262" Type="http://schemas.openxmlformats.org/officeDocument/2006/relationships/hyperlink" Target="https://www.daloopa.com/src/8771408" TargetMode="External"/><Relationship Id="rId3660" Type="http://schemas.openxmlformats.org/officeDocument/2006/relationships/hyperlink" Target="https://www.daloopa.com/src/23051300" TargetMode="External"/><Relationship Id="rId4711" Type="http://schemas.openxmlformats.org/officeDocument/2006/relationships/hyperlink" Target="https://www.daloopa.com/src/4421406" TargetMode="External"/><Relationship Id="rId234" Type="http://schemas.openxmlformats.org/officeDocument/2006/relationships/hyperlink" Target="https://www.daloopa.com/src/69163359" TargetMode="External"/><Relationship Id="rId3313" Type="http://schemas.openxmlformats.org/officeDocument/2006/relationships/hyperlink" Target="https://www.daloopa.com/src/69162215" TargetMode="External"/><Relationship Id="rId6883" Type="http://schemas.openxmlformats.org/officeDocument/2006/relationships/hyperlink" Target="https://www.daloopa.com/src/4425254" TargetMode="External"/><Relationship Id="rId7934" Type="http://schemas.openxmlformats.org/officeDocument/2006/relationships/hyperlink" Target="https://www.daloopa.com/src/70319010" TargetMode="External"/><Relationship Id="rId5485" Type="http://schemas.openxmlformats.org/officeDocument/2006/relationships/hyperlink" Target="https://www.daloopa.com/src/45801866" TargetMode="External"/><Relationship Id="rId6536" Type="http://schemas.openxmlformats.org/officeDocument/2006/relationships/hyperlink" Target="https://www.daloopa.com/src/51091047" TargetMode="External"/><Relationship Id="rId4087" Type="http://schemas.openxmlformats.org/officeDocument/2006/relationships/hyperlink" Target="https://www.daloopa.com/document/23979428" TargetMode="External"/><Relationship Id="rId5138" Type="http://schemas.openxmlformats.org/officeDocument/2006/relationships/hyperlink" Target="https://www.daloopa.com/src/4423240" TargetMode="External"/><Relationship Id="rId9759" Type="http://schemas.openxmlformats.org/officeDocument/2006/relationships/hyperlink" Target="https://www.daloopa.com/src/8774175" TargetMode="External"/><Relationship Id="rId1748" Type="http://schemas.openxmlformats.org/officeDocument/2006/relationships/hyperlink" Target="https://www.daloopa.com/src/8778509" TargetMode="External"/><Relationship Id="rId3170" Type="http://schemas.openxmlformats.org/officeDocument/2006/relationships/hyperlink" Target="https://www.daloopa.com/src/4422151" TargetMode="External"/><Relationship Id="rId4221" Type="http://schemas.openxmlformats.org/officeDocument/2006/relationships/hyperlink" Target="https://www.daloopa.com/src/4421879" TargetMode="External"/><Relationship Id="rId6393" Type="http://schemas.openxmlformats.org/officeDocument/2006/relationships/hyperlink" Target="https://www.daloopa.com/src/18753617" TargetMode="External"/><Relationship Id="rId7791" Type="http://schemas.openxmlformats.org/officeDocument/2006/relationships/hyperlink" Target="https://www.daloopa.com/src/75007935" TargetMode="External"/><Relationship Id="rId8842" Type="http://schemas.openxmlformats.org/officeDocument/2006/relationships/hyperlink" Target="https://www.daloopa.com/src/8780995" TargetMode="External"/><Relationship Id="rId6046" Type="http://schemas.openxmlformats.org/officeDocument/2006/relationships/hyperlink" Target="https://www.daloopa.com/src/4422814" TargetMode="External"/><Relationship Id="rId7444" Type="http://schemas.openxmlformats.org/officeDocument/2006/relationships/hyperlink" Target="https://www.daloopa.com/src/70318252" TargetMode="External"/><Relationship Id="rId975" Type="http://schemas.openxmlformats.org/officeDocument/2006/relationships/hyperlink" Target="https://www.daloopa.com/src/51154214" TargetMode="External"/><Relationship Id="rId2656" Type="http://schemas.openxmlformats.org/officeDocument/2006/relationships/hyperlink" Target="https://www.daloopa.com/src/18756160" TargetMode="External"/><Relationship Id="rId3707" Type="http://schemas.openxmlformats.org/officeDocument/2006/relationships/hyperlink" Target="https://www.daloopa.com/src/4421246" TargetMode="External"/><Relationship Id="rId9269" Type="http://schemas.openxmlformats.org/officeDocument/2006/relationships/hyperlink" Target="https://www.daloopa.com/src/8795284" TargetMode="External"/><Relationship Id="rId628" Type="http://schemas.openxmlformats.org/officeDocument/2006/relationships/hyperlink" Target="https://www.daloopa.com/src/4427287" TargetMode="External"/><Relationship Id="rId1258" Type="http://schemas.openxmlformats.org/officeDocument/2006/relationships/hyperlink" Target="https://www.daloopa.com/src/4428840" TargetMode="External"/><Relationship Id="rId2309" Type="http://schemas.openxmlformats.org/officeDocument/2006/relationships/hyperlink" Target="https://www.daloopa.com/src/8771432" TargetMode="External"/><Relationship Id="rId5879" Type="http://schemas.openxmlformats.org/officeDocument/2006/relationships/hyperlink" Target="https://www.daloopa.com/src/4422749" TargetMode="External"/><Relationship Id="rId9750" Type="http://schemas.openxmlformats.org/officeDocument/2006/relationships/hyperlink" Target="https://www.daloopa.com/src/55744169" TargetMode="External"/><Relationship Id="rId8352" Type="http://schemas.openxmlformats.org/officeDocument/2006/relationships/hyperlink" Target="https://www.daloopa.com/src/76388332" TargetMode="External"/><Relationship Id="rId9403" Type="http://schemas.openxmlformats.org/officeDocument/2006/relationships/hyperlink" Target="https://www.daloopa.com/src/8795473" TargetMode="External"/><Relationship Id="rId8005" Type="http://schemas.openxmlformats.org/officeDocument/2006/relationships/hyperlink" Target="https://www.daloopa.com/src/64849008" TargetMode="External"/><Relationship Id="rId4962" Type="http://schemas.openxmlformats.org/officeDocument/2006/relationships/hyperlink" Target="https://www.daloopa.com/src/45801780" TargetMode="External"/><Relationship Id="rId3564" Type="http://schemas.openxmlformats.org/officeDocument/2006/relationships/hyperlink" Target="https://www.daloopa.com/src/75006731" TargetMode="External"/><Relationship Id="rId4615" Type="http://schemas.openxmlformats.org/officeDocument/2006/relationships/hyperlink" Target="https://www.daloopa.com/src/4421886" TargetMode="External"/><Relationship Id="rId485" Type="http://schemas.openxmlformats.org/officeDocument/2006/relationships/hyperlink" Target="https://www.daloopa.com/src/4427172" TargetMode="External"/><Relationship Id="rId2166" Type="http://schemas.openxmlformats.org/officeDocument/2006/relationships/hyperlink" Target="https://www.daloopa.com/src/60201855" TargetMode="External"/><Relationship Id="rId3217" Type="http://schemas.openxmlformats.org/officeDocument/2006/relationships/hyperlink" Target="https://www.daloopa.com/src/50449957" TargetMode="External"/><Relationship Id="rId6787" Type="http://schemas.openxmlformats.org/officeDocument/2006/relationships/hyperlink" Target="https://www.daloopa.com/src/45802015" TargetMode="External"/><Relationship Id="rId7838" Type="http://schemas.openxmlformats.org/officeDocument/2006/relationships/hyperlink" Target="https://www.daloopa.com/src/8774589" TargetMode="External"/><Relationship Id="rId138" Type="http://schemas.openxmlformats.org/officeDocument/2006/relationships/hyperlink" Target="https://www.daloopa.com/src/69163358" TargetMode="External"/><Relationship Id="rId5389" Type="http://schemas.openxmlformats.org/officeDocument/2006/relationships/hyperlink" Target="https://www.daloopa.com/src/4422832" TargetMode="External"/><Relationship Id="rId9260" Type="http://schemas.openxmlformats.org/officeDocument/2006/relationships/hyperlink" Target="https://www.daloopa.com/src/8795214" TargetMode="External"/><Relationship Id="rId2300" Type="http://schemas.openxmlformats.org/officeDocument/2006/relationships/hyperlink" Target="https://www.daloopa.com/src/8771614" TargetMode="External"/><Relationship Id="rId1999" Type="http://schemas.openxmlformats.org/officeDocument/2006/relationships/hyperlink" Target="https://app.internal.daloopa.com/short_text_fundamental?id=e0bba23f6bf81adf2d8d67bfacd49cda" TargetMode="External"/><Relationship Id="rId4472" Type="http://schemas.openxmlformats.org/officeDocument/2006/relationships/hyperlink" Target="https://www.daloopa.com/src/8847447" TargetMode="External"/><Relationship Id="rId5870" Type="http://schemas.openxmlformats.org/officeDocument/2006/relationships/hyperlink" Target="https://www.daloopa.com/src/45801923" TargetMode="External"/><Relationship Id="rId6921" Type="http://schemas.openxmlformats.org/officeDocument/2006/relationships/hyperlink" Target="https://www.daloopa.com/src/45802040" TargetMode="External"/><Relationship Id="rId3074" Type="http://schemas.openxmlformats.org/officeDocument/2006/relationships/hyperlink" Target="https://www.daloopa.com/src/4422267" TargetMode="External"/><Relationship Id="rId4125" Type="http://schemas.openxmlformats.org/officeDocument/2006/relationships/hyperlink" Target="https://www.daloopa.com/src/60194219" TargetMode="External"/><Relationship Id="rId5523" Type="http://schemas.openxmlformats.org/officeDocument/2006/relationships/hyperlink" Target="https://www.daloopa.com/src/33992493" TargetMode="External"/><Relationship Id="rId7695" Type="http://schemas.openxmlformats.org/officeDocument/2006/relationships/hyperlink" Target="https://www.daloopa.com/src/50611658" TargetMode="External"/><Relationship Id="rId8746" Type="http://schemas.openxmlformats.org/officeDocument/2006/relationships/hyperlink" Target="https://www.daloopa.com/src/76383247" TargetMode="External"/><Relationship Id="rId6297" Type="http://schemas.openxmlformats.org/officeDocument/2006/relationships/hyperlink" Target="https://www.daloopa.com/src/4422999" TargetMode="External"/><Relationship Id="rId7348" Type="http://schemas.openxmlformats.org/officeDocument/2006/relationships/hyperlink" Target="https://www.daloopa.com/src/8780791" TargetMode="External"/><Relationship Id="rId3958" Type="http://schemas.openxmlformats.org/officeDocument/2006/relationships/hyperlink" Target="https://www.daloopa.com/src/76525765" TargetMode="External"/><Relationship Id="rId879" Type="http://schemas.openxmlformats.org/officeDocument/2006/relationships/hyperlink" Target="https://www.daloopa.com/document/1190536" TargetMode="External"/><Relationship Id="rId5380" Type="http://schemas.openxmlformats.org/officeDocument/2006/relationships/hyperlink" Target="https://www.daloopa.com/src/50462537" TargetMode="External"/><Relationship Id="rId6431" Type="http://schemas.openxmlformats.org/officeDocument/2006/relationships/hyperlink" Target="https://www.daloopa.com/src/51090742" TargetMode="External"/><Relationship Id="rId5033" Type="http://schemas.openxmlformats.org/officeDocument/2006/relationships/hyperlink" Target="https://www.daloopa.com/src/4423267" TargetMode="External"/><Relationship Id="rId1990" Type="http://schemas.openxmlformats.org/officeDocument/2006/relationships/hyperlink" Target="https://www.daloopa.com/src/51031209" TargetMode="External"/><Relationship Id="rId8256" Type="http://schemas.openxmlformats.org/officeDocument/2006/relationships/hyperlink" Target="https://www.daloopa.com/src/76390360" TargetMode="External"/><Relationship Id="rId9654" Type="http://schemas.openxmlformats.org/officeDocument/2006/relationships/hyperlink" Target="https://www.daloopa.com/src/51072596" TargetMode="External"/><Relationship Id="rId1643" Type="http://schemas.openxmlformats.org/officeDocument/2006/relationships/hyperlink" Target="https://www.daloopa.com/src/51172053" TargetMode="External"/><Relationship Id="rId9307" Type="http://schemas.openxmlformats.org/officeDocument/2006/relationships/hyperlink" Target="https://www.daloopa.com/src/8795309" TargetMode="External"/><Relationship Id="rId4866" Type="http://schemas.openxmlformats.org/officeDocument/2006/relationships/hyperlink" Target="https://app.internal.daloopa.com/short_text_fundamental?id=9120d72e0ce6c6ba03f4955a074bd07c" TargetMode="External"/><Relationship Id="rId5917" Type="http://schemas.openxmlformats.org/officeDocument/2006/relationships/hyperlink" Target="https://www.daloopa.com/src/45801926" TargetMode="External"/><Relationship Id="rId3468" Type="http://schemas.openxmlformats.org/officeDocument/2006/relationships/hyperlink" Target="https://www.daloopa.com/src/76525675" TargetMode="External"/><Relationship Id="rId4519" Type="http://schemas.openxmlformats.org/officeDocument/2006/relationships/hyperlink" Target="https://www.daloopa.com/src/4421600" TargetMode="External"/><Relationship Id="rId389" Type="http://schemas.openxmlformats.org/officeDocument/2006/relationships/hyperlink" Target="https://www.daloopa.com/src/4427171" TargetMode="External"/><Relationship Id="rId870" Type="http://schemas.openxmlformats.org/officeDocument/2006/relationships/hyperlink" Target="https://www.daloopa.com/document/1166228" TargetMode="External"/><Relationship Id="rId2551" Type="http://schemas.openxmlformats.org/officeDocument/2006/relationships/hyperlink" Target="https://www.daloopa.com/src/18748111" TargetMode="External"/><Relationship Id="rId9164" Type="http://schemas.openxmlformats.org/officeDocument/2006/relationships/hyperlink" Target="https://www.daloopa.com/src/8795206" TargetMode="External"/><Relationship Id="rId523" Type="http://schemas.openxmlformats.org/officeDocument/2006/relationships/hyperlink" Target="https://marketplace.daloopa.com/text-fundamental?row_number=78&amp;period_tag=QQQQ&amp;unit_tag=Percent&amp;id=4431982&amp;value=0.38&amp;id=4431134&amp;value=0.38&amp;id=41059678&amp;value=0.22&amp;id=75007478&amp;value=0.225&amp;" TargetMode="External"/><Relationship Id="rId1153" Type="http://schemas.openxmlformats.org/officeDocument/2006/relationships/hyperlink" Target="https://www.daloopa.com/src/50599619" TargetMode="External"/><Relationship Id="rId2204" Type="http://schemas.openxmlformats.org/officeDocument/2006/relationships/hyperlink" Target="https://www.daloopa.com/src/8771429" TargetMode="External"/><Relationship Id="rId3602" Type="http://schemas.openxmlformats.org/officeDocument/2006/relationships/hyperlink" Target="https://www.daloopa.com/src/4421175" TargetMode="External"/><Relationship Id="rId5774" Type="http://schemas.openxmlformats.org/officeDocument/2006/relationships/hyperlink" Target="https://www.daloopa.com/src/4422745" TargetMode="External"/><Relationship Id="rId6825" Type="http://schemas.openxmlformats.org/officeDocument/2006/relationships/hyperlink" Target="https://www.daloopa.com/src/45802025" TargetMode="External"/><Relationship Id="rId4376" Type="http://schemas.openxmlformats.org/officeDocument/2006/relationships/hyperlink" Target="https://www.daloopa.com/src/64848758" TargetMode="External"/><Relationship Id="rId5427" Type="http://schemas.openxmlformats.org/officeDocument/2006/relationships/hyperlink" Target="https://www.daloopa.com/src/45801853" TargetMode="External"/><Relationship Id="rId8997" Type="http://schemas.openxmlformats.org/officeDocument/2006/relationships/hyperlink" Target="https://www.daloopa.com/src/8781275" TargetMode="External"/><Relationship Id="rId4029" Type="http://schemas.openxmlformats.org/officeDocument/2006/relationships/hyperlink" Target="https://www.daloopa.com/src/76525781" TargetMode="External"/><Relationship Id="rId7599" Type="http://schemas.openxmlformats.org/officeDocument/2006/relationships/hyperlink" Target="https://www.daloopa.com/src/50607727" TargetMode="External"/><Relationship Id="rId4510" Type="http://schemas.openxmlformats.org/officeDocument/2006/relationships/hyperlink" Target="https://www.daloopa.com/src/4421856" TargetMode="External"/><Relationship Id="rId380" Type="http://schemas.openxmlformats.org/officeDocument/2006/relationships/hyperlink" Target="https://www.daloopa.com/src/4430999" TargetMode="External"/><Relationship Id="rId2061" Type="http://schemas.openxmlformats.org/officeDocument/2006/relationships/hyperlink" Target="https://www.daloopa.com/src/50588452" TargetMode="External"/><Relationship Id="rId3112" Type="http://schemas.openxmlformats.org/officeDocument/2006/relationships/hyperlink" Target="https://www.daloopa.com/src/69162294" TargetMode="External"/><Relationship Id="rId6682" Type="http://schemas.openxmlformats.org/officeDocument/2006/relationships/hyperlink" Target="https://www.daloopa.com/src/4441526" TargetMode="External"/><Relationship Id="rId5284" Type="http://schemas.openxmlformats.org/officeDocument/2006/relationships/hyperlink" Target="https://www.daloopa.com/src/4422859" TargetMode="External"/><Relationship Id="rId6335" Type="http://schemas.openxmlformats.org/officeDocument/2006/relationships/hyperlink" Target="https://www.daloopa.com/src/45801982" TargetMode="External"/><Relationship Id="rId7733" Type="http://schemas.openxmlformats.org/officeDocument/2006/relationships/hyperlink" Target="https://app.internal.daloopa.com/short_text_fundamental?id=3b42c034267ccc9892c7d79324e68af3" TargetMode="External"/><Relationship Id="rId1894" Type="http://schemas.openxmlformats.org/officeDocument/2006/relationships/hyperlink" Target="https://www.daloopa.com/src/50995491" TargetMode="External"/><Relationship Id="rId2945" Type="http://schemas.openxmlformats.org/officeDocument/2006/relationships/hyperlink" Target="https://www.daloopa.com/src/4422134" TargetMode="External"/><Relationship Id="rId9558" Type="http://schemas.openxmlformats.org/officeDocument/2006/relationships/hyperlink" Target="https://www.daloopa.com/src/8795396" TargetMode="External"/><Relationship Id="rId917" Type="http://schemas.openxmlformats.org/officeDocument/2006/relationships/hyperlink" Target="https://www.daloopa.com/src/4443517" TargetMode="External"/><Relationship Id="rId1547" Type="http://schemas.openxmlformats.org/officeDocument/2006/relationships/hyperlink" Target="https://www.daloopa.com/src/18748956" TargetMode="External"/><Relationship Id="rId4020" Type="http://schemas.openxmlformats.org/officeDocument/2006/relationships/hyperlink" Target="https://www.daloopa.com/src/23051287" TargetMode="External"/><Relationship Id="rId7590" Type="http://schemas.openxmlformats.org/officeDocument/2006/relationships/hyperlink" Target="https://app.internal.daloopa.com/short_text_fundamental?id=635e195e971095ae40b1d41676e167e2" TargetMode="External"/><Relationship Id="rId8641" Type="http://schemas.openxmlformats.org/officeDocument/2006/relationships/hyperlink" Target="https://www.daloopa.com/src/76383527" TargetMode="External"/><Relationship Id="rId6192" Type="http://schemas.openxmlformats.org/officeDocument/2006/relationships/hyperlink" Target="https://www.daloopa.com/src/4422722" TargetMode="External"/><Relationship Id="rId7243" Type="http://schemas.openxmlformats.org/officeDocument/2006/relationships/hyperlink" Target="https://www.daloopa.com/src/41059765" TargetMode="External"/><Relationship Id="rId3853" Type="http://schemas.openxmlformats.org/officeDocument/2006/relationships/hyperlink" Target="https://www.daloopa.com/src/76525746" TargetMode="External"/><Relationship Id="rId4904" Type="http://schemas.openxmlformats.org/officeDocument/2006/relationships/hyperlink" Target="https://www.daloopa.com/src/55731744" TargetMode="External"/><Relationship Id="rId9068" Type="http://schemas.openxmlformats.org/officeDocument/2006/relationships/hyperlink" Target="https://www.daloopa.com/src/8783463" TargetMode="External"/><Relationship Id="rId774" Type="http://schemas.openxmlformats.org/officeDocument/2006/relationships/hyperlink" Target="https://www.daloopa.com/src/4427607" TargetMode="External"/><Relationship Id="rId1057" Type="http://schemas.openxmlformats.org/officeDocument/2006/relationships/hyperlink" Target="https://www.daloopa.com/src/23052358" TargetMode="External"/><Relationship Id="rId2455" Type="http://schemas.openxmlformats.org/officeDocument/2006/relationships/hyperlink" Target="https://www.daloopa.com/src/50721573" TargetMode="External"/><Relationship Id="rId3506" Type="http://schemas.openxmlformats.org/officeDocument/2006/relationships/hyperlink" Target="https://www.daloopa.com/src/8847455" TargetMode="External"/><Relationship Id="rId427" Type="http://schemas.openxmlformats.org/officeDocument/2006/relationships/hyperlink" Target="https://www.daloopa.com/src/4427489" TargetMode="External"/><Relationship Id="rId2108" Type="http://schemas.openxmlformats.org/officeDocument/2006/relationships/hyperlink" Target="https://www.daloopa.com/src/23060450" TargetMode="External"/><Relationship Id="rId5678" Type="http://schemas.openxmlformats.org/officeDocument/2006/relationships/hyperlink" Target="https://www.daloopa.com/src/69165733" TargetMode="External"/><Relationship Id="rId6729" Type="http://schemas.openxmlformats.org/officeDocument/2006/relationships/hyperlink" Target="https://www.daloopa.com/src/4425246" TargetMode="External"/><Relationship Id="rId8151" Type="http://schemas.openxmlformats.org/officeDocument/2006/relationships/hyperlink" Target="https://www.daloopa.com/src/8776035" TargetMode="External"/><Relationship Id="rId9202" Type="http://schemas.openxmlformats.org/officeDocument/2006/relationships/hyperlink" Target="https://www.daloopa.com/src/8795163" TargetMode="External"/><Relationship Id="rId4761" Type="http://schemas.openxmlformats.org/officeDocument/2006/relationships/hyperlink" Target="https://www.daloopa.com/document/23979428" TargetMode="External"/><Relationship Id="rId3363" Type="http://schemas.openxmlformats.org/officeDocument/2006/relationships/hyperlink" Target="https://www.daloopa.com/src/55731685" TargetMode="External"/><Relationship Id="rId4414" Type="http://schemas.openxmlformats.org/officeDocument/2006/relationships/hyperlink" Target="https://www.daloopa.com/src/4421573" TargetMode="External"/><Relationship Id="rId5812" Type="http://schemas.openxmlformats.org/officeDocument/2006/relationships/hyperlink" Target="https://www.daloopa.com/src/4423047" TargetMode="External"/><Relationship Id="rId284" Type="http://schemas.openxmlformats.org/officeDocument/2006/relationships/hyperlink" Target="https://www.daloopa.com/src/4429240" TargetMode="External"/><Relationship Id="rId3016" Type="http://schemas.openxmlformats.org/officeDocument/2006/relationships/hyperlink" Target="https://www.daloopa.com/src/4422053" TargetMode="External"/><Relationship Id="rId7984" Type="http://schemas.openxmlformats.org/officeDocument/2006/relationships/hyperlink" Target="https://www.daloopa.com/src/23052868" TargetMode="External"/><Relationship Id="rId5188" Type="http://schemas.openxmlformats.org/officeDocument/2006/relationships/hyperlink" Target="https://www.daloopa.com/src/4423151" TargetMode="External"/><Relationship Id="rId6586" Type="http://schemas.openxmlformats.org/officeDocument/2006/relationships/hyperlink" Target="https://www.daloopa.com/src/51078171" TargetMode="External"/><Relationship Id="rId7637" Type="http://schemas.openxmlformats.org/officeDocument/2006/relationships/hyperlink" Target="https://www.daloopa.com/src/50608607" TargetMode="External"/><Relationship Id="rId6239" Type="http://schemas.openxmlformats.org/officeDocument/2006/relationships/hyperlink" Target="https://www.daloopa.com/src/4422847" TargetMode="External"/><Relationship Id="rId1798" Type="http://schemas.openxmlformats.org/officeDocument/2006/relationships/hyperlink" Target="https://www.daloopa.com/src/8779253" TargetMode="External"/><Relationship Id="rId2849" Type="http://schemas.openxmlformats.org/officeDocument/2006/relationships/hyperlink" Target="https://www.daloopa.com/src/4422250" TargetMode="External"/><Relationship Id="rId6720" Type="http://schemas.openxmlformats.org/officeDocument/2006/relationships/hyperlink" Target="https://www.daloopa.com/src/18747981" TargetMode="External"/><Relationship Id="rId4271" Type="http://schemas.openxmlformats.org/officeDocument/2006/relationships/hyperlink" Target="https://www.daloopa.com/src/4421962" TargetMode="External"/><Relationship Id="rId5322" Type="http://schemas.openxmlformats.org/officeDocument/2006/relationships/hyperlink" Target="https://www.daloopa.com/src/45801838" TargetMode="External"/><Relationship Id="rId8892" Type="http://schemas.openxmlformats.org/officeDocument/2006/relationships/hyperlink" Target="https://www.daloopa.com/src/8781129" TargetMode="External"/><Relationship Id="rId7494" Type="http://schemas.openxmlformats.org/officeDocument/2006/relationships/hyperlink" Target="https://www.daloopa.com/document/23607425" TargetMode="External"/><Relationship Id="rId8545" Type="http://schemas.openxmlformats.org/officeDocument/2006/relationships/hyperlink" Target="https://www.daloopa.com/src/76383238" TargetMode="External"/><Relationship Id="rId1932" Type="http://schemas.openxmlformats.org/officeDocument/2006/relationships/hyperlink" Target="https://www.daloopa.com/src/8773195" TargetMode="External"/><Relationship Id="rId6096" Type="http://schemas.openxmlformats.org/officeDocument/2006/relationships/hyperlink" Target="https://www.daloopa.com/src/4422720" TargetMode="External"/><Relationship Id="rId7147" Type="http://schemas.openxmlformats.org/officeDocument/2006/relationships/hyperlink" Target="https://www.daloopa.com/src/4424254" TargetMode="External"/><Relationship Id="rId3757" Type="http://schemas.openxmlformats.org/officeDocument/2006/relationships/hyperlink" Target="https://www.daloopa.com/src/4421354" TargetMode="External"/><Relationship Id="rId4808" Type="http://schemas.openxmlformats.org/officeDocument/2006/relationships/hyperlink" Target="https://www.daloopa.com/src/76525926" TargetMode="External"/><Relationship Id="rId678" Type="http://schemas.openxmlformats.org/officeDocument/2006/relationships/hyperlink" Target="https://www.daloopa.com/document/1166056" TargetMode="External"/><Relationship Id="rId2359" Type="http://schemas.openxmlformats.org/officeDocument/2006/relationships/hyperlink" Target="https://www.daloopa.com/src/8771462" TargetMode="External"/><Relationship Id="rId6230" Type="http://schemas.openxmlformats.org/officeDocument/2006/relationships/hyperlink" Target="https://www.daloopa.com/src/69162660" TargetMode="External"/><Relationship Id="rId9453" Type="http://schemas.openxmlformats.org/officeDocument/2006/relationships/hyperlink" Target="https://www.daloopa.com/src/8795364" TargetMode="External"/><Relationship Id="rId812" Type="http://schemas.openxmlformats.org/officeDocument/2006/relationships/hyperlink" Target="https://www.daloopa.com/src/4432596" TargetMode="External"/><Relationship Id="rId1442" Type="http://schemas.openxmlformats.org/officeDocument/2006/relationships/hyperlink" Target="https://www.daloopa.com/src/45801602" TargetMode="External"/><Relationship Id="rId2840" Type="http://schemas.openxmlformats.org/officeDocument/2006/relationships/hyperlink" Target="https://www.daloopa.com/src/4422145" TargetMode="External"/><Relationship Id="rId8055" Type="http://schemas.openxmlformats.org/officeDocument/2006/relationships/hyperlink" Target="https://www.daloopa.com/src/8776185" TargetMode="External"/><Relationship Id="rId9106" Type="http://schemas.openxmlformats.org/officeDocument/2006/relationships/hyperlink" Target="https://www.daloopa.com/src/8795155" TargetMode="External"/><Relationship Id="rId3267" Type="http://schemas.openxmlformats.org/officeDocument/2006/relationships/hyperlink" Target="https://www.daloopa.com/src/50623611" TargetMode="External"/><Relationship Id="rId4665" Type="http://schemas.openxmlformats.org/officeDocument/2006/relationships/hyperlink" Target="https://www.daloopa.com/src/4421969" TargetMode="External"/><Relationship Id="rId5716" Type="http://schemas.openxmlformats.org/officeDocument/2006/relationships/hyperlink" Target="https://www.daloopa.com/src/50450783" TargetMode="External"/><Relationship Id="rId188" Type="http://schemas.openxmlformats.org/officeDocument/2006/relationships/hyperlink" Target="https://www.daloopa.com/src/51152271" TargetMode="External"/><Relationship Id="rId4318" Type="http://schemas.openxmlformats.org/officeDocument/2006/relationships/hyperlink" Target="https://www.daloopa.com/src/4421190" TargetMode="External"/><Relationship Id="rId7888" Type="http://schemas.openxmlformats.org/officeDocument/2006/relationships/hyperlink" Target="https://www.daloopa.com/src/75163253" TargetMode="External"/><Relationship Id="rId8939" Type="http://schemas.openxmlformats.org/officeDocument/2006/relationships/hyperlink" Target="https://www.daloopa.com/src/8783476" TargetMode="External"/><Relationship Id="rId2350" Type="http://schemas.openxmlformats.org/officeDocument/2006/relationships/hyperlink" Target="https://www.daloopa.com/src/8771658" TargetMode="External"/><Relationship Id="rId3401" Type="http://schemas.openxmlformats.org/officeDocument/2006/relationships/hyperlink" Target="https://www.daloopa.com/src/8847549" TargetMode="External"/><Relationship Id="rId6971" Type="http://schemas.openxmlformats.org/officeDocument/2006/relationships/hyperlink" Target="https://www.daloopa.com/src/45802049" TargetMode="External"/><Relationship Id="rId322" Type="http://schemas.openxmlformats.org/officeDocument/2006/relationships/hyperlink" Target="https://www.daloopa.com/document/1168795" TargetMode="External"/><Relationship Id="rId2003" Type="http://schemas.openxmlformats.org/officeDocument/2006/relationships/hyperlink" Target="https://www.daloopa.com/src/8769171" TargetMode="External"/><Relationship Id="rId5573" Type="http://schemas.openxmlformats.org/officeDocument/2006/relationships/hyperlink" Target="https://www.daloopa.com/src/18753600" TargetMode="External"/><Relationship Id="rId6624" Type="http://schemas.openxmlformats.org/officeDocument/2006/relationships/hyperlink" Target="https://www.daloopa.com/src/51441960" TargetMode="External"/><Relationship Id="rId4175" Type="http://schemas.openxmlformats.org/officeDocument/2006/relationships/hyperlink" Target="https://www.daloopa.com/src/41059585" TargetMode="External"/><Relationship Id="rId5226" Type="http://schemas.openxmlformats.org/officeDocument/2006/relationships/hyperlink" Target="https://www.daloopa.com/src/4422702" TargetMode="External"/><Relationship Id="rId7398" Type="http://schemas.openxmlformats.org/officeDocument/2006/relationships/hyperlink" Target="https://www.daloopa.com/src/18767589" TargetMode="External"/><Relationship Id="rId8796" Type="http://schemas.openxmlformats.org/officeDocument/2006/relationships/hyperlink" Target="https://www.daloopa.com/src/70323368" TargetMode="External"/><Relationship Id="rId9847" Type="http://schemas.openxmlformats.org/officeDocument/2006/relationships/hyperlink" Target="https://www.daloopa.com/src/8778335" TargetMode="External"/><Relationship Id="rId1836" Type="http://schemas.openxmlformats.org/officeDocument/2006/relationships/hyperlink" Target="https://www.daloopa.com/src/8770985" TargetMode="External"/><Relationship Id="rId8449" Type="http://schemas.openxmlformats.org/officeDocument/2006/relationships/hyperlink" Target="https://www.daloopa.com/src/76390972" TargetMode="External"/><Relationship Id="rId8930" Type="http://schemas.openxmlformats.org/officeDocument/2006/relationships/hyperlink" Target="https://app.internal.daloopa.com/short_text_fundamental?id=c7ba4ee104ecf251a7e981cf54ab251e" TargetMode="External"/><Relationship Id="rId6481" Type="http://schemas.openxmlformats.org/officeDocument/2006/relationships/hyperlink" Target="https://www.daloopa.com/document/22707634" TargetMode="External"/><Relationship Id="rId7532" Type="http://schemas.openxmlformats.org/officeDocument/2006/relationships/hyperlink" Target="https://www.daloopa.com/src/50603804" TargetMode="External"/><Relationship Id="rId5083" Type="http://schemas.openxmlformats.org/officeDocument/2006/relationships/hyperlink" Target="https://www.daloopa.com/src/4423179" TargetMode="External"/><Relationship Id="rId6134" Type="http://schemas.openxmlformats.org/officeDocument/2006/relationships/hyperlink" Target="https://www.daloopa.com/src/69162657" TargetMode="External"/><Relationship Id="rId9357" Type="http://schemas.openxmlformats.org/officeDocument/2006/relationships/hyperlink" Target="https://www.daloopa.com/src/8795268" TargetMode="External"/><Relationship Id="rId1346" Type="http://schemas.openxmlformats.org/officeDocument/2006/relationships/hyperlink" Target="https://www.daloopa.com/src/4423918" TargetMode="External"/><Relationship Id="rId1693" Type="http://schemas.openxmlformats.org/officeDocument/2006/relationships/hyperlink" Target="https://www.daloopa.com/src/8772936" TargetMode="External"/><Relationship Id="rId2744" Type="http://schemas.openxmlformats.org/officeDocument/2006/relationships/hyperlink" Target="https://www.daloopa.com/src/4422261" TargetMode="External"/><Relationship Id="rId716" Type="http://schemas.openxmlformats.org/officeDocument/2006/relationships/hyperlink" Target="https://www.daloopa.com/src/4427613" TargetMode="External"/><Relationship Id="rId5967" Type="http://schemas.openxmlformats.org/officeDocument/2006/relationships/hyperlink" Target="https://www.daloopa.com/src/45801939" TargetMode="External"/><Relationship Id="rId52" Type="http://schemas.openxmlformats.org/officeDocument/2006/relationships/hyperlink" Target="https://www.daloopa.com/document/1191717" TargetMode="External"/><Relationship Id="rId4569" Type="http://schemas.openxmlformats.org/officeDocument/2006/relationships/hyperlink" Target="https://www.daloopa.com/src/4421683" TargetMode="External"/><Relationship Id="rId8440" Type="http://schemas.openxmlformats.org/officeDocument/2006/relationships/hyperlink" Target="https://www.daloopa.com/src/76391111" TargetMode="External"/><Relationship Id="rId7042" Type="http://schemas.openxmlformats.org/officeDocument/2006/relationships/hyperlink" Target="https://www.daloopa.com/src/45802062" TargetMode="External"/><Relationship Id="rId3652" Type="http://schemas.openxmlformats.org/officeDocument/2006/relationships/hyperlink" Target="https://www.daloopa.com/src/4421318" TargetMode="External"/><Relationship Id="rId4703" Type="http://schemas.openxmlformats.org/officeDocument/2006/relationships/hyperlink" Target="https://www.daloopa.com/src/76525907" TargetMode="External"/><Relationship Id="rId573" Type="http://schemas.openxmlformats.org/officeDocument/2006/relationships/hyperlink" Target="https://www.daloopa.com/document/23979428" TargetMode="External"/><Relationship Id="rId2254" Type="http://schemas.openxmlformats.org/officeDocument/2006/relationships/hyperlink" Target="https://www.daloopa.com/src/8771463" TargetMode="External"/><Relationship Id="rId3305" Type="http://schemas.openxmlformats.org/officeDocument/2006/relationships/hyperlink" Target="https://www.daloopa.com/src/18744571" TargetMode="External"/><Relationship Id="rId226" Type="http://schemas.openxmlformats.org/officeDocument/2006/relationships/hyperlink" Target="https://www.daloopa.com/src/4427069" TargetMode="External"/><Relationship Id="rId5477" Type="http://schemas.openxmlformats.org/officeDocument/2006/relationships/hyperlink" Target="https://www.daloopa.com/src/75006791" TargetMode="External"/><Relationship Id="rId6875" Type="http://schemas.openxmlformats.org/officeDocument/2006/relationships/hyperlink" Target="https://www.daloopa.com/document/1168795" TargetMode="External"/><Relationship Id="rId7926" Type="http://schemas.openxmlformats.org/officeDocument/2006/relationships/hyperlink" Target="https://www.daloopa.com/src/23060523" TargetMode="External"/><Relationship Id="rId4079" Type="http://schemas.openxmlformats.org/officeDocument/2006/relationships/hyperlink" Target="https://www.daloopa.com/src/76525788" TargetMode="External"/><Relationship Id="rId6528" Type="http://schemas.openxmlformats.org/officeDocument/2006/relationships/hyperlink" Target="https://www.daloopa.com/src/51431291" TargetMode="External"/><Relationship Id="rId9001" Type="http://schemas.openxmlformats.org/officeDocument/2006/relationships/hyperlink" Target="https://www.daloopa.com/src/8781266" TargetMode="External"/><Relationship Id="rId4560" Type="http://schemas.openxmlformats.org/officeDocument/2006/relationships/hyperlink" Target="https://www.daloopa.com/src/4421941" TargetMode="External"/><Relationship Id="rId5611" Type="http://schemas.openxmlformats.org/officeDocument/2006/relationships/hyperlink" Target="https://www.daloopa.com/src/4423129" TargetMode="External"/><Relationship Id="rId3162" Type="http://schemas.openxmlformats.org/officeDocument/2006/relationships/hyperlink" Target="https://www.daloopa.com/src/50623186" TargetMode="External"/><Relationship Id="rId4213" Type="http://schemas.openxmlformats.org/officeDocument/2006/relationships/hyperlink" Target="https://www.daloopa.com/src/4421479" TargetMode="External"/><Relationship Id="rId7783" Type="http://schemas.openxmlformats.org/officeDocument/2006/relationships/hyperlink" Target="https://www.daloopa.com/src/51116497" TargetMode="External"/><Relationship Id="rId8834" Type="http://schemas.openxmlformats.org/officeDocument/2006/relationships/hyperlink" Target="https://www.daloopa.com/src/8781152" TargetMode="External"/><Relationship Id="rId6385" Type="http://schemas.openxmlformats.org/officeDocument/2006/relationships/hyperlink" Target="https://www.daloopa.com/src/4423352" TargetMode="External"/><Relationship Id="rId7436" Type="http://schemas.openxmlformats.org/officeDocument/2006/relationships/hyperlink" Target="https://www.daloopa.com/src/23060596" TargetMode="External"/><Relationship Id="rId6038" Type="http://schemas.openxmlformats.org/officeDocument/2006/relationships/hyperlink" Target="https://www.daloopa.com/src/45801949" TargetMode="External"/><Relationship Id="rId2995" Type="http://schemas.openxmlformats.org/officeDocument/2006/relationships/hyperlink" Target="https://app.internal.daloopa.com/short_text_fundamental?id=9f4d4d4d0153322d6c15ec1fb62d4d50" TargetMode="External"/><Relationship Id="rId967" Type="http://schemas.openxmlformats.org/officeDocument/2006/relationships/hyperlink" Target="https://www.daloopa.com/src/41059831" TargetMode="External"/><Relationship Id="rId1597" Type="http://schemas.openxmlformats.org/officeDocument/2006/relationships/hyperlink" Target="https://www.daloopa.com/src/64848716" TargetMode="External"/><Relationship Id="rId2648" Type="http://schemas.openxmlformats.org/officeDocument/2006/relationships/hyperlink" Target="https://www.daloopa.com/src/4423527" TargetMode="External"/><Relationship Id="rId4070" Type="http://schemas.openxmlformats.org/officeDocument/2006/relationships/hyperlink" Target="https://www.daloopa.com/src/50447788" TargetMode="External"/><Relationship Id="rId5121" Type="http://schemas.openxmlformats.org/officeDocument/2006/relationships/hyperlink" Target="https://www.daloopa.com/src/4422733" TargetMode="External"/><Relationship Id="rId8691" Type="http://schemas.openxmlformats.org/officeDocument/2006/relationships/hyperlink" Target="https://www.daloopa.com/src/76383385" TargetMode="External"/><Relationship Id="rId9742" Type="http://schemas.openxmlformats.org/officeDocument/2006/relationships/hyperlink" Target="https://www.daloopa.com/src/51072505" TargetMode="External"/><Relationship Id="rId1731" Type="http://schemas.openxmlformats.org/officeDocument/2006/relationships/hyperlink" Target="https://www.daloopa.com/src/23061450" TargetMode="External"/><Relationship Id="rId7293" Type="http://schemas.openxmlformats.org/officeDocument/2006/relationships/hyperlink" Target="https://www.daloopa.com/src/8780399" TargetMode="External"/><Relationship Id="rId8344" Type="http://schemas.openxmlformats.org/officeDocument/2006/relationships/hyperlink" Target="https://www.daloopa.com/src/76388475" TargetMode="External"/><Relationship Id="rId3556" Type="http://schemas.openxmlformats.org/officeDocument/2006/relationships/hyperlink" Target="https://www.daloopa.com/src/23051304" TargetMode="External"/><Relationship Id="rId4954" Type="http://schemas.openxmlformats.org/officeDocument/2006/relationships/hyperlink" Target="https://www.daloopa.com/src/33992480" TargetMode="External"/><Relationship Id="rId477" Type="http://schemas.openxmlformats.org/officeDocument/2006/relationships/hyperlink" Target="https://www.daloopa.com/document/1190536" TargetMode="External"/><Relationship Id="rId2158" Type="http://schemas.openxmlformats.org/officeDocument/2006/relationships/hyperlink" Target="https://www.daloopa.com/src/50593407" TargetMode="External"/><Relationship Id="rId3209" Type="http://schemas.openxmlformats.org/officeDocument/2006/relationships/hyperlink" Target="https://www.daloopa.com/src/50625355" TargetMode="External"/><Relationship Id="rId4607" Type="http://schemas.openxmlformats.org/officeDocument/2006/relationships/hyperlink" Target="https://www.daloopa.com/src/4421486" TargetMode="External"/><Relationship Id="rId6779" Type="http://schemas.openxmlformats.org/officeDocument/2006/relationships/hyperlink" Target="https://www.daloopa.com/src/51085320" TargetMode="External"/><Relationship Id="rId9252" Type="http://schemas.openxmlformats.org/officeDocument/2006/relationships/hyperlink" Target="https://www.daloopa.com/src/50570714" TargetMode="External"/><Relationship Id="rId611" Type="http://schemas.openxmlformats.org/officeDocument/2006/relationships/hyperlink" Target="https://app.internal.daloopa.com/short_text_fundamental?id=7280f84c96cfeec18fd4a72c8cab7d8e" TargetMode="External"/><Relationship Id="rId1241" Type="http://schemas.openxmlformats.org/officeDocument/2006/relationships/hyperlink" Target="https://www.daloopa.com/src/51172080" TargetMode="External"/><Relationship Id="rId5862" Type="http://schemas.openxmlformats.org/officeDocument/2006/relationships/hyperlink" Target="https://www.daloopa.com/src/18745228" TargetMode="External"/><Relationship Id="rId6913" Type="http://schemas.openxmlformats.org/officeDocument/2006/relationships/hyperlink" Target="https://www.daloopa.com/src/64849635" TargetMode="External"/><Relationship Id="rId4464" Type="http://schemas.openxmlformats.org/officeDocument/2006/relationships/hyperlink" Target="https://www.daloopa.com/src/4421652" TargetMode="External"/><Relationship Id="rId5515" Type="http://schemas.openxmlformats.org/officeDocument/2006/relationships/hyperlink" Target="https://www.daloopa.com/src/4423423" TargetMode="External"/><Relationship Id="rId3066" Type="http://schemas.openxmlformats.org/officeDocument/2006/relationships/hyperlink" Target="https://www.daloopa.com/src/4422175" TargetMode="External"/><Relationship Id="rId4117" Type="http://schemas.openxmlformats.org/officeDocument/2006/relationships/hyperlink" Target="https://www.daloopa.com/src/8847467" TargetMode="External"/><Relationship Id="rId7687" Type="http://schemas.openxmlformats.org/officeDocument/2006/relationships/hyperlink" Target="https://www.daloopa.com/document/23607425" TargetMode="External"/><Relationship Id="rId6289" Type="http://schemas.openxmlformats.org/officeDocument/2006/relationships/hyperlink" Target="https://www.daloopa.com/src/4422757" TargetMode="External"/><Relationship Id="rId8738" Type="http://schemas.openxmlformats.org/officeDocument/2006/relationships/hyperlink" Target="https://www.daloopa.com/document/23607425" TargetMode="External"/><Relationship Id="rId2899" Type="http://schemas.openxmlformats.org/officeDocument/2006/relationships/hyperlink" Target="https://www.daloopa.com/src/4422211" TargetMode="External"/><Relationship Id="rId3200" Type="http://schemas.openxmlformats.org/officeDocument/2006/relationships/hyperlink" Target="https://www.daloopa.com/src/23051409" TargetMode="External"/><Relationship Id="rId6770" Type="http://schemas.openxmlformats.org/officeDocument/2006/relationships/hyperlink" Target="https://www.daloopa.com/src/4441112" TargetMode="External"/><Relationship Id="rId7821" Type="http://schemas.openxmlformats.org/officeDocument/2006/relationships/hyperlink" Target="https://www.daloopa.com/src/8776180" TargetMode="External"/><Relationship Id="rId121" Type="http://schemas.openxmlformats.org/officeDocument/2006/relationships/hyperlink" Target="https://www.daloopa.com/document/23979428" TargetMode="External"/><Relationship Id="rId5372" Type="http://schemas.openxmlformats.org/officeDocument/2006/relationships/hyperlink" Target="https://www.daloopa.com/src/45801843" TargetMode="External"/><Relationship Id="rId6423" Type="http://schemas.openxmlformats.org/officeDocument/2006/relationships/hyperlink" Target="https://www.daloopa.com/src/51431309" TargetMode="External"/><Relationship Id="rId5025" Type="http://schemas.openxmlformats.org/officeDocument/2006/relationships/hyperlink" Target="https://www.daloopa.com/src/4423033" TargetMode="External"/><Relationship Id="rId8595" Type="http://schemas.openxmlformats.org/officeDocument/2006/relationships/hyperlink" Target="https://app.internal.daloopa.com/short_text_fundamental?id=72d2ced7305e061a4744a89f8aaf3a3b" TargetMode="External"/><Relationship Id="rId9646" Type="http://schemas.openxmlformats.org/officeDocument/2006/relationships/hyperlink" Target="https://www.daloopa.com/src/51073142" TargetMode="External"/><Relationship Id="rId1635" Type="http://schemas.openxmlformats.org/officeDocument/2006/relationships/hyperlink" Target="https://www.daloopa.com/src/41059697" TargetMode="External"/><Relationship Id="rId1982" Type="http://schemas.openxmlformats.org/officeDocument/2006/relationships/hyperlink" Target="https://www.daloopa.com/src/41059727" TargetMode="External"/><Relationship Id="rId7197" Type="http://schemas.openxmlformats.org/officeDocument/2006/relationships/hyperlink" Target="https://www.daloopa.com/src/8780428" TargetMode="External"/><Relationship Id="rId8248" Type="http://schemas.openxmlformats.org/officeDocument/2006/relationships/hyperlink" Target="https://app.internal.daloopa.com/short_text_fundamental?id=cf5fa199297de1d58ebc080b0e78941a" TargetMode="External"/><Relationship Id="rId4858" Type="http://schemas.openxmlformats.org/officeDocument/2006/relationships/hyperlink" Target="https://www.daloopa.com/src/45801766" TargetMode="External"/><Relationship Id="rId5909" Type="http://schemas.openxmlformats.org/officeDocument/2006/relationships/hyperlink" Target="https://www.daloopa.com/src/23051513" TargetMode="External"/><Relationship Id="rId6280" Type="http://schemas.openxmlformats.org/officeDocument/2006/relationships/hyperlink" Target="https://www.daloopa.com/src/45801972" TargetMode="External"/><Relationship Id="rId7331" Type="http://schemas.openxmlformats.org/officeDocument/2006/relationships/hyperlink" Target="https://www.daloopa.com/src/8780268" TargetMode="External"/><Relationship Id="rId2890" Type="http://schemas.openxmlformats.org/officeDocument/2006/relationships/hyperlink" Target="https://www.daloopa.com/document/23979428" TargetMode="External"/><Relationship Id="rId3941" Type="http://schemas.openxmlformats.org/officeDocument/2006/relationships/hyperlink" Target="https://www.daloopa.com/src/4421279" TargetMode="External"/><Relationship Id="rId862" Type="http://schemas.openxmlformats.org/officeDocument/2006/relationships/hyperlink" Target="https://www.daloopa.com/src/4427682" TargetMode="External"/><Relationship Id="rId1492" Type="http://schemas.openxmlformats.org/officeDocument/2006/relationships/hyperlink" Target="https://www.daloopa.com/src/4423876" TargetMode="External"/><Relationship Id="rId2543" Type="http://schemas.openxmlformats.org/officeDocument/2006/relationships/hyperlink" Target="https://www.daloopa.com/src/4423520" TargetMode="External"/><Relationship Id="rId9156" Type="http://schemas.openxmlformats.org/officeDocument/2006/relationships/hyperlink" Target="https://www.daloopa.com/src/50570706" TargetMode="External"/><Relationship Id="rId515" Type="http://schemas.openxmlformats.org/officeDocument/2006/relationships/hyperlink" Target="https://www.daloopa.com/src/18749669" TargetMode="External"/><Relationship Id="rId1145" Type="http://schemas.openxmlformats.org/officeDocument/2006/relationships/hyperlink" Target="https://www.daloopa.com/src/41059686" TargetMode="External"/><Relationship Id="rId5766" Type="http://schemas.openxmlformats.org/officeDocument/2006/relationships/hyperlink" Target="https://www.daloopa.com/src/45801907" TargetMode="External"/><Relationship Id="rId4368" Type="http://schemas.openxmlformats.org/officeDocument/2006/relationships/hyperlink" Target="https://www.daloopa.com/src/18731580" TargetMode="External"/><Relationship Id="rId5419" Type="http://schemas.openxmlformats.org/officeDocument/2006/relationships/hyperlink" Target="https://www.daloopa.com/src/50450794" TargetMode="External"/><Relationship Id="rId6817" Type="http://schemas.openxmlformats.org/officeDocument/2006/relationships/hyperlink" Target="https://www.daloopa.com/src/50726061" TargetMode="External"/><Relationship Id="rId8989" Type="http://schemas.openxmlformats.org/officeDocument/2006/relationships/hyperlink" Target="https://www.daloopa.com/src/8783441" TargetMode="External"/><Relationship Id="rId5900" Type="http://schemas.openxmlformats.org/officeDocument/2006/relationships/hyperlink" Target="https://www.daloopa.com/src/4423373" TargetMode="External"/><Relationship Id="rId3451" Type="http://schemas.openxmlformats.org/officeDocument/2006/relationships/hyperlink" Target="https://www.daloopa.com/src/4421172" TargetMode="External"/><Relationship Id="rId4502" Type="http://schemas.openxmlformats.org/officeDocument/2006/relationships/hyperlink" Target="https://www.daloopa.com/src/4421516" TargetMode="External"/><Relationship Id="rId372" Type="http://schemas.openxmlformats.org/officeDocument/2006/relationships/hyperlink" Target="https://www.daloopa.com/src/18749664" TargetMode="External"/><Relationship Id="rId2053" Type="http://schemas.openxmlformats.org/officeDocument/2006/relationships/hyperlink" Target="https://www.daloopa.com/src/50589212" TargetMode="External"/><Relationship Id="rId3104" Type="http://schemas.openxmlformats.org/officeDocument/2006/relationships/hyperlink" Target="https://www.daloopa.com/src/50413752" TargetMode="External"/><Relationship Id="rId6674" Type="http://schemas.openxmlformats.org/officeDocument/2006/relationships/hyperlink" Target="https://www.daloopa.com/src/45802002" TargetMode="External"/><Relationship Id="rId7725" Type="http://schemas.openxmlformats.org/officeDocument/2006/relationships/hyperlink" Target="https://www.daloopa.com/document/9736508" TargetMode="External"/><Relationship Id="rId5276" Type="http://schemas.openxmlformats.org/officeDocument/2006/relationships/hyperlink" Target="https://app.internal.daloopa.com/short_text_fundamental?id=163c9876803de926ff6fb0ea9cf9525c" TargetMode="External"/><Relationship Id="rId6327" Type="http://schemas.openxmlformats.org/officeDocument/2006/relationships/hyperlink" Target="https://www.daloopa.com/src/75006812" TargetMode="External"/><Relationship Id="rId9897" Type="http://schemas.openxmlformats.org/officeDocument/2006/relationships/hyperlink" Target="https://www.daloopa.com/src/8778345" TargetMode="External"/><Relationship Id="rId8499" Type="http://schemas.openxmlformats.org/officeDocument/2006/relationships/hyperlink" Target="https://www.daloopa.com/src/76391966" TargetMode="External"/><Relationship Id="rId1886" Type="http://schemas.openxmlformats.org/officeDocument/2006/relationships/hyperlink" Target="https://marketplace.daloopa.com/text-fundamental?row_number=275&amp;period_tag=QQQQ&amp;unit_tag=Million&amp;id=50525525&amp;value=2.3&amp;id=50571029&amp;value=2.6&amp;id=70320587&amp;value=2.6&amp;" TargetMode="External"/><Relationship Id="rId2937" Type="http://schemas.openxmlformats.org/officeDocument/2006/relationships/hyperlink" Target="https://www.daloopa.com/src/50623614" TargetMode="External"/><Relationship Id="rId909" Type="http://schemas.openxmlformats.org/officeDocument/2006/relationships/hyperlink" Target="https://www.daloopa.com/src/4443515" TargetMode="External"/><Relationship Id="rId1539" Type="http://schemas.openxmlformats.org/officeDocument/2006/relationships/hyperlink" Target="https://www.daloopa.com/src/4423972" TargetMode="External"/><Relationship Id="rId5410" Type="http://schemas.openxmlformats.org/officeDocument/2006/relationships/hyperlink" Target="https://www.daloopa.com/src/4422512" TargetMode="External"/><Relationship Id="rId8980" Type="http://schemas.openxmlformats.org/officeDocument/2006/relationships/hyperlink" Target="https://www.daloopa.com/src/8783481" TargetMode="External"/><Relationship Id="rId4012" Type="http://schemas.openxmlformats.org/officeDocument/2006/relationships/hyperlink" Target="https://www.daloopa.com/src/4421326" TargetMode="External"/><Relationship Id="rId7582" Type="http://schemas.openxmlformats.org/officeDocument/2006/relationships/hyperlink" Target="https://www.daloopa.com/src/50608514" TargetMode="External"/><Relationship Id="rId8633" Type="http://schemas.openxmlformats.org/officeDocument/2006/relationships/hyperlink" Target="https://www.daloopa.com/src/76383357" TargetMode="External"/><Relationship Id="rId6184" Type="http://schemas.openxmlformats.org/officeDocument/2006/relationships/hyperlink" Target="https://www.daloopa.com/src/55731740" TargetMode="External"/><Relationship Id="rId7235" Type="http://schemas.openxmlformats.org/officeDocument/2006/relationships/hyperlink" Target="https://www.daloopa.com/src/87800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F475D-7BE3-445F-9C16-A73711109E29}">
  <dimension ref="A1:C21"/>
  <sheetViews>
    <sheetView workbookViewId="0">
      <selection activeCell="B9" sqref="B9"/>
    </sheetView>
  </sheetViews>
  <sheetFormatPr defaultColWidth="8.73046875" defaultRowHeight="12.75" x14ac:dyDescent="0.35"/>
  <cols>
    <col min="1" max="1" width="12.265625" style="2" customWidth="1"/>
    <col min="2" max="2" width="108.59765625" style="2" customWidth="1"/>
    <col min="3" max="16384" width="8.73046875" style="2"/>
  </cols>
  <sheetData>
    <row r="1" spans="1:3" ht="13.15" x14ac:dyDescent="0.4">
      <c r="A1" s="274" t="s">
        <v>26</v>
      </c>
      <c r="B1" s="274"/>
    </row>
    <row r="2" spans="1:3" x14ac:dyDescent="0.35">
      <c r="A2" s="2" t="s">
        <v>28</v>
      </c>
      <c r="B2" s="2" t="s">
        <v>29</v>
      </c>
    </row>
    <row r="3" spans="1:3" ht="13.15" x14ac:dyDescent="0.4">
      <c r="A3" s="1" t="s">
        <v>30</v>
      </c>
      <c r="B3" s="7" t="s">
        <v>56</v>
      </c>
    </row>
    <row r="4" spans="1:3" ht="13.15" customHeight="1" x14ac:dyDescent="0.35">
      <c r="A4" s="275" t="s">
        <v>24</v>
      </c>
      <c r="B4" s="2" t="s">
        <v>27</v>
      </c>
    </row>
    <row r="5" spans="1:3" ht="25.5" x14ac:dyDescent="0.35">
      <c r="A5" s="275"/>
      <c r="B5" s="7" t="s">
        <v>31</v>
      </c>
    </row>
    <row r="6" spans="1:3" x14ac:dyDescent="0.35">
      <c r="A6" s="275"/>
      <c r="B6" s="20" t="s">
        <v>32</v>
      </c>
    </row>
    <row r="7" spans="1:3" x14ac:dyDescent="0.35">
      <c r="A7" s="275"/>
    </row>
    <row r="8" spans="1:3" ht="26.25" x14ac:dyDescent="0.45">
      <c r="A8" s="85" t="s">
        <v>223</v>
      </c>
      <c r="B8" s="7" t="s">
        <v>146</v>
      </c>
      <c r="C8" s="87" t="s">
        <v>147</v>
      </c>
    </row>
    <row r="9" spans="1:3" ht="13.15" x14ac:dyDescent="0.4">
      <c r="A9" s="1" t="s">
        <v>33</v>
      </c>
      <c r="B9" s="2" t="s">
        <v>34</v>
      </c>
    </row>
    <row r="10" spans="1:3" ht="13.15" x14ac:dyDescent="0.4">
      <c r="A10" s="1"/>
    </row>
    <row r="21" spans="2:2" x14ac:dyDescent="0.35">
      <c r="B21" s="2" t="s">
        <v>82</v>
      </c>
    </row>
  </sheetData>
  <mergeCells count="2">
    <mergeCell ref="A1:B1"/>
    <mergeCell ref="A4:A7"/>
  </mergeCells>
  <hyperlinks>
    <hyperlink ref="C8" r:id="rId1" xr:uid="{ADBEC4FB-831C-4AE5-9749-94136A7D32CC}"/>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E2F05-0492-45D9-936D-A8717250189D}">
  <dimension ref="A1:B4"/>
  <sheetViews>
    <sheetView workbookViewId="0">
      <selection activeCell="B1" sqref="B1"/>
    </sheetView>
  </sheetViews>
  <sheetFormatPr defaultColWidth="8.73046875" defaultRowHeight="13.5" x14ac:dyDescent="0.35"/>
  <cols>
    <col min="1" max="1" width="8.73046875" style="16"/>
    <col min="2" max="2" width="73.265625" style="16" customWidth="1"/>
    <col min="3" max="16384" width="8.73046875" style="16"/>
  </cols>
  <sheetData>
    <row r="1" spans="1:2" x14ac:dyDescent="0.35">
      <c r="A1" s="16" t="s">
        <v>35</v>
      </c>
      <c r="B1" s="16" t="s">
        <v>36</v>
      </c>
    </row>
    <row r="2" spans="1:2" x14ac:dyDescent="0.35">
      <c r="A2" s="16" t="s">
        <v>37</v>
      </c>
      <c r="B2" s="16" t="s">
        <v>38</v>
      </c>
    </row>
    <row r="3" spans="1:2" x14ac:dyDescent="0.35">
      <c r="A3" s="17" t="s">
        <v>39</v>
      </c>
      <c r="B3" s="17" t="s">
        <v>40</v>
      </c>
    </row>
    <row r="4" spans="1:2" ht="27" x14ac:dyDescent="0.35">
      <c r="A4" s="18" t="s">
        <v>41</v>
      </c>
      <c r="B4" s="1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47111-4417-4DB4-A4BA-9F396B94C5B1}">
  <dimension ref="A1:U203"/>
  <sheetViews>
    <sheetView tabSelected="1" zoomScale="70" zoomScaleNormal="70" workbookViewId="0">
      <pane xSplit="7" ySplit="1" topLeftCell="H2" activePane="bottomRight" state="frozen"/>
      <selection pane="topRight" activeCell="H1" sqref="H1"/>
      <selection pane="bottomLeft" activeCell="A2" sqref="A2"/>
      <selection pane="bottomRight" activeCell="R122" sqref="R122"/>
    </sheetView>
  </sheetViews>
  <sheetFormatPr defaultColWidth="8.73046875" defaultRowHeight="12.75" x14ac:dyDescent="0.35"/>
  <cols>
    <col min="1" max="1" width="43.73046875" style="2" customWidth="1"/>
    <col min="2" max="7" width="8.73046875" style="70" bestFit="1" customWidth="1"/>
    <col min="8" max="10" width="8.73046875" style="3" bestFit="1" customWidth="1"/>
    <col min="11" max="15" width="8.73046875" style="2" bestFit="1" customWidth="1"/>
    <col min="16" max="17" width="8.73046875" style="2"/>
    <col min="18" max="18" width="18.59765625" style="2" bestFit="1" customWidth="1"/>
    <col min="19" max="19" width="7" style="2" bestFit="1" customWidth="1"/>
    <col min="20" max="20" width="8.59765625" style="2" customWidth="1"/>
    <col min="21" max="22" width="8.73046875" style="2"/>
    <col min="23" max="23" width="14.6640625" style="2" bestFit="1" customWidth="1"/>
    <col min="24" max="24" width="12.59765625" style="2" bestFit="1" customWidth="1"/>
    <col min="25" max="16384" width="8.73046875" style="2"/>
  </cols>
  <sheetData>
    <row r="1" spans="1:21" ht="13.15" x14ac:dyDescent="0.4">
      <c r="A1" s="1" t="s">
        <v>144</v>
      </c>
      <c r="B1" s="8">
        <v>2017</v>
      </c>
      <c r="C1" s="8">
        <v>2018</v>
      </c>
      <c r="D1" s="8">
        <v>2019</v>
      </c>
      <c r="E1" s="8">
        <v>2020</v>
      </c>
      <c r="F1" s="8">
        <v>2021</v>
      </c>
      <c r="G1" s="8">
        <v>2022</v>
      </c>
      <c r="H1" s="9">
        <v>2023</v>
      </c>
      <c r="I1" s="9">
        <v>2024</v>
      </c>
      <c r="J1" s="9">
        <v>2025</v>
      </c>
      <c r="K1" s="9">
        <v>2026</v>
      </c>
      <c r="L1" s="9">
        <v>2027</v>
      </c>
      <c r="M1" s="9">
        <v>2028</v>
      </c>
      <c r="N1" s="9">
        <v>2029</v>
      </c>
      <c r="O1" s="9">
        <v>2030</v>
      </c>
    </row>
    <row r="2" spans="1:21" ht="13.15" x14ac:dyDescent="0.4">
      <c r="A2" s="1" t="s">
        <v>75</v>
      </c>
      <c r="B2" s="86">
        <f>Daloopa!AY287/1000</f>
        <v>23470.967000000001</v>
      </c>
      <c r="C2" s="86">
        <f>Daloopa!AZ287/1000</f>
        <v>25625.043000000001</v>
      </c>
      <c r="D2" s="86">
        <f>Daloopa!BA287/1000</f>
        <v>27753.973000000002</v>
      </c>
      <c r="E2" s="86">
        <f>Daloopa!BB287/1000</f>
        <v>33746.839</v>
      </c>
      <c r="F2" s="86">
        <f>Daloopa!BC287/1000</f>
        <v>34220.449000000001</v>
      </c>
      <c r="G2" s="86">
        <f>Daloopa!BD287/1000</f>
        <v>37844.862999999998</v>
      </c>
      <c r="H2" s="4">
        <f>H20+H25</f>
        <v>39599.541708598903</v>
      </c>
      <c r="I2" s="4">
        <f t="shared" ref="I2:O2" si="0">I20+I25</f>
        <v>42873.59481326177</v>
      </c>
      <c r="J2" s="4">
        <f t="shared" si="0"/>
        <v>45756.838159784194</v>
      </c>
      <c r="K2" s="4">
        <f t="shared" si="0"/>
        <v>48673.32668097155</v>
      </c>
      <c r="L2" s="4">
        <f t="shared" si="0"/>
        <v>51783.102892568029</v>
      </c>
      <c r="M2" s="4">
        <f t="shared" si="0"/>
        <v>54743.843922333566</v>
      </c>
      <c r="N2" s="4">
        <f t="shared" si="0"/>
        <v>57724.840207952446</v>
      </c>
      <c r="O2" s="4">
        <f t="shared" si="0"/>
        <v>60720.973157449211</v>
      </c>
      <c r="P2" s="15"/>
      <c r="Q2" s="15"/>
      <c r="R2" s="3"/>
      <c r="S2" s="15"/>
      <c r="T2" s="69"/>
    </row>
    <row r="3" spans="1:21" x14ac:dyDescent="0.35">
      <c r="A3" s="2" t="s">
        <v>64</v>
      </c>
      <c r="C3" s="70">
        <f t="shared" ref="C3:O3" si="1">C2-B2</f>
        <v>2154.0760000000009</v>
      </c>
      <c r="D3" s="70">
        <f t="shared" si="1"/>
        <v>2128.9300000000003</v>
      </c>
      <c r="E3" s="70">
        <f t="shared" si="1"/>
        <v>5992.8659999999982</v>
      </c>
      <c r="F3" s="70">
        <f t="shared" si="1"/>
        <v>473.61000000000058</v>
      </c>
      <c r="G3" s="70">
        <f t="shared" si="1"/>
        <v>3624.413999999997</v>
      </c>
      <c r="H3" s="3">
        <f t="shared" si="1"/>
        <v>1754.6787085989054</v>
      </c>
      <c r="I3" s="3">
        <f t="shared" si="1"/>
        <v>3274.0531046628676</v>
      </c>
      <c r="J3" s="3">
        <f t="shared" si="1"/>
        <v>2883.243346522424</v>
      </c>
      <c r="K3" s="3">
        <f t="shared" si="1"/>
        <v>2916.4885211873552</v>
      </c>
      <c r="L3" s="3">
        <f t="shared" si="1"/>
        <v>3109.7762115964797</v>
      </c>
      <c r="M3" s="3">
        <f t="shared" si="1"/>
        <v>2960.741029765537</v>
      </c>
      <c r="N3" s="3">
        <f t="shared" si="1"/>
        <v>2980.9962856188795</v>
      </c>
      <c r="O3" s="3">
        <f t="shared" si="1"/>
        <v>2996.1329494967649</v>
      </c>
      <c r="R3" s="21"/>
    </row>
    <row r="4" spans="1:21" ht="14.25" x14ac:dyDescent="0.45">
      <c r="A4" s="5" t="s">
        <v>60</v>
      </c>
      <c r="B4" s="71"/>
      <c r="C4" s="71">
        <f t="shared" ref="C4:O4" si="2">C2/B2-1</f>
        <v>9.1776193115520099E-2</v>
      </c>
      <c r="D4" s="71">
        <f t="shared" si="2"/>
        <v>8.3080055709565004E-2</v>
      </c>
      <c r="E4" s="71">
        <f t="shared" si="2"/>
        <v>0.2159282204389259</v>
      </c>
      <c r="F4" s="71">
        <f t="shared" si="2"/>
        <v>1.4034203321976246E-2</v>
      </c>
      <c r="G4" s="71">
        <f t="shared" si="2"/>
        <v>0.10591368920963018</v>
      </c>
      <c r="H4" s="10">
        <f t="shared" si="2"/>
        <v>4.6365043218650426E-2</v>
      </c>
      <c r="I4" s="10">
        <f t="shared" si="2"/>
        <v>8.2679065549688291E-2</v>
      </c>
      <c r="J4" s="10">
        <f t="shared" si="2"/>
        <v>6.7249862277248829E-2</v>
      </c>
      <c r="K4" s="10">
        <f t="shared" si="2"/>
        <v>6.3738856059129212E-2</v>
      </c>
      <c r="L4" s="10">
        <f t="shared" si="2"/>
        <v>6.3890767770599544E-2</v>
      </c>
      <c r="M4" s="10">
        <f t="shared" si="2"/>
        <v>5.7175813429103384E-2</v>
      </c>
      <c r="N4" s="10">
        <f t="shared" si="2"/>
        <v>5.4453543486060241E-2</v>
      </c>
      <c r="O4" s="10">
        <f t="shared" si="2"/>
        <v>5.1903702785547123E-2</v>
      </c>
      <c r="R4" s="87"/>
    </row>
    <row r="5" spans="1:21" ht="13.5" hidden="1" x14ac:dyDescent="0.35">
      <c r="A5" s="5"/>
      <c r="B5" s="72"/>
      <c r="C5" s="72"/>
      <c r="D5" s="72"/>
      <c r="E5" s="72"/>
      <c r="F5" s="72"/>
      <c r="G5" s="72"/>
      <c r="H5" s="10"/>
      <c r="I5" s="10"/>
      <c r="J5" s="10"/>
      <c r="K5" s="10"/>
      <c r="L5" s="10"/>
      <c r="M5" s="10"/>
      <c r="N5" s="10"/>
      <c r="O5" s="10"/>
    </row>
    <row r="6" spans="1:21" ht="13.15" x14ac:dyDescent="0.4">
      <c r="A6" s="1" t="s">
        <v>688</v>
      </c>
      <c r="B6" s="76"/>
      <c r="C6" s="76"/>
      <c r="D6" s="76"/>
      <c r="E6" s="76"/>
      <c r="F6" s="76"/>
      <c r="G6" s="76" t="s">
        <v>82</v>
      </c>
      <c r="R6" s="21"/>
    </row>
    <row r="7" spans="1:21" ht="13.15" hidden="1" x14ac:dyDescent="0.4">
      <c r="A7" s="1"/>
      <c r="B7" s="76"/>
      <c r="C7" s="76"/>
      <c r="D7" s="76"/>
      <c r="E7" s="76"/>
      <c r="F7" s="76"/>
      <c r="G7" s="76"/>
      <c r="R7" s="21"/>
    </row>
    <row r="8" spans="1:21" x14ac:dyDescent="0.35">
      <c r="A8" s="2" t="s">
        <v>359</v>
      </c>
      <c r="B8" s="75">
        <f>Daloopa!X190</f>
        <v>14534</v>
      </c>
      <c r="C8" s="75">
        <f>Daloopa!AB190</f>
        <v>15370</v>
      </c>
      <c r="D8" s="75">
        <f>Daloopa!AF190</f>
        <v>16278</v>
      </c>
      <c r="E8" s="75">
        <f>Daloopa!AJ190</f>
        <v>17177</v>
      </c>
      <c r="F8" s="75">
        <f>Daloopa!AN190</f>
        <v>18130</v>
      </c>
      <c r="G8" s="75">
        <f>Daloopa!AR190</f>
        <v>19147</v>
      </c>
      <c r="H8" s="3">
        <f>G8+H17-H18</f>
        <v>20077</v>
      </c>
      <c r="I8" s="3">
        <f t="shared" ref="I8:O8" si="3">H8+I17-I18</f>
        <v>20907</v>
      </c>
      <c r="J8" s="3">
        <f t="shared" si="3"/>
        <v>21687</v>
      </c>
      <c r="K8" s="3">
        <f t="shared" si="3"/>
        <v>22417</v>
      </c>
      <c r="L8" s="3">
        <f t="shared" si="3"/>
        <v>23097</v>
      </c>
      <c r="M8" s="3">
        <f t="shared" si="3"/>
        <v>23727</v>
      </c>
      <c r="N8" s="3">
        <f t="shared" si="3"/>
        <v>24307</v>
      </c>
      <c r="O8" s="3">
        <f t="shared" si="3"/>
        <v>24837</v>
      </c>
      <c r="R8" s="21"/>
    </row>
    <row r="9" spans="1:21" x14ac:dyDescent="0.35">
      <c r="A9" s="2" t="s">
        <v>689</v>
      </c>
      <c r="B9" s="76"/>
      <c r="C9" s="77">
        <f t="shared" ref="C9:O9" si="4">C8-B8</f>
        <v>836</v>
      </c>
      <c r="D9" s="77">
        <f t="shared" si="4"/>
        <v>908</v>
      </c>
      <c r="E9" s="77">
        <f t="shared" si="4"/>
        <v>899</v>
      </c>
      <c r="F9" s="77">
        <f t="shared" si="4"/>
        <v>953</v>
      </c>
      <c r="G9" s="77">
        <f t="shared" si="4"/>
        <v>1017</v>
      </c>
      <c r="H9" s="77">
        <f t="shared" si="4"/>
        <v>930</v>
      </c>
      <c r="I9" s="77">
        <f t="shared" si="4"/>
        <v>830</v>
      </c>
      <c r="J9" s="77">
        <f t="shared" si="4"/>
        <v>780</v>
      </c>
      <c r="K9" s="77">
        <f t="shared" si="4"/>
        <v>730</v>
      </c>
      <c r="L9" s="77">
        <f t="shared" si="4"/>
        <v>680</v>
      </c>
      <c r="M9" s="77">
        <f t="shared" si="4"/>
        <v>630</v>
      </c>
      <c r="N9" s="77">
        <f t="shared" si="4"/>
        <v>580</v>
      </c>
      <c r="O9" s="77">
        <f t="shared" si="4"/>
        <v>530</v>
      </c>
      <c r="R9" s="21"/>
    </row>
    <row r="10" spans="1:21" x14ac:dyDescent="0.35">
      <c r="A10" s="2" t="s">
        <v>60</v>
      </c>
      <c r="B10" s="76"/>
      <c r="C10" s="71">
        <f>C8/B8-1</f>
        <v>5.7520297234071815E-2</v>
      </c>
      <c r="D10" s="71">
        <f t="shared" ref="D10:O10" si="5">D8/C8-1</f>
        <v>5.9076122316200408E-2</v>
      </c>
      <c r="E10" s="71">
        <f t="shared" si="5"/>
        <v>5.5227914977269865E-2</v>
      </c>
      <c r="F10" s="71">
        <f t="shared" si="5"/>
        <v>5.5481166676369487E-2</v>
      </c>
      <c r="G10" s="71">
        <f t="shared" si="5"/>
        <v>5.6094870380584583E-2</v>
      </c>
      <c r="H10" s="71">
        <f t="shared" si="5"/>
        <v>4.8571577792865694E-2</v>
      </c>
      <c r="I10" s="71">
        <f t="shared" si="5"/>
        <v>4.1340837774567873E-2</v>
      </c>
      <c r="J10" s="71">
        <f t="shared" si="5"/>
        <v>3.7308078633950359E-2</v>
      </c>
      <c r="K10" s="71">
        <f t="shared" si="5"/>
        <v>3.3660718402729772E-2</v>
      </c>
      <c r="L10" s="71">
        <f t="shared" si="5"/>
        <v>3.0334121425703797E-2</v>
      </c>
      <c r="M10" s="71">
        <f t="shared" si="5"/>
        <v>2.7276269645408524E-2</v>
      </c>
      <c r="N10" s="71">
        <f t="shared" si="5"/>
        <v>2.4444725418299784E-2</v>
      </c>
      <c r="O10" s="71">
        <f t="shared" si="5"/>
        <v>2.1804418480273258E-2</v>
      </c>
      <c r="R10" s="21"/>
    </row>
    <row r="11" spans="1:21" x14ac:dyDescent="0.35">
      <c r="A11" s="2" t="s">
        <v>713</v>
      </c>
      <c r="B11" s="75">
        <f>Daloopa!X214</f>
        <v>107821</v>
      </c>
      <c r="C11" s="75">
        <f>Daloopa!AB214</f>
        <v>113755</v>
      </c>
      <c r="D11" s="75">
        <f>Daloopa!AF214</f>
        <v>120342</v>
      </c>
      <c r="E11" s="75">
        <f>Daloopa!AJ214</f>
        <v>127056</v>
      </c>
      <c r="F11" s="75">
        <f>Daloopa!AN214</f>
        <v>134532</v>
      </c>
      <c r="G11" s="75">
        <f>Daloopa!AR214</f>
        <v>142987</v>
      </c>
      <c r="H11" s="70">
        <f>H13*AVERAGE(G8:H8)</f>
        <v>150651.41650991226</v>
      </c>
      <c r="I11" s="70">
        <f t="shared" ref="I11:O11" si="6">I13*AVERAGE(H8:I8)</f>
        <v>157616.13900474823</v>
      </c>
      <c r="J11" s="70">
        <f t="shared" si="6"/>
        <v>164020.8419687743</v>
      </c>
      <c r="K11" s="70">
        <f t="shared" si="6"/>
        <v>170056.06524559378</v>
      </c>
      <c r="L11" s="70">
        <f t="shared" si="6"/>
        <v>175720.30883520667</v>
      </c>
      <c r="M11" s="70">
        <f t="shared" si="6"/>
        <v>181012.07273761297</v>
      </c>
      <c r="N11" s="70">
        <f t="shared" si="6"/>
        <v>185929.8569528127</v>
      </c>
      <c r="O11" s="70">
        <f t="shared" si="6"/>
        <v>190472.16148080581</v>
      </c>
      <c r="R11" s="21"/>
      <c r="U11" s="84"/>
    </row>
    <row r="12" spans="1:21" x14ac:dyDescent="0.35">
      <c r="A12" s="2" t="s">
        <v>60</v>
      </c>
      <c r="B12" s="75"/>
      <c r="C12" s="71">
        <f t="shared" ref="C12:O12" si="7">C11/B11-1</f>
        <v>5.5035660956585408E-2</v>
      </c>
      <c r="D12" s="71">
        <f t="shared" si="7"/>
        <v>5.79051470265044E-2</v>
      </c>
      <c r="E12" s="71">
        <f t="shared" si="7"/>
        <v>5.5790995662362342E-2</v>
      </c>
      <c r="F12" s="71">
        <f t="shared" si="7"/>
        <v>5.8840196448809889E-2</v>
      </c>
      <c r="G12" s="71">
        <f t="shared" si="7"/>
        <v>6.2847500966312753E-2</v>
      </c>
      <c r="H12" s="71">
        <f t="shared" si="7"/>
        <v>5.3602191177605452E-2</v>
      </c>
      <c r="I12" s="71">
        <f t="shared" si="7"/>
        <v>4.6230713631409515E-2</v>
      </c>
      <c r="J12" s="71">
        <f t="shared" si="7"/>
        <v>4.06348169956956E-2</v>
      </c>
      <c r="K12" s="71">
        <f t="shared" si="7"/>
        <v>3.6795465773602487E-2</v>
      </c>
      <c r="L12" s="71">
        <f t="shared" si="7"/>
        <v>3.3308095076953759E-2</v>
      </c>
      <c r="M12" s="71">
        <f t="shared" si="7"/>
        <v>3.0114697256587331E-2</v>
      </c>
      <c r="N12" s="71">
        <f t="shared" si="7"/>
        <v>2.7168266407999964E-2</v>
      </c>
      <c r="O12" s="71">
        <f t="shared" si="7"/>
        <v>2.4430205037730524E-2</v>
      </c>
      <c r="R12" s="21"/>
      <c r="U12" s="84"/>
    </row>
    <row r="13" spans="1:21" x14ac:dyDescent="0.35">
      <c r="A13" s="2" t="s">
        <v>712</v>
      </c>
      <c r="B13" s="75"/>
      <c r="C13" s="137">
        <f>C11/AVERAGE(B8:C8)</f>
        <v>7.6080123060460139</v>
      </c>
      <c r="D13" s="137">
        <f>D11/AVERAGE(C8:D8)</f>
        <v>7.6050303336703742</v>
      </c>
      <c r="E13" s="137">
        <f>E11/AVERAGE(D8:E8)</f>
        <v>7.5956359288596627</v>
      </c>
      <c r="F13" s="137">
        <f>F11/AVERAGE(E8:F8)</f>
        <v>7.6206984450675508</v>
      </c>
      <c r="G13" s="137">
        <f>G11/AVERAGE(F8:G8)</f>
        <v>7.6715937441317701</v>
      </c>
      <c r="H13" s="266">
        <f>G13+0.01</f>
        <v>7.6815937441317699</v>
      </c>
      <c r="I13" s="266">
        <f t="shared" ref="I13:O13" si="8">H13+0.01</f>
        <v>7.6915937441317697</v>
      </c>
      <c r="J13" s="266">
        <f t="shared" si="8"/>
        <v>7.7015937441317694</v>
      </c>
      <c r="K13" s="266">
        <f t="shared" si="8"/>
        <v>7.7115937441317692</v>
      </c>
      <c r="L13" s="266">
        <f t="shared" si="8"/>
        <v>7.721593744131769</v>
      </c>
      <c r="M13" s="266">
        <f t="shared" si="8"/>
        <v>7.7315937441317688</v>
      </c>
      <c r="N13" s="266">
        <f t="shared" si="8"/>
        <v>7.7415937441317686</v>
      </c>
      <c r="O13" s="266">
        <f t="shared" si="8"/>
        <v>7.7515937441317684</v>
      </c>
      <c r="R13" s="21"/>
      <c r="U13" s="84"/>
    </row>
    <row r="14" spans="1:21" x14ac:dyDescent="0.35">
      <c r="A14" s="2" t="s">
        <v>711</v>
      </c>
      <c r="B14" s="76"/>
      <c r="C14" s="78">
        <f>C2*1000/AVERAGE(B11:C11)</f>
        <v>231.29800158861971</v>
      </c>
      <c r="D14" s="78">
        <f t="shared" ref="D14:O14" si="9">D2*1000/AVERAGE(C11:D11)</f>
        <v>237.11515312028774</v>
      </c>
      <c r="E14" s="78">
        <f t="shared" si="9"/>
        <v>272.8141617959725</v>
      </c>
      <c r="F14" s="78">
        <f t="shared" si="9"/>
        <v>261.63622949064944</v>
      </c>
      <c r="G14" s="78">
        <f t="shared" si="9"/>
        <v>272.73709547814747</v>
      </c>
      <c r="H14" s="78">
        <f t="shared" si="9"/>
        <v>269.71635509594267</v>
      </c>
      <c r="I14" s="78">
        <f t="shared" si="9"/>
        <v>278.15833386477027</v>
      </c>
      <c r="J14" s="78">
        <f t="shared" si="9"/>
        <v>284.52473357565151</v>
      </c>
      <c r="K14" s="78">
        <f t="shared" si="9"/>
        <v>291.38995021729647</v>
      </c>
      <c r="L14" s="78">
        <f t="shared" si="9"/>
        <v>299.51787787830432</v>
      </c>
      <c r="M14" s="78">
        <f t="shared" si="9"/>
        <v>306.91827683806002</v>
      </c>
      <c r="N14" s="78">
        <f t="shared" si="9"/>
        <v>314.62656915034273</v>
      </c>
      <c r="O14" s="78">
        <f t="shared" si="9"/>
        <v>322.63893488210846</v>
      </c>
      <c r="R14" s="21"/>
      <c r="U14" s="84"/>
    </row>
    <row r="15" spans="1:21" x14ac:dyDescent="0.35">
      <c r="A15" s="2" t="s">
        <v>60</v>
      </c>
      <c r="B15" s="76"/>
      <c r="C15" s="78"/>
      <c r="D15" s="71">
        <f t="shared" ref="D15:O15" si="10">D14/C14-1</f>
        <v>2.5150029363480098E-2</v>
      </c>
      <c r="E15" s="71">
        <f t="shared" si="10"/>
        <v>0.15055557692500043</v>
      </c>
      <c r="F15" s="71">
        <f t="shared" si="10"/>
        <v>-4.0972698161038323E-2</v>
      </c>
      <c r="G15" s="71">
        <f t="shared" si="10"/>
        <v>4.2428626987589091E-2</v>
      </c>
      <c r="H15" s="71">
        <f t="shared" si="10"/>
        <v>-1.1075649159161816E-2</v>
      </c>
      <c r="I15" s="71">
        <f t="shared" si="10"/>
        <v>3.1299469273283975E-2</v>
      </c>
      <c r="J15" s="71">
        <f t="shared" si="10"/>
        <v>2.2887682789962227E-2</v>
      </c>
      <c r="K15" s="71">
        <f t="shared" si="10"/>
        <v>2.4128716527976657E-2</v>
      </c>
      <c r="L15" s="71">
        <f t="shared" si="10"/>
        <v>2.7893644427155584E-2</v>
      </c>
      <c r="M15" s="71">
        <f t="shared" si="10"/>
        <v>2.4707703634180067E-2</v>
      </c>
      <c r="N15" s="71">
        <f t="shared" si="10"/>
        <v>2.511512964198559E-2</v>
      </c>
      <c r="O15" s="71">
        <f t="shared" si="10"/>
        <v>2.5466271819965192E-2</v>
      </c>
      <c r="R15" s="21"/>
      <c r="U15" s="84"/>
    </row>
    <row r="16" spans="1:21" ht="13.15" x14ac:dyDescent="0.4">
      <c r="A16" s="1"/>
      <c r="B16" s="76"/>
      <c r="C16" s="76"/>
      <c r="D16" s="76"/>
      <c r="E16" s="76"/>
      <c r="F16" s="76"/>
      <c r="G16" s="76"/>
      <c r="R16" s="21"/>
      <c r="U16" s="84"/>
    </row>
    <row r="17" spans="1:21" x14ac:dyDescent="0.35">
      <c r="A17" s="2" t="s">
        <v>690</v>
      </c>
      <c r="B17" s="75">
        <f>Daloopa!AY199</f>
        <v>1315</v>
      </c>
      <c r="C17" s="75">
        <f>Daloopa!AZ199</f>
        <v>900</v>
      </c>
      <c r="D17" s="75">
        <f>Daloopa!BA199</f>
        <v>975</v>
      </c>
      <c r="E17" s="75">
        <f>Daloopa!BB199</f>
        <v>1000</v>
      </c>
      <c r="F17" s="75">
        <f>Daloopa!BC199</f>
        <v>1050</v>
      </c>
      <c r="G17" s="75">
        <f>Daloopa!BD199</f>
        <v>1039</v>
      </c>
      <c r="H17" s="14">
        <v>1000</v>
      </c>
      <c r="I17" s="14">
        <v>900</v>
      </c>
      <c r="J17" s="14">
        <f t="shared" ref="J17:O17" si="11">I17-50</f>
        <v>850</v>
      </c>
      <c r="K17" s="14">
        <f t="shared" si="11"/>
        <v>800</v>
      </c>
      <c r="L17" s="14">
        <f t="shared" si="11"/>
        <v>750</v>
      </c>
      <c r="M17" s="14">
        <f t="shared" si="11"/>
        <v>700</v>
      </c>
      <c r="N17" s="14">
        <f t="shared" si="11"/>
        <v>650</v>
      </c>
      <c r="O17" s="14">
        <f t="shared" si="11"/>
        <v>600</v>
      </c>
      <c r="R17" s="21"/>
      <c r="U17" s="84"/>
    </row>
    <row r="18" spans="1:21" x14ac:dyDescent="0.35">
      <c r="A18" s="2" t="s">
        <v>691</v>
      </c>
      <c r="B18" s="75">
        <f>-Daloopa!AY209</f>
        <v>101</v>
      </c>
      <c r="C18" s="75">
        <f>-Daloopa!AZ209</f>
        <v>64</v>
      </c>
      <c r="D18" s="75">
        <f>-Daloopa!BA209</f>
        <v>67</v>
      </c>
      <c r="E18" s="75">
        <f>-Daloopa!BB209</f>
        <v>101</v>
      </c>
      <c r="F18" s="75">
        <f>-Daloopa!BC209</f>
        <v>97</v>
      </c>
      <c r="G18" s="75">
        <f>-Daloopa!BD209</f>
        <v>65</v>
      </c>
      <c r="H18" s="14">
        <f>70</f>
        <v>70</v>
      </c>
      <c r="I18" s="14">
        <f>70</f>
        <v>70</v>
      </c>
      <c r="J18" s="14">
        <f>70</f>
        <v>70</v>
      </c>
      <c r="K18" s="14">
        <f>70</f>
        <v>70</v>
      </c>
      <c r="L18" s="14">
        <f>70</f>
        <v>70</v>
      </c>
      <c r="M18" s="14">
        <f>70</f>
        <v>70</v>
      </c>
      <c r="N18" s="14">
        <f>70</f>
        <v>70</v>
      </c>
      <c r="O18" s="14">
        <f>70</f>
        <v>70</v>
      </c>
      <c r="R18" s="21"/>
      <c r="U18" s="84"/>
    </row>
    <row r="19" spans="1:21" x14ac:dyDescent="0.35">
      <c r="A19" s="2" t="s">
        <v>693</v>
      </c>
      <c r="B19" s="75">
        <f>Daloopa!X264</f>
        <v>13150</v>
      </c>
      <c r="C19" s="75">
        <f>Daloopa!AB264</f>
        <v>14283</v>
      </c>
      <c r="D19" s="75">
        <f>Daloopa!AF264</f>
        <v>15209</v>
      </c>
      <c r="E19" s="75">
        <f>Daloopa!AJ264</f>
        <v>16050</v>
      </c>
      <c r="F19" s="75">
        <f>Daloopa!AN264</f>
        <v>16954</v>
      </c>
      <c r="G19" s="75">
        <f>Daloopa!AR264</f>
        <v>17886</v>
      </c>
      <c r="H19" s="70">
        <f>H8-H17-H18</f>
        <v>19007</v>
      </c>
      <c r="I19" s="70">
        <f t="shared" ref="I19:O19" si="12">I8-I17-I18</f>
        <v>19937</v>
      </c>
      <c r="J19" s="70">
        <f t="shared" si="12"/>
        <v>20767</v>
      </c>
      <c r="K19" s="70">
        <f t="shared" si="12"/>
        <v>21547</v>
      </c>
      <c r="L19" s="70">
        <f t="shared" si="12"/>
        <v>22277</v>
      </c>
      <c r="M19" s="70">
        <f t="shared" si="12"/>
        <v>22957</v>
      </c>
      <c r="N19" s="70">
        <f t="shared" si="12"/>
        <v>23587</v>
      </c>
      <c r="O19" s="70">
        <f t="shared" si="12"/>
        <v>24167</v>
      </c>
      <c r="R19" s="21"/>
    </row>
    <row r="20" spans="1:21" s="1" customFormat="1" ht="13.15" x14ac:dyDescent="0.4">
      <c r="A20" s="1" t="s">
        <v>692</v>
      </c>
      <c r="B20" s="74">
        <f>Daloopa!AY263</f>
        <v>21871.599999999999</v>
      </c>
      <c r="C20" s="74">
        <f>Daloopa!AZ263</f>
        <v>23854</v>
      </c>
      <c r="D20" s="74">
        <f>Daloopa!BA263</f>
        <v>26374</v>
      </c>
      <c r="E20" s="74">
        <f>Daloopa!BB263</f>
        <v>31905.3</v>
      </c>
      <c r="F20" s="74">
        <v>32400</v>
      </c>
      <c r="G20" s="74">
        <v>35300</v>
      </c>
      <c r="H20" s="4">
        <f>H21*H19</f>
        <v>37887.541708598903</v>
      </c>
      <c r="I20" s="4">
        <f t="shared" ref="I20:O20" si="13">I21*I19</f>
        <v>40933.59481326177</v>
      </c>
      <c r="J20" s="4">
        <f t="shared" si="13"/>
        <v>43916.838159784194</v>
      </c>
      <c r="K20" s="4">
        <f t="shared" si="13"/>
        <v>46933.32668097155</v>
      </c>
      <c r="L20" s="4">
        <f t="shared" si="13"/>
        <v>49979.102892568029</v>
      </c>
      <c r="M20" s="4">
        <f t="shared" si="13"/>
        <v>53049.843922333566</v>
      </c>
      <c r="N20" s="4">
        <f t="shared" si="13"/>
        <v>56140.840207952446</v>
      </c>
      <c r="O20" s="4">
        <f t="shared" si="13"/>
        <v>59246.973157449211</v>
      </c>
      <c r="R20" s="264"/>
    </row>
    <row r="21" spans="1:21" x14ac:dyDescent="0.35">
      <c r="A21" s="2" t="s">
        <v>694</v>
      </c>
      <c r="B21" s="137">
        <f t="shared" ref="B21:G21" si="14">B20/B19</f>
        <v>1.6632395437262357</v>
      </c>
      <c r="C21" s="137">
        <f t="shared" si="14"/>
        <v>1.6700973184905132</v>
      </c>
      <c r="D21" s="137">
        <f t="shared" si="14"/>
        <v>1.7341048063646525</v>
      </c>
      <c r="E21" s="137">
        <f t="shared" si="14"/>
        <v>1.9878691588785047</v>
      </c>
      <c r="F21" s="137">
        <f t="shared" si="14"/>
        <v>1.911053438716527</v>
      </c>
      <c r="G21" s="137">
        <f t="shared" si="14"/>
        <v>1.973610645197361</v>
      </c>
      <c r="H21" s="137">
        <f t="shared" ref="H21:O21" si="15">G21*(1+H23)</f>
        <v>1.9933467516493346</v>
      </c>
      <c r="I21" s="137">
        <f t="shared" si="15"/>
        <v>2.0531471541988147</v>
      </c>
      <c r="J21" s="137">
        <f t="shared" si="15"/>
        <v>2.1147415688247793</v>
      </c>
      <c r="K21" s="137">
        <f t="shared" si="15"/>
        <v>2.1781838158895228</v>
      </c>
      <c r="L21" s="137">
        <f t="shared" si="15"/>
        <v>2.2435293303662087</v>
      </c>
      <c r="M21" s="137">
        <f t="shared" si="15"/>
        <v>2.3108352102771952</v>
      </c>
      <c r="N21" s="137">
        <f t="shared" si="15"/>
        <v>2.3801602665855111</v>
      </c>
      <c r="O21" s="137">
        <f t="shared" si="15"/>
        <v>2.4515650745830766</v>
      </c>
      <c r="R21" s="21"/>
    </row>
    <row r="22" spans="1:21" x14ac:dyDescent="0.35">
      <c r="A22" s="2" t="s">
        <v>695</v>
      </c>
      <c r="B22" s="261">
        <f>Daloopa!AY262</f>
        <v>2.7E-2</v>
      </c>
      <c r="C22" s="261">
        <f>Daloopa!AZ262</f>
        <v>3.2000000000000001E-2</v>
      </c>
      <c r="D22" s="261">
        <f>Daloopa!BA262</f>
        <v>3.9E-2</v>
      </c>
      <c r="E22" s="261">
        <f>Daloopa!BB262</f>
        <v>0.16300000000000001</v>
      </c>
      <c r="F22" s="261">
        <f>Daloopa!BC262</f>
        <v>-2.8000000000000001E-2</v>
      </c>
      <c r="G22" s="261">
        <v>4.2999999999999997E-2</v>
      </c>
      <c r="H22" s="35"/>
      <c r="I22" s="35"/>
      <c r="J22" s="35"/>
      <c r="K22" s="35"/>
      <c r="L22" s="35"/>
      <c r="M22" s="35"/>
      <c r="N22" s="35"/>
      <c r="O22" s="35"/>
      <c r="R22" s="21"/>
    </row>
    <row r="23" spans="1:21" x14ac:dyDescent="0.35">
      <c r="A23" s="2" t="s">
        <v>696</v>
      </c>
      <c r="B23" s="261"/>
      <c r="C23" s="71">
        <f>C21/B21-1</f>
        <v>4.1231431696926446E-3</v>
      </c>
      <c r="D23" s="71">
        <f>D21/C21-1</f>
        <v>3.8325603643260209E-2</v>
      </c>
      <c r="E23" s="71">
        <f>E21/D21-1</f>
        <v>0.14633737913790767</v>
      </c>
      <c r="F23" s="71">
        <f>F21/E21-1</f>
        <v>-3.86422415272617E-2</v>
      </c>
      <c r="G23" s="71">
        <f>G21/F21-1</f>
        <v>3.2734409835680767E-2</v>
      </c>
      <c r="H23" s="35">
        <v>0.01</v>
      </c>
      <c r="I23" s="35">
        <v>0.03</v>
      </c>
      <c r="J23" s="35">
        <v>0.03</v>
      </c>
      <c r="K23" s="35">
        <v>0.03</v>
      </c>
      <c r="L23" s="35">
        <v>0.03</v>
      </c>
      <c r="M23" s="35">
        <v>0.03</v>
      </c>
      <c r="N23" s="35">
        <v>0.03</v>
      </c>
      <c r="O23" s="35">
        <v>0.03</v>
      </c>
    </row>
    <row r="24" spans="1:21" hidden="1" x14ac:dyDescent="0.35">
      <c r="B24" s="261"/>
      <c r="C24" s="71"/>
      <c r="D24" s="71"/>
      <c r="E24" s="71"/>
      <c r="F24" s="71"/>
      <c r="G24" s="71"/>
      <c r="H24" s="71"/>
      <c r="I24" s="71"/>
      <c r="J24" s="71"/>
      <c r="K24" s="71"/>
      <c r="L24" s="71"/>
      <c r="M24" s="71"/>
      <c r="N24" s="71"/>
      <c r="O24" s="71"/>
      <c r="P24" s="71"/>
      <c r="R24" s="21"/>
    </row>
    <row r="25" spans="1:21" s="1" customFormat="1" ht="13.15" x14ac:dyDescent="0.4">
      <c r="A25" s="1" t="s">
        <v>698</v>
      </c>
      <c r="B25" s="263">
        <f t="shared" ref="B25:G25" si="16">B2-B20</f>
        <v>1599.367000000002</v>
      </c>
      <c r="C25" s="263">
        <f t="shared" si="16"/>
        <v>1771.0430000000015</v>
      </c>
      <c r="D25" s="263">
        <f t="shared" si="16"/>
        <v>1379.9730000000018</v>
      </c>
      <c r="E25" s="263">
        <f t="shared" si="16"/>
        <v>1841.5390000000007</v>
      </c>
      <c r="F25" s="263">
        <f t="shared" si="16"/>
        <v>1820.4490000000005</v>
      </c>
      <c r="G25" s="263">
        <f t="shared" si="16"/>
        <v>2544.8629999999976</v>
      </c>
      <c r="H25" s="4">
        <f>H26*(H17+H18)</f>
        <v>1712</v>
      </c>
      <c r="I25" s="4">
        <f t="shared" ref="I25:O25" si="17">I26*(I17+I18)</f>
        <v>1940</v>
      </c>
      <c r="J25" s="4">
        <f t="shared" si="17"/>
        <v>1840</v>
      </c>
      <c r="K25" s="4">
        <f t="shared" si="17"/>
        <v>1740</v>
      </c>
      <c r="L25" s="4">
        <f t="shared" si="17"/>
        <v>1804.0000000000002</v>
      </c>
      <c r="M25" s="4">
        <f t="shared" si="17"/>
        <v>1694.0000000000002</v>
      </c>
      <c r="N25" s="4">
        <f t="shared" si="17"/>
        <v>1584.0000000000002</v>
      </c>
      <c r="O25" s="4">
        <f t="shared" si="17"/>
        <v>1474.0000000000002</v>
      </c>
      <c r="R25" s="264"/>
      <c r="T25" s="271"/>
    </row>
    <row r="26" spans="1:21" x14ac:dyDescent="0.35">
      <c r="A26" s="2" t="s">
        <v>697</v>
      </c>
      <c r="B26" s="132">
        <f t="shared" ref="B26:G26" si="18">B25/(B17+B18)</f>
        <v>1.1294964689265552</v>
      </c>
      <c r="C26" s="132">
        <f t="shared" si="18"/>
        <v>1.8371815352697112</v>
      </c>
      <c r="D26" s="132">
        <f t="shared" si="18"/>
        <v>1.3243502879078712</v>
      </c>
      <c r="E26" s="132">
        <f t="shared" si="18"/>
        <v>1.6726058128973667</v>
      </c>
      <c r="F26" s="132">
        <f t="shared" si="18"/>
        <v>1.5871394943330432</v>
      </c>
      <c r="G26" s="132">
        <f t="shared" si="18"/>
        <v>2.3051295289855052</v>
      </c>
      <c r="H26" s="262">
        <v>1.6</v>
      </c>
      <c r="I26" s="262">
        <v>2</v>
      </c>
      <c r="J26" s="262">
        <v>2</v>
      </c>
      <c r="K26" s="262">
        <v>2</v>
      </c>
      <c r="L26" s="262">
        <v>2.2000000000000002</v>
      </c>
      <c r="M26" s="262">
        <v>2.2000000000000002</v>
      </c>
      <c r="N26" s="262">
        <v>2.2000000000000002</v>
      </c>
      <c r="O26" s="262">
        <v>2.2000000000000002</v>
      </c>
      <c r="R26" s="21"/>
    </row>
    <row r="27" spans="1:21" x14ac:dyDescent="0.35">
      <c r="A27" s="2" t="s">
        <v>0</v>
      </c>
      <c r="B27" s="76"/>
      <c r="C27" s="83">
        <f t="shared" ref="C27:O27" si="19">C26/B26-1</f>
        <v>0.62654916222599777</v>
      </c>
      <c r="D27" s="83">
        <f t="shared" si="19"/>
        <v>-0.27914021424483382</v>
      </c>
      <c r="E27" s="83">
        <f t="shared" si="19"/>
        <v>0.26296330220885022</v>
      </c>
      <c r="F27" s="83">
        <f t="shared" si="19"/>
        <v>-5.1097705093033574E-2</v>
      </c>
      <c r="G27" s="83">
        <f t="shared" si="19"/>
        <v>0.45237991822147916</v>
      </c>
      <c r="H27" s="83">
        <f t="shared" si="19"/>
        <v>-0.30589583800778208</v>
      </c>
      <c r="I27" s="83">
        <f t="shared" si="19"/>
        <v>0.25</v>
      </c>
      <c r="J27" s="83">
        <f t="shared" si="19"/>
        <v>0</v>
      </c>
      <c r="K27" s="83">
        <f t="shared" si="19"/>
        <v>0</v>
      </c>
      <c r="L27" s="83">
        <f t="shared" si="19"/>
        <v>0.10000000000000009</v>
      </c>
      <c r="M27" s="83">
        <f t="shared" si="19"/>
        <v>0</v>
      </c>
      <c r="N27" s="83">
        <f t="shared" si="19"/>
        <v>0</v>
      </c>
      <c r="O27" s="83">
        <f t="shared" si="19"/>
        <v>0</v>
      </c>
      <c r="R27" s="21"/>
    </row>
    <row r="28" spans="1:21" hidden="1" x14ac:dyDescent="0.35">
      <c r="B28" s="77"/>
      <c r="C28" s="77"/>
      <c r="D28" s="77"/>
      <c r="E28" s="77"/>
      <c r="F28" s="77"/>
      <c r="G28" s="77"/>
      <c r="R28" s="21"/>
      <c r="T28" s="3"/>
    </row>
    <row r="29" spans="1:21" ht="13.15" hidden="1" x14ac:dyDescent="0.4">
      <c r="A29" s="1" t="s">
        <v>699</v>
      </c>
      <c r="B29" s="76"/>
      <c r="C29" s="76"/>
      <c r="D29" s="76"/>
      <c r="E29" s="76"/>
      <c r="F29" s="76"/>
      <c r="G29" s="76"/>
      <c r="R29" s="21"/>
      <c r="T29" s="32"/>
    </row>
    <row r="30" spans="1:21" hidden="1" x14ac:dyDescent="0.35">
      <c r="A30" s="2" t="str">
        <f>Daloopa!A280</f>
        <v>Consumables</v>
      </c>
      <c r="B30" s="75">
        <f>Daloopa!AY280/1000</f>
        <v>18054.785</v>
      </c>
      <c r="C30" s="75">
        <f>Daloopa!AZ280/1000</f>
        <v>19865.085999999999</v>
      </c>
      <c r="D30" s="75">
        <f>Daloopa!BA280/1000</f>
        <v>21635.89</v>
      </c>
      <c r="E30" s="75">
        <f>Daloopa!BB280/1000</f>
        <v>25906.685000000001</v>
      </c>
      <c r="F30" s="75">
        <f>Daloopa!BC280/1000</f>
        <v>26258.605</v>
      </c>
      <c r="G30" s="75">
        <f>Daloopa!BD280/1000</f>
        <v>30155.218000000001</v>
      </c>
      <c r="R30" s="21"/>
    </row>
    <row r="31" spans="1:21" hidden="1" x14ac:dyDescent="0.35">
      <c r="A31" s="2" t="str">
        <f>Daloopa!A281</f>
        <v>Seasonal</v>
      </c>
      <c r="B31" s="75">
        <f>Daloopa!AY281/1000</f>
        <v>2837.31</v>
      </c>
      <c r="C31" s="75">
        <f>Daloopa!AZ281/1000</f>
        <v>3050.2820000000002</v>
      </c>
      <c r="D31" s="75">
        <f>Daloopa!BA281/1000</f>
        <v>3258.8739999999998</v>
      </c>
      <c r="E31" s="75">
        <f>Daloopa!BB281/1000</f>
        <v>4083.65</v>
      </c>
      <c r="F31" s="75">
        <f>Daloopa!BC281/1000</f>
        <v>4182.165</v>
      </c>
      <c r="G31" s="75">
        <f>Daloopa!BD281/1000</f>
        <v>4182.8149999999996</v>
      </c>
      <c r="R31" s="21"/>
    </row>
    <row r="32" spans="1:21" hidden="1" x14ac:dyDescent="0.35">
      <c r="A32" s="2" t="str">
        <f>Daloopa!A282</f>
        <v>Home products</v>
      </c>
      <c r="B32" s="75">
        <f>Daloopa!AY282/1000</f>
        <v>1400.6179999999999</v>
      </c>
      <c r="C32" s="75">
        <f>Daloopa!AZ282/1000</f>
        <v>1506.0540000000001</v>
      </c>
      <c r="D32" s="75">
        <f>Daloopa!BA282/1000</f>
        <v>1611.8989999999999</v>
      </c>
      <c r="E32" s="75">
        <f>Daloopa!BB282/1000</f>
        <v>2209.9499999999998</v>
      </c>
      <c r="F32" s="75">
        <f>Daloopa!BC282/1000</f>
        <v>2322.3670000000002</v>
      </c>
      <c r="G32" s="75">
        <f>Daloopa!BD282/1000</f>
        <v>2332.4110000000001</v>
      </c>
      <c r="R32" s="21"/>
    </row>
    <row r="33" spans="1:18" hidden="1" x14ac:dyDescent="0.35">
      <c r="A33" s="2" t="str">
        <f>Daloopa!A283</f>
        <v>Apparel</v>
      </c>
      <c r="B33" s="75">
        <f>Daloopa!AY283/1000</f>
        <v>1178.2539999999999</v>
      </c>
      <c r="C33" s="75">
        <f>Daloopa!AZ283/1000</f>
        <v>1203.6210000000001</v>
      </c>
      <c r="D33" s="75">
        <f>Daloopa!BA283/1000</f>
        <v>1247.31</v>
      </c>
      <c r="E33" s="75">
        <f>Daloopa!BB283/1000</f>
        <v>1546.5540000000001</v>
      </c>
      <c r="F33" s="75">
        <f>Daloopa!BC283/1000</f>
        <v>1457.3119999999999</v>
      </c>
      <c r="G33" s="75">
        <f>Daloopa!BD283/1000</f>
        <v>1174.4190000000001</v>
      </c>
      <c r="R33" s="21"/>
    </row>
    <row r="34" spans="1:18" s="1" customFormat="1" ht="13.15" hidden="1" x14ac:dyDescent="0.4">
      <c r="A34" s="1" t="s">
        <v>81</v>
      </c>
      <c r="B34" s="263">
        <f t="shared" ref="B34:G34" si="20">SUM(B30:B33)</f>
        <v>23470.967000000001</v>
      </c>
      <c r="C34" s="263">
        <f t="shared" si="20"/>
        <v>25625.042999999998</v>
      </c>
      <c r="D34" s="263">
        <f t="shared" si="20"/>
        <v>27753.973000000002</v>
      </c>
      <c r="E34" s="263">
        <f t="shared" si="20"/>
        <v>33746.839000000007</v>
      </c>
      <c r="F34" s="263">
        <f t="shared" si="20"/>
        <v>34220.449000000001</v>
      </c>
      <c r="G34" s="263">
        <f t="shared" si="20"/>
        <v>37844.863000000005</v>
      </c>
      <c r="H34" s="4"/>
      <c r="I34" s="4"/>
      <c r="J34" s="4"/>
      <c r="R34" s="264"/>
    </row>
    <row r="35" spans="1:18" s="1" customFormat="1" ht="13.15" hidden="1" x14ac:dyDescent="0.4">
      <c r="A35" s="1" t="s">
        <v>700</v>
      </c>
      <c r="B35" s="263"/>
      <c r="C35" s="263"/>
      <c r="D35" s="263"/>
      <c r="E35" s="263"/>
      <c r="F35" s="263"/>
      <c r="G35" s="263"/>
      <c r="H35" s="4"/>
      <c r="I35" s="4"/>
      <c r="J35" s="4"/>
      <c r="R35" s="264"/>
    </row>
    <row r="36" spans="1:18" s="1" customFormat="1" ht="13.15" hidden="1" x14ac:dyDescent="0.4">
      <c r="A36" s="2" t="str">
        <f>A30</f>
        <v>Consumables</v>
      </c>
      <c r="B36" s="73">
        <f t="shared" ref="B36:G36" si="21">B30/B$34</f>
        <v>0.76923907736737052</v>
      </c>
      <c r="C36" s="73">
        <f t="shared" si="21"/>
        <v>0.77522156743307713</v>
      </c>
      <c r="D36" s="73">
        <f t="shared" si="21"/>
        <v>0.77956010117902752</v>
      </c>
      <c r="E36" s="73">
        <f t="shared" si="21"/>
        <v>0.76767738157638987</v>
      </c>
      <c r="F36" s="73">
        <f t="shared" si="21"/>
        <v>0.76733665884980062</v>
      </c>
      <c r="G36" s="73">
        <f t="shared" si="21"/>
        <v>0.79681139286988556</v>
      </c>
      <c r="H36" s="4"/>
      <c r="I36" s="4"/>
      <c r="J36" s="4"/>
      <c r="R36" s="264"/>
    </row>
    <row r="37" spans="1:18" s="1" customFormat="1" ht="13.15" hidden="1" x14ac:dyDescent="0.4">
      <c r="A37" s="2" t="str">
        <f>A31</f>
        <v>Seasonal</v>
      </c>
      <c r="B37" s="73">
        <f t="shared" ref="B37:G37" si="22">B31/B$34</f>
        <v>0.12088594389826375</v>
      </c>
      <c r="C37" s="73">
        <f t="shared" si="22"/>
        <v>0.11903519537508681</v>
      </c>
      <c r="D37" s="73">
        <f t="shared" si="22"/>
        <v>0.11742008972913534</v>
      </c>
      <c r="E37" s="73">
        <f t="shared" si="22"/>
        <v>0.12100837059139077</v>
      </c>
      <c r="F37" s="73">
        <f t="shared" si="22"/>
        <v>0.12221245256016366</v>
      </c>
      <c r="G37" s="73">
        <f t="shared" si="22"/>
        <v>0.11052530431937352</v>
      </c>
      <c r="H37" s="4"/>
      <c r="I37" s="4"/>
      <c r="J37" s="4"/>
      <c r="R37" s="264"/>
    </row>
    <row r="38" spans="1:18" s="1" customFormat="1" ht="13.15" hidden="1" x14ac:dyDescent="0.4">
      <c r="A38" s="2" t="str">
        <f>A32</f>
        <v>Home products</v>
      </c>
      <c r="B38" s="73">
        <f t="shared" ref="B38:G38" si="23">B32/B$34</f>
        <v>5.967449061642837E-2</v>
      </c>
      <c r="C38" s="73">
        <f t="shared" si="23"/>
        <v>5.8772740400864894E-2</v>
      </c>
      <c r="D38" s="73">
        <f t="shared" si="23"/>
        <v>5.8078135335794978E-2</v>
      </c>
      <c r="E38" s="73">
        <f t="shared" si="23"/>
        <v>6.5486133382744366E-2</v>
      </c>
      <c r="F38" s="73">
        <f t="shared" si="23"/>
        <v>6.7864889791481114E-2</v>
      </c>
      <c r="G38" s="73">
        <f t="shared" si="23"/>
        <v>6.1630848022887541E-2</v>
      </c>
      <c r="H38" s="4"/>
      <c r="I38" s="4"/>
      <c r="J38" s="4"/>
      <c r="R38" s="264"/>
    </row>
    <row r="39" spans="1:18" s="1" customFormat="1" ht="13.15" hidden="1" x14ac:dyDescent="0.4">
      <c r="A39" s="2" t="str">
        <f>A33</f>
        <v>Apparel</v>
      </c>
      <c r="B39" s="73">
        <f t="shared" ref="B39:G39" si="24">B33/B$34</f>
        <v>5.0200488117937363E-2</v>
      </c>
      <c r="C39" s="73">
        <f t="shared" si="24"/>
        <v>4.6970496790971247E-2</v>
      </c>
      <c r="D39" s="73">
        <f t="shared" si="24"/>
        <v>4.4941673756042057E-2</v>
      </c>
      <c r="E39" s="73">
        <f t="shared" si="24"/>
        <v>4.5828114449474801E-2</v>
      </c>
      <c r="F39" s="73">
        <f t="shared" si="24"/>
        <v>4.2585998798554625E-2</v>
      </c>
      <c r="G39" s="73">
        <f t="shared" si="24"/>
        <v>3.1032454787853242E-2</v>
      </c>
      <c r="H39" s="4"/>
      <c r="I39" s="4"/>
      <c r="J39" s="4"/>
      <c r="R39" s="264"/>
    </row>
    <row r="40" spans="1:18" s="1" customFormat="1" ht="13.15" hidden="1" x14ac:dyDescent="0.4">
      <c r="A40" s="2" t="str">
        <f>A34</f>
        <v>Total</v>
      </c>
      <c r="B40" s="73">
        <f t="shared" ref="B40:G40" si="25">B34/B$34</f>
        <v>1</v>
      </c>
      <c r="C40" s="73">
        <f t="shared" si="25"/>
        <v>1</v>
      </c>
      <c r="D40" s="73">
        <f t="shared" si="25"/>
        <v>1</v>
      </c>
      <c r="E40" s="73">
        <f t="shared" si="25"/>
        <v>1</v>
      </c>
      <c r="F40" s="73">
        <f t="shared" si="25"/>
        <v>1</v>
      </c>
      <c r="G40" s="73">
        <f t="shared" si="25"/>
        <v>1</v>
      </c>
      <c r="H40" s="4"/>
      <c r="I40" s="4"/>
      <c r="J40" s="4"/>
      <c r="R40" s="264"/>
    </row>
    <row r="41" spans="1:18" s="1" customFormat="1" ht="13.15" x14ac:dyDescent="0.4">
      <c r="B41" s="263"/>
      <c r="C41" s="263"/>
      <c r="D41" s="263"/>
      <c r="E41" s="263"/>
      <c r="F41" s="263"/>
      <c r="G41" s="263"/>
      <c r="H41" s="4"/>
      <c r="I41" s="4"/>
      <c r="J41" s="4"/>
      <c r="R41" s="264"/>
    </row>
    <row r="42" spans="1:18" s="1" customFormat="1" ht="13.15" x14ac:dyDescent="0.4">
      <c r="A42" s="1" t="s">
        <v>701</v>
      </c>
      <c r="B42" s="265">
        <f>Daloopa!AY288/1000</f>
        <v>16249.608</v>
      </c>
      <c r="C42" s="265">
        <f>Daloopa!AZ288/1000</f>
        <v>17821.172999999999</v>
      </c>
      <c r="D42" s="265">
        <f>Daloopa!BA288/1000</f>
        <v>19264.912</v>
      </c>
      <c r="E42" s="265">
        <f>Daloopa!BB288/1000</f>
        <v>23027.976999999999</v>
      </c>
      <c r="F42" s="265">
        <f>Daloopa!BC288/1000</f>
        <v>23407.442999999999</v>
      </c>
      <c r="G42" s="265">
        <f>Daloopa!BD288/1000</f>
        <v>26024.764999999999</v>
      </c>
      <c r="H42" s="4">
        <f>H43*H2</f>
        <v>27429.402062523215</v>
      </c>
      <c r="I42" s="4">
        <f t="shared" ref="I42:O42" si="26">I43*I2</f>
        <v>29568.618609199544</v>
      </c>
      <c r="J42" s="4">
        <f t="shared" si="26"/>
        <v>31557.104138396713</v>
      </c>
      <c r="K42" s="4">
        <f t="shared" si="26"/>
        <v>33568.517856716928</v>
      </c>
      <c r="L42" s="4">
        <f t="shared" si="26"/>
        <v>35713.236235503653</v>
      </c>
      <c r="M42" s="4">
        <f t="shared" si="26"/>
        <v>37755.169567454308</v>
      </c>
      <c r="N42" s="4">
        <f t="shared" si="26"/>
        <v>39811.072335319259</v>
      </c>
      <c r="O42" s="4">
        <f t="shared" si="26"/>
        <v>41877.414401385584</v>
      </c>
      <c r="R42" s="273"/>
    </row>
    <row r="43" spans="1:18" x14ac:dyDescent="0.35">
      <c r="A43" s="2" t="s">
        <v>1</v>
      </c>
      <c r="B43" s="73">
        <f t="shared" ref="B43:G43" si="27">B42/B2</f>
        <v>0.69232801528799393</v>
      </c>
      <c r="C43" s="73">
        <f t="shared" si="27"/>
        <v>0.69545924274156334</v>
      </c>
      <c r="D43" s="73">
        <f t="shared" si="27"/>
        <v>0.69413168341700116</v>
      </c>
      <c r="E43" s="73">
        <f t="shared" si="27"/>
        <v>0.68237434030488009</v>
      </c>
      <c r="F43" s="73">
        <f t="shared" si="27"/>
        <v>0.68401916643466598</v>
      </c>
      <c r="G43" s="73">
        <f t="shared" si="27"/>
        <v>0.68766968452230892</v>
      </c>
      <c r="H43" s="35">
        <f>G43+0.5%</f>
        <v>0.69266968452230893</v>
      </c>
      <c r="I43" s="35">
        <f>H43-0.3%</f>
        <v>0.68966968452230892</v>
      </c>
      <c r="J43" s="35">
        <f t="shared" ref="J43:O43" si="28">I43</f>
        <v>0.68966968452230892</v>
      </c>
      <c r="K43" s="35">
        <f t="shared" si="28"/>
        <v>0.68966968452230892</v>
      </c>
      <c r="L43" s="35">
        <f t="shared" si="28"/>
        <v>0.68966968452230892</v>
      </c>
      <c r="M43" s="35">
        <f t="shared" si="28"/>
        <v>0.68966968452230892</v>
      </c>
      <c r="N43" s="35">
        <f t="shared" si="28"/>
        <v>0.68966968452230892</v>
      </c>
      <c r="O43" s="35">
        <f t="shared" si="28"/>
        <v>0.68966968452230892</v>
      </c>
      <c r="R43" s="21"/>
    </row>
    <row r="44" spans="1:18" ht="13.15" x14ac:dyDescent="0.4">
      <c r="A44" s="1" t="s">
        <v>76</v>
      </c>
      <c r="B44" s="81">
        <f>B2-B42</f>
        <v>7221.3590000000004</v>
      </c>
      <c r="C44" s="81">
        <f t="shared" ref="C44:O44" si="29">C2-C42</f>
        <v>7803.8700000000026</v>
      </c>
      <c r="D44" s="81">
        <f t="shared" si="29"/>
        <v>8489.0610000000015</v>
      </c>
      <c r="E44" s="81">
        <f t="shared" si="29"/>
        <v>10718.862000000001</v>
      </c>
      <c r="F44" s="81">
        <f t="shared" si="29"/>
        <v>10813.006000000001</v>
      </c>
      <c r="G44" s="81">
        <f t="shared" si="29"/>
        <v>11820.097999999998</v>
      </c>
      <c r="H44" s="81">
        <f t="shared" si="29"/>
        <v>12170.139646075688</v>
      </c>
      <c r="I44" s="81">
        <f t="shared" si="29"/>
        <v>13304.976204062226</v>
      </c>
      <c r="J44" s="81">
        <f t="shared" si="29"/>
        <v>14199.734021387481</v>
      </c>
      <c r="K44" s="81">
        <f t="shared" si="29"/>
        <v>15104.808824254622</v>
      </c>
      <c r="L44" s="81">
        <f t="shared" si="29"/>
        <v>16069.866657064376</v>
      </c>
      <c r="M44" s="81">
        <f t="shared" si="29"/>
        <v>16988.674354879258</v>
      </c>
      <c r="N44" s="81">
        <f t="shared" si="29"/>
        <v>17913.767872633187</v>
      </c>
      <c r="O44" s="81">
        <f t="shared" si="29"/>
        <v>18843.558756063627</v>
      </c>
      <c r="R44" s="21"/>
    </row>
    <row r="45" spans="1:18" x14ac:dyDescent="0.35">
      <c r="A45" s="2" t="s">
        <v>77</v>
      </c>
      <c r="B45" s="73">
        <f>B44/B2</f>
        <v>0.30767198471200613</v>
      </c>
      <c r="C45" s="73">
        <f t="shared" ref="C45:O45" si="30">C44/C2</f>
        <v>0.30454075725843671</v>
      </c>
      <c r="D45" s="73">
        <f t="shared" si="30"/>
        <v>0.30586831658299879</v>
      </c>
      <c r="E45" s="73">
        <f t="shared" si="30"/>
        <v>0.31762565969511991</v>
      </c>
      <c r="F45" s="73">
        <f t="shared" si="30"/>
        <v>0.31598083356533402</v>
      </c>
      <c r="G45" s="73">
        <f t="shared" si="30"/>
        <v>0.31233031547769108</v>
      </c>
      <c r="H45" s="73">
        <f t="shared" si="30"/>
        <v>0.30733031547769113</v>
      </c>
      <c r="I45" s="73">
        <f t="shared" si="30"/>
        <v>0.31033031547769113</v>
      </c>
      <c r="J45" s="73">
        <f t="shared" si="30"/>
        <v>0.31033031547769102</v>
      </c>
      <c r="K45" s="73">
        <f t="shared" si="30"/>
        <v>0.31033031547769113</v>
      </c>
      <c r="L45" s="73">
        <f t="shared" si="30"/>
        <v>0.31033031547769113</v>
      </c>
      <c r="M45" s="73">
        <f t="shared" si="30"/>
        <v>0.31033031547769108</v>
      </c>
      <c r="N45" s="73">
        <f t="shared" si="30"/>
        <v>0.31033031547769102</v>
      </c>
      <c r="O45" s="73">
        <f t="shared" si="30"/>
        <v>0.31033031547769108</v>
      </c>
      <c r="R45" s="21"/>
    </row>
    <row r="46" spans="1:18" x14ac:dyDescent="0.35">
      <c r="B46" s="73"/>
      <c r="C46" s="73"/>
      <c r="D46" s="73"/>
      <c r="E46" s="73"/>
      <c r="F46" s="73"/>
      <c r="G46" s="73"/>
      <c r="H46" s="73"/>
      <c r="I46" s="73"/>
      <c r="J46" s="73"/>
      <c r="K46" s="73"/>
      <c r="L46" s="73"/>
      <c r="M46" s="73"/>
      <c r="N46" s="73"/>
      <c r="O46" s="73"/>
      <c r="R46" s="21"/>
    </row>
    <row r="47" spans="1:18" s="1" customFormat="1" ht="13.15" x14ac:dyDescent="0.4">
      <c r="A47" s="1" t="s">
        <v>207</v>
      </c>
      <c r="B47" s="74">
        <f>Daloopa!AY291/1000</f>
        <v>5213.5410000000002</v>
      </c>
      <c r="C47" s="74">
        <f>Daloopa!AZ291/1000</f>
        <v>5687.5640000000003</v>
      </c>
      <c r="D47" s="74">
        <f>Daloopa!BA291/1000</f>
        <v>6186.7569999999996</v>
      </c>
      <c r="E47" s="74">
        <f>Daloopa!BB291/1000</f>
        <v>7164.0969999999998</v>
      </c>
      <c r="F47" s="74">
        <f>Daloopa!BC291/1000</f>
        <v>7592.3310000000001</v>
      </c>
      <c r="G47" s="74">
        <f>Daloopa!BD291/1000</f>
        <v>8491.7960000000003</v>
      </c>
      <c r="H47" s="81">
        <f>H48*H2</f>
        <v>9004.3171136697601</v>
      </c>
      <c r="I47" s="81">
        <f t="shared" ref="I47:O47" si="31">I48*I2</f>
        <v>9834.5328281675665</v>
      </c>
      <c r="J47" s="81">
        <f t="shared" si="31"/>
        <v>10450.146968263134</v>
      </c>
      <c r="K47" s="81">
        <f t="shared" si="31"/>
        <v>11067.554054989032</v>
      </c>
      <c r="L47" s="81">
        <f t="shared" si="31"/>
        <v>11722.885478012326</v>
      </c>
      <c r="M47" s="81">
        <f t="shared" si="31"/>
        <v>12338.40714703157</v>
      </c>
      <c r="N47" s="81">
        <f t="shared" si="31"/>
        <v>12952.552296953218</v>
      </c>
      <c r="O47" s="81">
        <f t="shared" si="31"/>
        <v>13564.116748531083</v>
      </c>
      <c r="R47" s="264"/>
    </row>
    <row r="48" spans="1:18" s="1" customFormat="1" ht="13.15" x14ac:dyDescent="0.4">
      <c r="A48" s="2" t="s">
        <v>1</v>
      </c>
      <c r="B48" s="71">
        <f t="shared" ref="B48:G48" si="32">B47/B2</f>
        <v>0.22212723489407146</v>
      </c>
      <c r="C48" s="71">
        <f t="shared" si="32"/>
        <v>0.22195334462463145</v>
      </c>
      <c r="D48" s="71">
        <f t="shared" si="32"/>
        <v>0.22291428329918744</v>
      </c>
      <c r="E48" s="71">
        <f t="shared" si="32"/>
        <v>0.21228942361090469</v>
      </c>
      <c r="F48" s="71">
        <f t="shared" si="32"/>
        <v>0.22186532385942687</v>
      </c>
      <c r="G48" s="71">
        <f t="shared" si="32"/>
        <v>0.22438437681753534</v>
      </c>
      <c r="H48" s="35">
        <f>G48+0.3%</f>
        <v>0.22738437681753534</v>
      </c>
      <c r="I48" s="35">
        <f>H48+0.2%</f>
        <v>0.22938437681753535</v>
      </c>
      <c r="J48" s="35">
        <f>I48-0.1%</f>
        <v>0.22838437681753535</v>
      </c>
      <c r="K48" s="35">
        <f t="shared" ref="K48:O48" si="33">J48-0.1%</f>
        <v>0.22738437681753534</v>
      </c>
      <c r="L48" s="35">
        <f t="shared" si="33"/>
        <v>0.22638437681753534</v>
      </c>
      <c r="M48" s="35">
        <f t="shared" si="33"/>
        <v>0.22538437681753534</v>
      </c>
      <c r="N48" s="35">
        <f t="shared" si="33"/>
        <v>0.22438437681753534</v>
      </c>
      <c r="O48" s="35">
        <f t="shared" si="33"/>
        <v>0.22338437681753534</v>
      </c>
      <c r="R48" s="264"/>
    </row>
    <row r="49" spans="1:18" s="1" customFormat="1" ht="13.15" x14ac:dyDescent="0.4">
      <c r="A49" s="2" t="s">
        <v>719</v>
      </c>
      <c r="B49" s="132"/>
      <c r="C49" s="70">
        <f>C47*1000/AVERAGE(B11:C11)</f>
        <v>51.337365057587462</v>
      </c>
      <c r="D49" s="70">
        <f t="shared" ref="D49:O49" si="34">D47*1000/AVERAGE(C11:D11)</f>
        <v>52.85635441718604</v>
      </c>
      <c r="E49" s="70">
        <f t="shared" si="34"/>
        <v>57.915561160559101</v>
      </c>
      <c r="F49" s="70">
        <f t="shared" si="34"/>
        <v>58.048006789302264</v>
      </c>
      <c r="G49" s="70">
        <f t="shared" si="34"/>
        <v>61.197943203888741</v>
      </c>
      <c r="H49" s="70">
        <f t="shared" si="34"/>
        <v>61.329285320987999</v>
      </c>
      <c r="I49" s="70">
        <f t="shared" si="34"/>
        <v>63.805176070174269</v>
      </c>
      <c r="J49" s="70">
        <f t="shared" si="34"/>
        <v>64.981003966850452</v>
      </c>
      <c r="K49" s="70">
        <f t="shared" si="34"/>
        <v>66.257522241052612</v>
      </c>
      <c r="L49" s="70">
        <f t="shared" si="34"/>
        <v>67.806168129190581</v>
      </c>
      <c r="M49" s="70">
        <f t="shared" si="34"/>
        <v>69.174584559057948</v>
      </c>
      <c r="N49" s="70">
        <f t="shared" si="34"/>
        <v>70.59728664903885</v>
      </c>
      <c r="O49" s="70">
        <f t="shared" si="34"/>
        <v>72.072497405713165</v>
      </c>
      <c r="R49" s="264"/>
    </row>
    <row r="50" spans="1:18" s="1" customFormat="1" ht="13.15" x14ac:dyDescent="0.4">
      <c r="A50" s="2" t="s">
        <v>0</v>
      </c>
      <c r="B50" s="132"/>
      <c r="C50" s="71"/>
      <c r="D50" s="71">
        <f t="shared" ref="D50:O50" si="35">D49/C49-1</f>
        <v>2.9588377936706767E-2</v>
      </c>
      <c r="E50" s="71">
        <f t="shared" si="35"/>
        <v>9.5716149915327398E-2</v>
      </c>
      <c r="F50" s="71">
        <f t="shared" si="35"/>
        <v>2.2868746514599358E-3</v>
      </c>
      <c r="G50" s="71">
        <f t="shared" si="35"/>
        <v>5.4264333761189221E-2</v>
      </c>
      <c r="H50" s="71">
        <f t="shared" si="35"/>
        <v>2.1461851530153453E-3</v>
      </c>
      <c r="I50" s="71">
        <f t="shared" si="35"/>
        <v>4.0370448411845006E-2</v>
      </c>
      <c r="J50" s="71">
        <f t="shared" si="35"/>
        <v>1.8428409246657118E-2</v>
      </c>
      <c r="K50" s="71">
        <f t="shared" si="35"/>
        <v>1.9644483714861716E-2</v>
      </c>
      <c r="L50" s="71">
        <f t="shared" si="35"/>
        <v>2.3373133129002577E-2</v>
      </c>
      <c r="M50" s="71">
        <f t="shared" si="35"/>
        <v>2.0181297183172742E-2</v>
      </c>
      <c r="N50" s="71">
        <f t="shared" si="35"/>
        <v>2.0566832443587257E-2</v>
      </c>
      <c r="O50" s="71">
        <f t="shared" si="35"/>
        <v>2.0896139592560425E-2</v>
      </c>
      <c r="R50" s="264"/>
    </row>
    <row r="51" spans="1:18" s="1" customFormat="1" ht="13.15" x14ac:dyDescent="0.4">
      <c r="B51" s="74"/>
      <c r="C51" s="74"/>
      <c r="D51" s="74"/>
      <c r="E51" s="74"/>
      <c r="F51" s="74"/>
      <c r="G51" s="74"/>
      <c r="H51" s="135"/>
      <c r="I51" s="135"/>
      <c r="J51" s="135"/>
      <c r="K51" s="135"/>
      <c r="L51" s="135"/>
      <c r="M51" s="135"/>
      <c r="N51" s="135"/>
      <c r="O51" s="135"/>
      <c r="R51" s="264"/>
    </row>
    <row r="52" spans="1:18" s="1" customFormat="1" ht="13.15" x14ac:dyDescent="0.4">
      <c r="A52" s="1" t="s">
        <v>702</v>
      </c>
      <c r="B52" s="81">
        <f>B44-B47</f>
        <v>2007.8180000000002</v>
      </c>
      <c r="C52" s="81">
        <f t="shared" ref="C52:O52" si="36">C44-C47</f>
        <v>2116.3060000000023</v>
      </c>
      <c r="D52" s="81">
        <f t="shared" si="36"/>
        <v>2302.3040000000019</v>
      </c>
      <c r="E52" s="81">
        <f t="shared" si="36"/>
        <v>3554.7650000000012</v>
      </c>
      <c r="F52" s="81">
        <f t="shared" si="36"/>
        <v>3220.6750000000011</v>
      </c>
      <c r="G52" s="81">
        <f t="shared" si="36"/>
        <v>3328.3019999999979</v>
      </c>
      <c r="H52" s="81">
        <f t="shared" si="36"/>
        <v>3165.8225324059276</v>
      </c>
      <c r="I52" s="81">
        <f t="shared" si="36"/>
        <v>3470.4433758946598</v>
      </c>
      <c r="J52" s="81">
        <f t="shared" si="36"/>
        <v>3749.5870531243472</v>
      </c>
      <c r="K52" s="81">
        <f t="shared" si="36"/>
        <v>4037.2547692655899</v>
      </c>
      <c r="L52" s="81">
        <f t="shared" si="36"/>
        <v>4346.9811790520507</v>
      </c>
      <c r="M52" s="81">
        <f t="shared" si="36"/>
        <v>4650.267207847688</v>
      </c>
      <c r="N52" s="81">
        <f t="shared" si="36"/>
        <v>4961.2155756799693</v>
      </c>
      <c r="O52" s="81">
        <f t="shared" si="36"/>
        <v>5279.4420075325434</v>
      </c>
      <c r="R52" s="264"/>
    </row>
    <row r="53" spans="1:18" s="1" customFormat="1" ht="13.15" x14ac:dyDescent="0.4">
      <c r="A53" s="2" t="s">
        <v>218</v>
      </c>
      <c r="B53" s="73">
        <f>B52/B2</f>
        <v>8.5544749817934654E-2</v>
      </c>
      <c r="C53" s="73">
        <f t="shared" ref="C53:O53" si="37">C52/C2</f>
        <v>8.2587412633805229E-2</v>
      </c>
      <c r="D53" s="73">
        <f t="shared" si="37"/>
        <v>8.295403328381136E-2</v>
      </c>
      <c r="E53" s="73">
        <f t="shared" si="37"/>
        <v>0.10533623608421522</v>
      </c>
      <c r="F53" s="73">
        <f t="shared" si="37"/>
        <v>9.4115509705907166E-2</v>
      </c>
      <c r="G53" s="73">
        <f t="shared" si="37"/>
        <v>8.7945938660155751E-2</v>
      </c>
      <c r="H53" s="73">
        <f t="shared" si="37"/>
        <v>7.9945938660155758E-2</v>
      </c>
      <c r="I53" s="73">
        <f t="shared" si="37"/>
        <v>8.0945938660155772E-2</v>
      </c>
      <c r="J53" s="73">
        <f t="shared" si="37"/>
        <v>8.1945938660155704E-2</v>
      </c>
      <c r="K53" s="73">
        <f t="shared" si="37"/>
        <v>8.2945938660155774E-2</v>
      </c>
      <c r="L53" s="73">
        <f t="shared" si="37"/>
        <v>8.3945938660155775E-2</v>
      </c>
      <c r="M53" s="73">
        <f t="shared" si="37"/>
        <v>8.4945938660155762E-2</v>
      </c>
      <c r="N53" s="73">
        <f t="shared" si="37"/>
        <v>8.594593866015568E-2</v>
      </c>
      <c r="O53" s="73">
        <f t="shared" si="37"/>
        <v>8.6945938660155764E-2</v>
      </c>
      <c r="R53" s="264"/>
    </row>
    <row r="54" spans="1:18" s="1" customFormat="1" ht="13.15" x14ac:dyDescent="0.4">
      <c r="A54" s="2" t="s">
        <v>720</v>
      </c>
      <c r="B54" s="272"/>
      <c r="C54" s="70">
        <f>C52*1000/AVERAGE(B11:C11)</f>
        <v>19.102303498573875</v>
      </c>
      <c r="D54" s="70">
        <f t="shared" ref="D54:O54" si="38">D52*1000/AVERAGE(C11:D11)</f>
        <v>19.669658304036378</v>
      </c>
      <c r="E54" s="70">
        <f t="shared" si="38"/>
        <v>28.737216954057846</v>
      </c>
      <c r="F54" s="70">
        <f t="shared" si="38"/>
        <v>24.62402709604417</v>
      </c>
      <c r="G54" s="70">
        <f t="shared" si="38"/>
        <v>23.986119869270194</v>
      </c>
      <c r="H54" s="70">
        <f t="shared" si="38"/>
        <v>21.562727180141025</v>
      </c>
      <c r="I54" s="70">
        <f t="shared" si="38"/>
        <v>22.515787430828823</v>
      </c>
      <c r="J54" s="70">
        <f t="shared" si="38"/>
        <v>23.315646364887481</v>
      </c>
      <c r="K54" s="70">
        <f t="shared" si="38"/>
        <v>24.169612936909719</v>
      </c>
      <c r="L54" s="70">
        <f t="shared" si="38"/>
        <v>25.143309403992163</v>
      </c>
      <c r="M54" s="70">
        <f t="shared" si="38"/>
        <v>26.071461117966557</v>
      </c>
      <c r="N54" s="70">
        <f t="shared" si="38"/>
        <v>27.040875813050583</v>
      </c>
      <c r="O54" s="70">
        <f t="shared" si="38"/>
        <v>28.05214504163779</v>
      </c>
      <c r="R54" s="264"/>
    </row>
    <row r="55" spans="1:18" s="1" customFormat="1" ht="13.15" x14ac:dyDescent="0.4">
      <c r="B55" s="74"/>
      <c r="C55" s="74"/>
      <c r="D55" s="74"/>
      <c r="E55" s="74"/>
      <c r="F55" s="74"/>
      <c r="G55" s="74"/>
      <c r="H55" s="135"/>
      <c r="I55" s="135"/>
      <c r="J55" s="135"/>
      <c r="K55" s="135"/>
      <c r="L55" s="135"/>
      <c r="M55" s="135"/>
      <c r="N55" s="135"/>
      <c r="O55" s="135"/>
      <c r="R55" s="264"/>
    </row>
    <row r="56" spans="1:18" s="1" customFormat="1" ht="13.15" x14ac:dyDescent="0.4">
      <c r="A56" s="2" t="s">
        <v>73</v>
      </c>
      <c r="B56" s="75">
        <f>Daloopa!AY294/1000</f>
        <v>97.036000000000001</v>
      </c>
      <c r="C56" s="75">
        <f>Daloopa!AZ294/1000</f>
        <v>99.870999999999995</v>
      </c>
      <c r="D56" s="75">
        <f>Daloopa!BA294/1000</f>
        <v>100.574</v>
      </c>
      <c r="E56" s="75">
        <f>Daloopa!BB294/1000</f>
        <v>150.38499999999999</v>
      </c>
      <c r="F56" s="75">
        <f>Daloopa!BC294/1000</f>
        <v>157.52600000000001</v>
      </c>
      <c r="G56" s="75">
        <f>Daloopa!BD294/1000</f>
        <v>211.273</v>
      </c>
      <c r="H56" s="70">
        <f>H57*AVERAGE(G165:H165)</f>
        <v>288.85042280862308</v>
      </c>
      <c r="I56" s="70">
        <f t="shared" ref="I56:O56" si="39">I57*AVERAGE(H165:I165)</f>
        <v>349.172955</v>
      </c>
      <c r="J56" s="70">
        <f t="shared" si="39"/>
        <v>412.9699500000001</v>
      </c>
      <c r="K56" s="70">
        <f t="shared" si="39"/>
        <v>468.01694500000008</v>
      </c>
      <c r="L56" s="70">
        <f t="shared" si="39"/>
        <v>468.01694500000008</v>
      </c>
      <c r="M56" s="70">
        <f t="shared" si="39"/>
        <v>468.01694500000008</v>
      </c>
      <c r="N56" s="70">
        <f t="shared" si="39"/>
        <v>468.01694500000008</v>
      </c>
      <c r="O56" s="70">
        <f t="shared" si="39"/>
        <v>468.01694500000008</v>
      </c>
      <c r="R56" s="264"/>
    </row>
    <row r="57" spans="1:18" s="1" customFormat="1" ht="13.15" x14ac:dyDescent="0.4">
      <c r="A57" s="2" t="s">
        <v>716</v>
      </c>
      <c r="B57" s="75"/>
      <c r="C57" s="71">
        <f>C56/(AVERAGE(B165:C165)+AVERAGE(B162:C162))</f>
        <v>3.4023842001768799E-2</v>
      </c>
      <c r="D57" s="71">
        <f>D56/(AVERAGE(C165:D165)+AVERAGE(C162:D162))</f>
        <v>3.4820674771317728E-2</v>
      </c>
      <c r="E57" s="71">
        <f>E56/(AVERAGE(D165:E165)+AVERAGE(D162:E162))</f>
        <v>4.2705007320777255E-2</v>
      </c>
      <c r="F57" s="71">
        <f>F56/(AVERAGE(E165:F165)+AVERAGE(E162:F162))</f>
        <v>3.7944160954002042E-2</v>
      </c>
      <c r="G57" s="71">
        <f>G56/(AVERAGE(F165:G165)+AVERAGE(F162:G162))</f>
        <v>3.7789853513854665E-2</v>
      </c>
      <c r="H57" s="35">
        <f>G57+0.2%</f>
        <v>3.9789853513854667E-2</v>
      </c>
      <c r="I57" s="35">
        <v>4.4999999999999998E-2</v>
      </c>
      <c r="J57" s="35">
        <v>0.05</v>
      </c>
      <c r="K57" s="35">
        <v>5.5E-2</v>
      </c>
      <c r="L57" s="35">
        <f>K57</f>
        <v>5.5E-2</v>
      </c>
      <c r="M57" s="35">
        <f>L57</f>
        <v>5.5E-2</v>
      </c>
      <c r="N57" s="35">
        <f>M57</f>
        <v>5.5E-2</v>
      </c>
      <c r="O57" s="35">
        <f>N57</f>
        <v>5.5E-2</v>
      </c>
      <c r="R57" s="264"/>
    </row>
    <row r="58" spans="1:18" s="1" customFormat="1" ht="13.15" hidden="1" x14ac:dyDescent="0.4">
      <c r="A58" s="2" t="s">
        <v>703</v>
      </c>
      <c r="B58" s="75">
        <f>Daloopa!AY295/1000</f>
        <v>3.5019999999999998</v>
      </c>
      <c r="C58" s="75">
        <f>Daloopa!AZ295/1000</f>
        <v>1.0189999999999999</v>
      </c>
      <c r="D58" s="75">
        <f>Daloopa!BA295/1000</f>
        <v>0</v>
      </c>
      <c r="E58" s="75">
        <f>Daloopa!BB295/1000</f>
        <v>0</v>
      </c>
      <c r="F58" s="75">
        <f>Daloopa!BC295/1000</f>
        <v>0</v>
      </c>
      <c r="G58" s="75">
        <f>Daloopa!BD295/1000</f>
        <v>0.41499999999999998</v>
      </c>
      <c r="H58" s="135"/>
      <c r="I58" s="135"/>
      <c r="J58" s="135"/>
      <c r="K58" s="135"/>
      <c r="L58" s="135"/>
      <c r="M58" s="135"/>
      <c r="N58" s="135"/>
      <c r="O58" s="135"/>
      <c r="R58" s="264"/>
    </row>
    <row r="59" spans="1:18" s="1" customFormat="1" ht="13.15" x14ac:dyDescent="0.4">
      <c r="A59" s="1" t="s">
        <v>704</v>
      </c>
      <c r="B59" s="81">
        <f>B52-B56-B58</f>
        <v>1907.2800000000002</v>
      </c>
      <c r="C59" s="81">
        <f t="shared" ref="C59:O59" si="40">C52-C56-C58</f>
        <v>2015.4160000000022</v>
      </c>
      <c r="D59" s="81">
        <f t="shared" si="40"/>
        <v>2201.7300000000018</v>
      </c>
      <c r="E59" s="81">
        <f t="shared" si="40"/>
        <v>3404.380000000001</v>
      </c>
      <c r="F59" s="81">
        <f t="shared" si="40"/>
        <v>3063.1490000000013</v>
      </c>
      <c r="G59" s="81">
        <f t="shared" si="40"/>
        <v>3116.6139999999978</v>
      </c>
      <c r="H59" s="81">
        <f t="shared" si="40"/>
        <v>2876.9721095973046</v>
      </c>
      <c r="I59" s="81">
        <f t="shared" si="40"/>
        <v>3121.2704208946598</v>
      </c>
      <c r="J59" s="81">
        <f t="shared" si="40"/>
        <v>3336.6171031243471</v>
      </c>
      <c r="K59" s="81">
        <f t="shared" si="40"/>
        <v>3569.2378242655896</v>
      </c>
      <c r="L59" s="81">
        <f t="shared" si="40"/>
        <v>3878.9642340520504</v>
      </c>
      <c r="M59" s="81">
        <f t="shared" si="40"/>
        <v>4182.2502628476877</v>
      </c>
      <c r="N59" s="81">
        <f t="shared" si="40"/>
        <v>4493.198630679969</v>
      </c>
      <c r="O59" s="81">
        <f t="shared" si="40"/>
        <v>4811.4250625325431</v>
      </c>
    </row>
    <row r="60" spans="1:18" x14ac:dyDescent="0.35">
      <c r="B60" s="73"/>
      <c r="C60" s="73"/>
      <c r="D60" s="73"/>
      <c r="E60" s="73"/>
      <c r="F60" s="73"/>
      <c r="G60" s="73"/>
      <c r="H60" s="15"/>
      <c r="I60" s="15"/>
      <c r="J60" s="15"/>
      <c r="K60" s="15"/>
      <c r="L60" s="15"/>
      <c r="M60" s="15"/>
      <c r="N60" s="15"/>
      <c r="O60" s="15"/>
    </row>
    <row r="61" spans="1:18" x14ac:dyDescent="0.35">
      <c r="A61" s="2" t="s">
        <v>74</v>
      </c>
      <c r="B61" s="75">
        <f>Daloopa!AY298/1000</f>
        <v>368.32</v>
      </c>
      <c r="C61" s="75">
        <f>Daloopa!AZ298/1000</f>
        <v>425.94400000000002</v>
      </c>
      <c r="D61" s="75">
        <f>Daloopa!BA298/1000</f>
        <v>489.17500000000001</v>
      </c>
      <c r="E61" s="75">
        <f>Daloopa!BB298/1000</f>
        <v>749.33</v>
      </c>
      <c r="F61" s="75">
        <f>Daloopa!BC298/1000</f>
        <v>663.91700000000003</v>
      </c>
      <c r="G61" s="75">
        <f>Daloopa!BD298/1000</f>
        <v>700.625</v>
      </c>
      <c r="H61" s="3">
        <f>H62*H59</f>
        <v>632.93386411140705</v>
      </c>
      <c r="I61" s="3">
        <f t="shared" ref="I61:O61" si="41">I62*I59</f>
        <v>686.67949259682518</v>
      </c>
      <c r="J61" s="3">
        <f t="shared" si="41"/>
        <v>734.05576268735638</v>
      </c>
      <c r="K61" s="3">
        <f t="shared" si="41"/>
        <v>785.23232133842976</v>
      </c>
      <c r="L61" s="3">
        <f t="shared" si="41"/>
        <v>853.37213149145111</v>
      </c>
      <c r="M61" s="3">
        <f t="shared" si="41"/>
        <v>920.09505782649126</v>
      </c>
      <c r="N61" s="3">
        <f t="shared" si="41"/>
        <v>988.50369874959324</v>
      </c>
      <c r="O61" s="3">
        <f t="shared" si="41"/>
        <v>1058.5135137571594</v>
      </c>
    </row>
    <row r="62" spans="1:18" x14ac:dyDescent="0.35">
      <c r="A62" s="2" t="s">
        <v>61</v>
      </c>
      <c r="B62" s="71">
        <f t="shared" ref="B62:G62" si="42">B61/B59</f>
        <v>0.1931127050039847</v>
      </c>
      <c r="C62" s="71">
        <f t="shared" si="42"/>
        <v>0.21134296839957584</v>
      </c>
      <c r="D62" s="71">
        <f t="shared" si="42"/>
        <v>0.22217756037297925</v>
      </c>
      <c r="E62" s="71">
        <f t="shared" si="42"/>
        <v>0.22010762605819556</v>
      </c>
      <c r="F62" s="71">
        <f t="shared" si="42"/>
        <v>0.21674329260509356</v>
      </c>
      <c r="G62" s="71">
        <f t="shared" si="42"/>
        <v>0.22480326405515746</v>
      </c>
      <c r="H62" s="35">
        <v>0.22</v>
      </c>
      <c r="I62" s="35">
        <v>0.22</v>
      </c>
      <c r="J62" s="35">
        <v>0.22</v>
      </c>
      <c r="K62" s="35">
        <v>0.22</v>
      </c>
      <c r="L62" s="35">
        <v>0.22</v>
      </c>
      <c r="M62" s="35">
        <v>0.22</v>
      </c>
      <c r="N62" s="35">
        <v>0.22</v>
      </c>
      <c r="O62" s="35">
        <v>0.22</v>
      </c>
    </row>
    <row r="63" spans="1:18" x14ac:dyDescent="0.35">
      <c r="A63" s="2" t="s">
        <v>43</v>
      </c>
      <c r="B63" s="70">
        <f>B59-B61</f>
        <v>1538.9600000000003</v>
      </c>
      <c r="C63" s="70">
        <f t="shared" ref="C63:O63" si="43">C59-C61</f>
        <v>1589.4720000000023</v>
      </c>
      <c r="D63" s="70">
        <f t="shared" si="43"/>
        <v>1712.5550000000019</v>
      </c>
      <c r="E63" s="70">
        <f t="shared" si="43"/>
        <v>2655.0500000000011</v>
      </c>
      <c r="F63" s="70">
        <f t="shared" si="43"/>
        <v>2399.2320000000013</v>
      </c>
      <c r="G63" s="70">
        <f t="shared" si="43"/>
        <v>2415.9889999999978</v>
      </c>
      <c r="H63" s="70">
        <f t="shared" si="43"/>
        <v>2244.0382454858973</v>
      </c>
      <c r="I63" s="70">
        <f t="shared" si="43"/>
        <v>2434.5909282978346</v>
      </c>
      <c r="J63" s="70">
        <f t="shared" si="43"/>
        <v>2602.5613404369906</v>
      </c>
      <c r="K63" s="70">
        <f t="shared" si="43"/>
        <v>2784.0055029271598</v>
      </c>
      <c r="L63" s="70">
        <f t="shared" si="43"/>
        <v>3025.5921025605994</v>
      </c>
      <c r="M63" s="70">
        <f t="shared" si="43"/>
        <v>3262.1552050211967</v>
      </c>
      <c r="N63" s="70">
        <f t="shared" si="43"/>
        <v>3504.6949319303758</v>
      </c>
      <c r="O63" s="70">
        <f t="shared" si="43"/>
        <v>3752.9115487753834</v>
      </c>
    </row>
    <row r="64" spans="1:18" x14ac:dyDescent="0.35">
      <c r="A64" s="2" t="s">
        <v>718</v>
      </c>
      <c r="B64" s="71">
        <f>B63/B2</f>
        <v>6.556866617383085E-2</v>
      </c>
      <c r="C64" s="71">
        <f t="shared" ref="C64:O64" si="44">C63/C2</f>
        <v>6.2028071523626403E-2</v>
      </c>
      <c r="D64" s="71">
        <f t="shared" si="44"/>
        <v>6.1704859336715566E-2</v>
      </c>
      <c r="E64" s="71">
        <f t="shared" si="44"/>
        <v>7.8675516838777146E-2</v>
      </c>
      <c r="F64" s="71">
        <f t="shared" si="44"/>
        <v>7.0111061371520914E-2</v>
      </c>
      <c r="G64" s="71">
        <f t="shared" si="44"/>
        <v>6.3839285136267979E-2</v>
      </c>
      <c r="H64" s="71">
        <f t="shared" si="44"/>
        <v>5.6668288284725581E-2</v>
      </c>
      <c r="I64" s="71">
        <f t="shared" si="44"/>
        <v>5.6785322968643644E-2</v>
      </c>
      <c r="J64" s="71">
        <f t="shared" si="44"/>
        <v>5.6878085224087632E-2</v>
      </c>
      <c r="K64" s="71">
        <f t="shared" si="44"/>
        <v>5.7197765034119698E-2</v>
      </c>
      <c r="L64" s="71">
        <f t="shared" si="44"/>
        <v>5.8428173159836581E-2</v>
      </c>
      <c r="M64" s="71">
        <f t="shared" si="44"/>
        <v>5.9589443694332028E-2</v>
      </c>
      <c r="N64" s="71">
        <f t="shared" si="44"/>
        <v>6.0713809155725516E-2</v>
      </c>
      <c r="O64" s="71">
        <f t="shared" si="44"/>
        <v>6.1805853128277452E-2</v>
      </c>
    </row>
    <row r="65" spans="1:17" x14ac:dyDescent="0.35">
      <c r="A65" s="2" t="s">
        <v>86</v>
      </c>
      <c r="B65" s="79">
        <f>B63/B185</f>
        <v>5.6297510261118964</v>
      </c>
      <c r="C65" s="79">
        <f>C63/C185</f>
        <v>5.9731008436519497</v>
      </c>
      <c r="D65" s="79">
        <f t="shared" ref="D65:N65" si="45">D63/D185</f>
        <v>6.6364467764374062</v>
      </c>
      <c r="E65" s="79">
        <f t="shared" si="45"/>
        <v>10.616972440378129</v>
      </c>
      <c r="F65" s="79">
        <f t="shared" si="45"/>
        <v>10.174342272657885</v>
      </c>
      <c r="G65" s="79">
        <f>G63/G185</f>
        <v>10.676186604329699</v>
      </c>
      <c r="H65" s="79">
        <f t="shared" si="45"/>
        <v>9.8181595206102692</v>
      </c>
      <c r="I65" s="79">
        <f t="shared" si="45"/>
        <v>10.976163745140649</v>
      </c>
      <c r="J65" s="79">
        <f t="shared" si="45"/>
        <v>12.121793723443391</v>
      </c>
      <c r="K65" s="79">
        <f t="shared" si="45"/>
        <v>13.293304299769403</v>
      </c>
      <c r="L65" s="79">
        <f t="shared" si="45"/>
        <v>14.870804340178045</v>
      </c>
      <c r="M65" s="79">
        <f t="shared" si="45"/>
        <v>16.56979702144195</v>
      </c>
      <c r="N65" s="79">
        <f t="shared" si="45"/>
        <v>18.467770722920857</v>
      </c>
      <c r="O65" s="79">
        <f>O63/O185</f>
        <v>20.572607207449742</v>
      </c>
      <c r="Q65" s="15"/>
    </row>
    <row r="66" spans="1:17" ht="13.15" x14ac:dyDescent="0.4">
      <c r="A66" s="1" t="s">
        <v>2</v>
      </c>
      <c r="B66" s="71"/>
      <c r="C66" s="71"/>
      <c r="D66" s="71"/>
      <c r="E66" s="71"/>
      <c r="F66" s="71"/>
      <c r="G66" s="71"/>
      <c r="H66" s="10"/>
      <c r="I66" s="10"/>
      <c r="J66" s="10"/>
      <c r="K66" s="10"/>
      <c r="L66" s="10"/>
      <c r="M66" s="10"/>
      <c r="N66" s="10"/>
      <c r="O66" s="10"/>
    </row>
    <row r="67" spans="1:17" x14ac:dyDescent="0.35">
      <c r="B67" s="79"/>
      <c r="C67" s="79"/>
      <c r="D67" s="79"/>
      <c r="E67" s="79"/>
      <c r="F67" s="79"/>
      <c r="G67" s="79"/>
      <c r="O67" s="12"/>
      <c r="Q67" s="15"/>
    </row>
    <row r="68" spans="1:17" x14ac:dyDescent="0.35">
      <c r="A68" s="2" t="s">
        <v>43</v>
      </c>
      <c r="B68" s="70">
        <f t="shared" ref="B68:O68" si="46">B63</f>
        <v>1538.9600000000003</v>
      </c>
      <c r="C68" s="70">
        <f t="shared" si="46"/>
        <v>1589.4720000000023</v>
      </c>
      <c r="D68" s="70">
        <f t="shared" si="46"/>
        <v>1712.5550000000019</v>
      </c>
      <c r="E68" s="70">
        <f t="shared" si="46"/>
        <v>2655.0500000000011</v>
      </c>
      <c r="F68" s="70">
        <f t="shared" si="46"/>
        <v>2399.2320000000013</v>
      </c>
      <c r="G68" s="70">
        <f t="shared" si="46"/>
        <v>2415.9889999999978</v>
      </c>
      <c r="H68" s="70">
        <f t="shared" si="46"/>
        <v>2244.0382454858973</v>
      </c>
      <c r="I68" s="70">
        <f t="shared" si="46"/>
        <v>2434.5909282978346</v>
      </c>
      <c r="J68" s="70">
        <f t="shared" si="46"/>
        <v>2602.5613404369906</v>
      </c>
      <c r="K68" s="70">
        <f t="shared" si="46"/>
        <v>2784.0055029271598</v>
      </c>
      <c r="L68" s="70">
        <f t="shared" si="46"/>
        <v>3025.5921025605994</v>
      </c>
      <c r="M68" s="70">
        <f t="shared" si="46"/>
        <v>3262.1552050211967</v>
      </c>
      <c r="N68" s="70">
        <f t="shared" si="46"/>
        <v>3504.6949319303758</v>
      </c>
      <c r="O68" s="70">
        <f t="shared" si="46"/>
        <v>3752.9115487753834</v>
      </c>
    </row>
    <row r="69" spans="1:17" x14ac:dyDescent="0.35">
      <c r="A69" s="2" t="s">
        <v>78</v>
      </c>
      <c r="B69" s="75">
        <f>Daloopa!AY357/1000</f>
        <v>404.23099999999999</v>
      </c>
      <c r="C69" s="75">
        <f>Daloopa!AZ357/1000</f>
        <v>454.13400000000001</v>
      </c>
      <c r="D69" s="75">
        <f>Daloopa!BA357/1000</f>
        <v>504.80399999999997</v>
      </c>
      <c r="E69" s="75">
        <f>Daloopa!BB357/1000</f>
        <v>574.23699999999997</v>
      </c>
      <c r="F69" s="75">
        <f>Daloopa!BC357/1000</f>
        <v>641.31600000000003</v>
      </c>
      <c r="G69" s="75">
        <f>Daloopa!BD357/1000</f>
        <v>724.87699999999995</v>
      </c>
      <c r="H69" s="3">
        <f t="shared" ref="H69:O69" si="47">H70*H2</f>
        <v>758.48595343320562</v>
      </c>
      <c r="I69" s="3">
        <f t="shared" si="47"/>
        <v>821.19686329562751</v>
      </c>
      <c r="J69" s="3">
        <f t="shared" si="47"/>
        <v>876.42223925476731</v>
      </c>
      <c r="K69" s="3">
        <f t="shared" si="47"/>
        <v>932.28439020964652</v>
      </c>
      <c r="L69" s="3">
        <f t="shared" si="47"/>
        <v>991.84875568068605</v>
      </c>
      <c r="M69" s="3">
        <f t="shared" si="47"/>
        <v>1048.5585150853735</v>
      </c>
      <c r="N69" s="3">
        <f t="shared" si="47"/>
        <v>1105.6562417842533</v>
      </c>
      <c r="O69" s="3">
        <f t="shared" si="47"/>
        <v>1163.0438947408084</v>
      </c>
    </row>
    <row r="70" spans="1:17" x14ac:dyDescent="0.35">
      <c r="A70" s="2" t="s">
        <v>1</v>
      </c>
      <c r="B70" s="71">
        <f t="shared" ref="B70:G70" si="48">B69/B2</f>
        <v>1.7222596751126616E-2</v>
      </c>
      <c r="C70" s="71">
        <f t="shared" si="48"/>
        <v>1.7722272700186299E-2</v>
      </c>
      <c r="D70" s="71">
        <f t="shared" si="48"/>
        <v>1.8188531061841127E-2</v>
      </c>
      <c r="E70" s="71">
        <f t="shared" si="48"/>
        <v>1.7016023337770983E-2</v>
      </c>
      <c r="F70" s="71">
        <f t="shared" si="48"/>
        <v>1.8740724296165724E-2</v>
      </c>
      <c r="G70" s="71">
        <f t="shared" si="48"/>
        <v>1.9153907361218352E-2</v>
      </c>
      <c r="H70" s="11">
        <f t="shared" ref="H70:O70" si="49">G70</f>
        <v>1.9153907361218352E-2</v>
      </c>
      <c r="I70" s="11">
        <f t="shared" si="49"/>
        <v>1.9153907361218352E-2</v>
      </c>
      <c r="J70" s="11">
        <f t="shared" si="49"/>
        <v>1.9153907361218352E-2</v>
      </c>
      <c r="K70" s="11">
        <f t="shared" si="49"/>
        <v>1.9153907361218352E-2</v>
      </c>
      <c r="L70" s="11">
        <f t="shared" si="49"/>
        <v>1.9153907361218352E-2</v>
      </c>
      <c r="M70" s="11">
        <f t="shared" si="49"/>
        <v>1.9153907361218352E-2</v>
      </c>
      <c r="N70" s="11">
        <f t="shared" si="49"/>
        <v>1.9153907361218352E-2</v>
      </c>
      <c r="O70" s="11">
        <f t="shared" si="49"/>
        <v>1.9153907361218352E-2</v>
      </c>
    </row>
    <row r="71" spans="1:17" x14ac:dyDescent="0.35">
      <c r="A71" s="2" t="s">
        <v>67</v>
      </c>
      <c r="B71" s="75">
        <f>Daloopa!AY361/1000</f>
        <v>34.323</v>
      </c>
      <c r="C71" s="75">
        <f>Daloopa!AZ361/1000</f>
        <v>40.878999999999998</v>
      </c>
      <c r="D71" s="75">
        <f>Daloopa!BA361/1000</f>
        <v>48.588999999999999</v>
      </c>
      <c r="E71" s="75">
        <f>Daloopa!BB361/1000</f>
        <v>68.608999999999995</v>
      </c>
      <c r="F71" s="75">
        <f>Daloopa!BC361/1000</f>
        <v>78.177999999999997</v>
      </c>
      <c r="G71" s="75">
        <f>Daloopa!BD361/1000</f>
        <v>72.712000000000003</v>
      </c>
      <c r="H71" s="3">
        <f t="shared" ref="H71:O71" si="50">H72*H2</f>
        <v>76.083295022514505</v>
      </c>
      <c r="I71" s="3">
        <f t="shared" si="50"/>
        <v>82.373790758917266</v>
      </c>
      <c r="J71" s="3">
        <f t="shared" si="50"/>
        <v>87.913416842709367</v>
      </c>
      <c r="K71" s="3">
        <f t="shared" si="50"/>
        <v>93.516917464513043</v>
      </c>
      <c r="L71" s="3">
        <f t="shared" si="50"/>
        <v>99.49178512086057</v>
      </c>
      <c r="M71" s="3">
        <f t="shared" si="50"/>
        <v>105.18030886465935</v>
      </c>
      <c r="N71" s="3">
        <f t="shared" si="50"/>
        <v>110.90774938729831</v>
      </c>
      <c r="O71" s="3">
        <f t="shared" si="50"/>
        <v>116.66427224811059</v>
      </c>
    </row>
    <row r="72" spans="1:17" x14ac:dyDescent="0.35">
      <c r="A72" s="2" t="s">
        <v>1</v>
      </c>
      <c r="B72" s="71">
        <f t="shared" ref="B72:G72" si="51">B71/B2</f>
        <v>1.4623598593104408E-3</v>
      </c>
      <c r="C72" s="71">
        <f t="shared" si="51"/>
        <v>1.5952753718305953E-3</v>
      </c>
      <c r="D72" s="71">
        <f t="shared" si="51"/>
        <v>1.7507043045692952E-3</v>
      </c>
      <c r="E72" s="71">
        <f t="shared" si="51"/>
        <v>2.0330496731856868E-3</v>
      </c>
      <c r="F72" s="71">
        <f t="shared" si="51"/>
        <v>2.2845404512372119E-3</v>
      </c>
      <c r="G72" s="71">
        <f t="shared" si="51"/>
        <v>1.9213175642887122E-3</v>
      </c>
      <c r="H72" s="11">
        <f t="shared" ref="H72:O72" si="52">G72</f>
        <v>1.9213175642887122E-3</v>
      </c>
      <c r="I72" s="11">
        <f t="shared" si="52"/>
        <v>1.9213175642887122E-3</v>
      </c>
      <c r="J72" s="11">
        <f t="shared" si="52"/>
        <v>1.9213175642887122E-3</v>
      </c>
      <c r="K72" s="11">
        <f t="shared" si="52"/>
        <v>1.9213175642887122E-3</v>
      </c>
      <c r="L72" s="11">
        <f t="shared" si="52"/>
        <v>1.9213175642887122E-3</v>
      </c>
      <c r="M72" s="11">
        <f t="shared" si="52"/>
        <v>1.9213175642887122E-3</v>
      </c>
      <c r="N72" s="11">
        <f t="shared" si="52"/>
        <v>1.9213175642887122E-3</v>
      </c>
      <c r="O72" s="11">
        <f t="shared" si="52"/>
        <v>1.9213175642887122E-3</v>
      </c>
    </row>
    <row r="73" spans="1:17" x14ac:dyDescent="0.35">
      <c r="A73" s="2" t="s">
        <v>188</v>
      </c>
      <c r="B73" s="75">
        <f>Daloopa!AY358/1000</f>
        <v>-137.648</v>
      </c>
      <c r="C73" s="75">
        <f>Daloopa!AZ358/1000</f>
        <v>52.325000000000003</v>
      </c>
      <c r="D73" s="75">
        <f>Daloopa!BA358/1000</f>
        <v>55.406999999999996</v>
      </c>
      <c r="E73" s="75">
        <f>Daloopa!BB358/1000</f>
        <v>34.975999999999999</v>
      </c>
      <c r="F73" s="75">
        <f>Daloopa!BC358/1000</f>
        <v>114.35899999999999</v>
      </c>
      <c r="G73" s="75">
        <f>Daloopa!BD358/1000</f>
        <v>235.29900000000001</v>
      </c>
      <c r="H73" s="3">
        <f>H171-G171</f>
        <v>-110.5169989936262</v>
      </c>
      <c r="I73" s="3">
        <f t="shared" ref="I73:O73" si="53">I171-H171</f>
        <v>78.577274511908854</v>
      </c>
      <c r="J73" s="3">
        <f t="shared" si="53"/>
        <v>69.197840316538077</v>
      </c>
      <c r="K73" s="3">
        <f t="shared" si="53"/>
        <v>69.995724508496551</v>
      </c>
      <c r="L73" s="3">
        <f t="shared" si="53"/>
        <v>74.634629078315584</v>
      </c>
      <c r="M73" s="3">
        <f t="shared" si="53"/>
        <v>71.057784714372701</v>
      </c>
      <c r="N73" s="3">
        <f t="shared" si="53"/>
        <v>71.543910854853266</v>
      </c>
      <c r="O73" s="3">
        <f t="shared" si="53"/>
        <v>71.907190787922218</v>
      </c>
    </row>
    <row r="74" spans="1:17" x14ac:dyDescent="0.35">
      <c r="A74" s="2" t="s">
        <v>449</v>
      </c>
      <c r="B74" s="75">
        <f>Daloopa!AY360/1000</f>
        <v>3.5019999999999998</v>
      </c>
      <c r="C74" s="75">
        <f>Daloopa!AZ360/1000</f>
        <v>1.0189999999999999</v>
      </c>
      <c r="D74" s="75">
        <f>Daloopa!BA360/1000</f>
        <v>0</v>
      </c>
      <c r="E74" s="75">
        <f>Daloopa!BB360/1000</f>
        <v>0</v>
      </c>
      <c r="F74" s="75">
        <f>Daloopa!BC360/1000</f>
        <v>0</v>
      </c>
      <c r="G74" s="75">
        <f>Daloopa!BD360/1000</f>
        <v>0</v>
      </c>
      <c r="K74" s="3"/>
      <c r="L74" s="3"/>
      <c r="M74" s="3"/>
      <c r="N74" s="3"/>
      <c r="O74" s="3"/>
    </row>
    <row r="75" spans="1:17" x14ac:dyDescent="0.35">
      <c r="A75" s="2" t="s">
        <v>451</v>
      </c>
      <c r="B75" s="75">
        <f>Daloopa!AY362/1000</f>
        <v>11.087999999999999</v>
      </c>
      <c r="C75" s="75">
        <f>Daloopa!AZ362/1000</f>
        <v>41.850999999999999</v>
      </c>
      <c r="D75" s="75">
        <f>Daloopa!BA362/1000</f>
        <v>8.2929999999999993</v>
      </c>
      <c r="E75" s="75">
        <f>Daloopa!BB362/1000</f>
        <v>11.57</v>
      </c>
      <c r="F75" s="75">
        <f>Daloopa!BC362/1000</f>
        <v>191.04</v>
      </c>
      <c r="G75" s="75">
        <f>Daloopa!BD362/1000</f>
        <v>530.53</v>
      </c>
      <c r="K75" s="3"/>
      <c r="L75" s="3"/>
      <c r="M75" s="3"/>
      <c r="N75" s="3"/>
      <c r="O75" s="3"/>
    </row>
    <row r="76" spans="1:17" x14ac:dyDescent="0.35">
      <c r="A76" s="13" t="s">
        <v>3</v>
      </c>
    </row>
    <row r="77" spans="1:17" x14ac:dyDescent="0.35">
      <c r="A77" s="2" t="s">
        <v>384</v>
      </c>
      <c r="B77" s="75">
        <f>Daloopa!AY364/1000</f>
        <v>-348.363</v>
      </c>
      <c r="C77" s="75">
        <f>Daloopa!AZ364/1000</f>
        <v>-521.34199999999998</v>
      </c>
      <c r="D77" s="75">
        <f>Daloopa!BA364/1000</f>
        <v>-578.78300000000002</v>
      </c>
      <c r="E77" s="75">
        <f>Daloopa!BB364/1000</f>
        <v>-575.827</v>
      </c>
      <c r="F77" s="75">
        <f>Daloopa!BC364/1000</f>
        <v>-550.11400000000003</v>
      </c>
      <c r="G77" s="75">
        <f>Daloopa!BD364/1000</f>
        <v>-1665.3520000000001</v>
      </c>
      <c r="H77" s="3">
        <f>G136-H136</f>
        <v>276.81844500806983</v>
      </c>
      <c r="I77" s="3">
        <f t="shared" ref="I77:O77" si="54">H136-I136</f>
        <v>-424.66998641188729</v>
      </c>
      <c r="J77" s="3">
        <f t="shared" si="54"/>
        <v>-378.14353938288696</v>
      </c>
      <c r="K77" s="3">
        <f t="shared" si="54"/>
        <v>-372.47917021008016</v>
      </c>
      <c r="L77" s="3">
        <f t="shared" si="54"/>
        <v>-391.50814894333234</v>
      </c>
      <c r="M77" s="3">
        <f t="shared" si="54"/>
        <v>-356.86738094503471</v>
      </c>
      <c r="N77" s="3">
        <f t="shared" si="54"/>
        <v>-348.75124351591148</v>
      </c>
      <c r="O77" s="3">
        <f t="shared" si="54"/>
        <v>-339.753516497909</v>
      </c>
    </row>
    <row r="78" spans="1:17" x14ac:dyDescent="0.35">
      <c r="A78" s="2" t="s">
        <v>433</v>
      </c>
      <c r="B78" s="75">
        <f>Daloopa!AY365/1000</f>
        <v>-49.405999999999999</v>
      </c>
      <c r="C78" s="75">
        <f>Daloopa!AZ365/1000</f>
        <v>-12.097</v>
      </c>
      <c r="D78" s="75">
        <f>Daloopa!BA365/1000</f>
        <v>-14.452999999999999</v>
      </c>
      <c r="E78" s="75">
        <f>Daloopa!BB365/1000</f>
        <v>-16.515999999999998</v>
      </c>
      <c r="F78" s="75">
        <f>Daloopa!BC365/1000</f>
        <v>-47.470999999999997</v>
      </c>
      <c r="G78" s="75">
        <f>Daloopa!BD365/1000</f>
        <v>-65.102000000000004</v>
      </c>
      <c r="H78" s="3">
        <f>G140-H140</f>
        <v>-14.04513071700967</v>
      </c>
      <c r="I78" s="3">
        <f t="shared" ref="I78:O78" si="55">H140-I140</f>
        <v>-26.206794214844933</v>
      </c>
      <c r="J78" s="3">
        <f t="shared" si="55"/>
        <v>-23.07860093839696</v>
      </c>
      <c r="K78" s="3">
        <f t="shared" si="55"/>
        <v>-23.344708244304684</v>
      </c>
      <c r="L78" s="3">
        <f t="shared" si="55"/>
        <v>-24.891858081184296</v>
      </c>
      <c r="M78" s="3">
        <f t="shared" si="55"/>
        <v>-23.698922531222422</v>
      </c>
      <c r="N78" s="3">
        <f t="shared" si="55"/>
        <v>-23.861053475635515</v>
      </c>
      <c r="O78" s="3">
        <f t="shared" si="55"/>
        <v>-23.982213219434982</v>
      </c>
    </row>
    <row r="79" spans="1:17" x14ac:dyDescent="0.35">
      <c r="A79" s="2" t="s">
        <v>99</v>
      </c>
      <c r="B79" s="75">
        <f>Daloopa!AY366/1000</f>
        <v>427.911</v>
      </c>
      <c r="C79" s="75">
        <f>Daloopa!AZ366/1000</f>
        <v>375.214</v>
      </c>
      <c r="D79" s="75">
        <f>Daloopa!BA366/1000</f>
        <v>428.62700000000001</v>
      </c>
      <c r="E79" s="75">
        <f>Daloopa!BB366/1000</f>
        <v>745.596</v>
      </c>
      <c r="F79" s="75">
        <f>Daloopa!BC366/1000</f>
        <v>98.734999999999999</v>
      </c>
      <c r="G79" s="75">
        <f>Daloopa!BD366/1000</f>
        <v>-194.72200000000001</v>
      </c>
      <c r="H79" s="3">
        <f>H154-G154</f>
        <v>191.7659137906312</v>
      </c>
      <c r="I79" s="3">
        <f t="shared" ref="I79:O79" si="56">I154-H154</f>
        <v>292.05324764285388</v>
      </c>
      <c r="J79" s="3">
        <f t="shared" si="56"/>
        <v>271.47492739580093</v>
      </c>
      <c r="K79" s="3">
        <f t="shared" si="56"/>
        <v>274.6051631385817</v>
      </c>
      <c r="L79" s="3">
        <f t="shared" si="56"/>
        <v>292.80437680662362</v>
      </c>
      <c r="M79" s="3">
        <f t="shared" si="56"/>
        <v>278.77180643209158</v>
      </c>
      <c r="N79" s="3">
        <f t="shared" si="56"/>
        <v>280.67896217696034</v>
      </c>
      <c r="O79" s="3">
        <f t="shared" si="56"/>
        <v>282.10417130202859</v>
      </c>
    </row>
    <row r="80" spans="1:17" x14ac:dyDescent="0.35">
      <c r="A80" s="2" t="s">
        <v>453</v>
      </c>
      <c r="B80" s="75">
        <f>Daloopa!AY367/1000</f>
        <v>75.647000000000006</v>
      </c>
      <c r="C80" s="75">
        <f>Daloopa!AZ367/1000</f>
        <v>65.856999999999999</v>
      </c>
      <c r="D80" s="75">
        <f>Daloopa!BA367/1000</f>
        <v>100.322</v>
      </c>
      <c r="E80" s="75">
        <f>Daloopa!BB367/1000</f>
        <v>388.59699999999998</v>
      </c>
      <c r="F80" s="75">
        <f>Daloopa!BC367/1000</f>
        <v>-37.328000000000003</v>
      </c>
      <c r="G80" s="75">
        <f>Daloopa!BD367/1000</f>
        <v>-25.408999999999999</v>
      </c>
      <c r="H80" s="3">
        <f>H156-G156</f>
        <v>-1.4225319279776159</v>
      </c>
      <c r="I80" s="3">
        <f t="shared" ref="I80:O80" si="57">I156-H156</f>
        <v>95.474807167247718</v>
      </c>
      <c r="J80" s="3">
        <f t="shared" si="57"/>
        <v>70.79562611099027</v>
      </c>
      <c r="K80" s="3">
        <f t="shared" si="57"/>
        <v>71.001814973478304</v>
      </c>
      <c r="L80" s="3">
        <f t="shared" si="57"/>
        <v>75.363113647678801</v>
      </c>
      <c r="M80" s="3">
        <f t="shared" si="57"/>
        <v>70.784991937213135</v>
      </c>
      <c r="N80" s="3">
        <f t="shared" si="57"/>
        <v>70.626692240989314</v>
      </c>
      <c r="O80" s="3">
        <f t="shared" si="57"/>
        <v>70.329911931454717</v>
      </c>
    </row>
    <row r="81" spans="1:21" x14ac:dyDescent="0.35">
      <c r="A81" s="2" t="s">
        <v>92</v>
      </c>
      <c r="B81" s="75">
        <f>Daloopa!AY368/1000</f>
        <v>-156.50399999999999</v>
      </c>
      <c r="C81" s="75">
        <f>Daloopa!AZ368/1000</f>
        <v>56.39</v>
      </c>
      <c r="D81" s="75">
        <f>Daloopa!BA368/1000</f>
        <v>-20.404</v>
      </c>
      <c r="E81" s="75">
        <f>Daloopa!BB368/1000</f>
        <v>-6.5220000000000002</v>
      </c>
      <c r="F81" s="75">
        <f>Daloopa!BC368/1000</f>
        <v>-14.641999999999999</v>
      </c>
      <c r="G81" s="75">
        <f>Daloopa!BD368/1000</f>
        <v>-37.517000000000003</v>
      </c>
      <c r="H81" s="3">
        <f>G133-H133</f>
        <v>-6.2952137430122548</v>
      </c>
      <c r="I81" s="3">
        <f t="shared" ref="I81:O81" si="58">H133-I133</f>
        <v>-11.746232514716752</v>
      </c>
      <c r="J81" s="3">
        <f t="shared" si="58"/>
        <v>-10.34413482680813</v>
      </c>
      <c r="K81" s="3">
        <f t="shared" si="58"/>
        <v>-10.463407648330303</v>
      </c>
      <c r="L81" s="3">
        <f t="shared" si="58"/>
        <v>-11.156860711307445</v>
      </c>
      <c r="M81" s="3">
        <f t="shared" si="58"/>
        <v>-10.62217118652049</v>
      </c>
      <c r="N81" s="3">
        <f t="shared" si="58"/>
        <v>-10.694840424707138</v>
      </c>
      <c r="O81" s="3">
        <f t="shared" si="58"/>
        <v>-10.749145827742154</v>
      </c>
    </row>
    <row r="82" spans="1:21" x14ac:dyDescent="0.35">
      <c r="A82" s="2" t="s">
        <v>88</v>
      </c>
      <c r="B82" s="75">
        <f>Daloopa!AY369/1000</f>
        <v>-1.633</v>
      </c>
      <c r="C82" s="75">
        <f>Daloopa!AZ369/1000</f>
        <v>-0.152</v>
      </c>
      <c r="D82" s="75">
        <f>Daloopa!BA369/1000</f>
        <v>-6.9589999999999996</v>
      </c>
      <c r="E82" s="75">
        <f>Daloopa!BB369/1000</f>
        <v>-3.6110000000000002</v>
      </c>
      <c r="F82" s="75">
        <f>Daloopa!BC369/1000</f>
        <v>-7.4939999999999998</v>
      </c>
      <c r="G82" s="75">
        <f>Daloopa!BD369/1000</f>
        <v>-6.75</v>
      </c>
      <c r="H82" s="3">
        <f>G150-H150+G146-H146+H161-G161+H173-G173+H175-G175</f>
        <v>-68.278605869571038</v>
      </c>
      <c r="I82" s="3">
        <f t="shared" ref="I82:O82" si="59">H150-I150+H146-I146+I161-H161+I173-H173+I175-H175</f>
        <v>-61.720773667408139</v>
      </c>
      <c r="J82" s="3">
        <f t="shared" si="59"/>
        <v>-56.460480457119047</v>
      </c>
      <c r="K82" s="3">
        <f t="shared" si="59"/>
        <v>-52.953618316923894</v>
      </c>
      <c r="L82" s="3">
        <f t="shared" si="59"/>
        <v>-49.446756176732379</v>
      </c>
      <c r="M82" s="3">
        <f t="shared" si="59"/>
        <v>-45.939894036537225</v>
      </c>
      <c r="N82" s="3">
        <f t="shared" si="59"/>
        <v>-42.433031896342072</v>
      </c>
      <c r="O82" s="3">
        <f t="shared" si="59"/>
        <v>-38.926169756150557</v>
      </c>
    </row>
    <row r="83" spans="1:21" x14ac:dyDescent="0.35">
      <c r="B83" s="75"/>
      <c r="C83" s="75"/>
      <c r="D83" s="75"/>
      <c r="E83" s="75"/>
      <c r="F83" s="75"/>
      <c r="G83" s="75"/>
      <c r="K83" s="3"/>
      <c r="L83" s="3"/>
      <c r="M83" s="3"/>
      <c r="N83" s="3"/>
      <c r="O83" s="3"/>
    </row>
    <row r="84" spans="1:21" x14ac:dyDescent="0.35">
      <c r="A84" s="5" t="s">
        <v>4</v>
      </c>
      <c r="B84" s="78">
        <f>B77+B78+B79+B80+B81+B82</f>
        <v>-52.347999999999992</v>
      </c>
      <c r="C84" s="78">
        <f t="shared" ref="C84:O84" si="60">C77+C78+C79+C80+C81+C82</f>
        <v>-36.129999999999967</v>
      </c>
      <c r="D84" s="78">
        <f t="shared" si="60"/>
        <v>-91.649999999999977</v>
      </c>
      <c r="E84" s="78">
        <f t="shared" si="60"/>
        <v>531.71699999999998</v>
      </c>
      <c r="F84" s="78">
        <f t="shared" si="60"/>
        <v>-558.31400000000008</v>
      </c>
      <c r="G84" s="78">
        <f t="shared" si="60"/>
        <v>-1994.8520000000003</v>
      </c>
      <c r="H84" s="78">
        <f t="shared" si="60"/>
        <v>378.54287654113045</v>
      </c>
      <c r="I84" s="78">
        <f t="shared" si="60"/>
        <v>-136.81573199875552</v>
      </c>
      <c r="J84" s="78">
        <f t="shared" si="60"/>
        <v>-125.75620209841989</v>
      </c>
      <c r="K84" s="78">
        <f t="shared" si="60"/>
        <v>-113.63392630757903</v>
      </c>
      <c r="L84" s="78">
        <f t="shared" si="60"/>
        <v>-108.83613345825404</v>
      </c>
      <c r="M84" s="78">
        <f t="shared" si="60"/>
        <v>-87.571570330010132</v>
      </c>
      <c r="N84" s="78">
        <f t="shared" si="60"/>
        <v>-74.434514894646554</v>
      </c>
      <c r="O84" s="78">
        <f t="shared" si="60"/>
        <v>-60.976962067753391</v>
      </c>
    </row>
    <row r="85" spans="1:21" x14ac:dyDescent="0.35">
      <c r="A85" s="2" t="s">
        <v>1</v>
      </c>
      <c r="B85" s="71">
        <f t="shared" ref="B85:O85" si="61">B84/B2</f>
        <v>-2.2303299220692522E-3</v>
      </c>
      <c r="C85" s="71">
        <f t="shared" si="61"/>
        <v>-1.4099488535492396E-3</v>
      </c>
      <c r="D85" s="71">
        <f t="shared" si="61"/>
        <v>-3.3022299185777823E-3</v>
      </c>
      <c r="E85" s="71">
        <f t="shared" si="61"/>
        <v>1.5756053478075384E-2</v>
      </c>
      <c r="F85" s="71">
        <f t="shared" si="61"/>
        <v>-1.6315215501701924E-2</v>
      </c>
      <c r="G85" s="71">
        <f t="shared" si="61"/>
        <v>-5.2711301927556201E-2</v>
      </c>
      <c r="H85" s="10">
        <f t="shared" si="61"/>
        <v>9.5592741786436168E-3</v>
      </c>
      <c r="I85" s="10">
        <f t="shared" si="61"/>
        <v>-3.1911420676214285E-3</v>
      </c>
      <c r="J85" s="10">
        <f t="shared" si="61"/>
        <v>-2.7483586531760699E-3</v>
      </c>
      <c r="K85" s="10">
        <f t="shared" si="61"/>
        <v>-2.3346241988428402E-3</v>
      </c>
      <c r="L85" s="10">
        <f t="shared" si="61"/>
        <v>-2.1017692524924829E-3</v>
      </c>
      <c r="M85" s="10">
        <f t="shared" si="61"/>
        <v>-1.5996606020989331E-3</v>
      </c>
      <c r="N85" s="10">
        <f t="shared" si="61"/>
        <v>-1.2894711293525954E-3</v>
      </c>
      <c r="O85" s="10">
        <f t="shared" si="61"/>
        <v>-1.0042158235778007E-3</v>
      </c>
    </row>
    <row r="86" spans="1:21" x14ac:dyDescent="0.35">
      <c r="B86" s="80"/>
      <c r="C86" s="80"/>
      <c r="D86" s="80"/>
      <c r="E86" s="80"/>
      <c r="F86" s="80"/>
      <c r="G86" s="80"/>
      <c r="H86" s="10"/>
      <c r="I86" s="10"/>
      <c r="J86" s="10"/>
      <c r="K86" s="10"/>
      <c r="L86" s="10"/>
      <c r="M86" s="10"/>
      <c r="N86" s="10"/>
      <c r="O86" s="10"/>
    </row>
    <row r="87" spans="1:21" ht="13.15" x14ac:dyDescent="0.4">
      <c r="A87" s="1" t="s">
        <v>6</v>
      </c>
      <c r="B87" s="81">
        <f>B84+B68+B69+B71+B74+B75+B86+B73</f>
        <v>1802.1080000000004</v>
      </c>
      <c r="C87" s="81">
        <f t="shared" ref="C87:O87" si="62">C84+C68+C69+C71+C74+C75+C86+C73</f>
        <v>2143.550000000002</v>
      </c>
      <c r="D87" s="81">
        <f t="shared" si="62"/>
        <v>2237.9980000000023</v>
      </c>
      <c r="E87" s="81">
        <f t="shared" si="62"/>
        <v>3876.1590000000015</v>
      </c>
      <c r="F87" s="81">
        <f t="shared" si="62"/>
        <v>2865.8110000000011</v>
      </c>
      <c r="G87" s="81">
        <f t="shared" si="62"/>
        <v>1984.5549999999973</v>
      </c>
      <c r="H87" s="81">
        <f t="shared" si="62"/>
        <v>3346.6333714891216</v>
      </c>
      <c r="I87" s="81">
        <f t="shared" si="62"/>
        <v>3279.9231248655328</v>
      </c>
      <c r="J87" s="81">
        <f t="shared" si="62"/>
        <v>3510.3386347525852</v>
      </c>
      <c r="K87" s="81">
        <f t="shared" si="62"/>
        <v>3766.168608802237</v>
      </c>
      <c r="L87" s="81">
        <f t="shared" si="62"/>
        <v>4082.7311389822071</v>
      </c>
      <c r="M87" s="81">
        <f t="shared" si="62"/>
        <v>4399.380243355592</v>
      </c>
      <c r="N87" s="81">
        <f t="shared" si="62"/>
        <v>4718.3683190621341</v>
      </c>
      <c r="O87" s="81">
        <f t="shared" si="62"/>
        <v>5043.5499444844718</v>
      </c>
    </row>
    <row r="88" spans="1:21" x14ac:dyDescent="0.35">
      <c r="A88" s="2" t="s">
        <v>68</v>
      </c>
      <c r="B88" s="71">
        <f t="shared" ref="B88:O88" si="63">B87/B2</f>
        <v>7.6780304791021201E-2</v>
      </c>
      <c r="C88" s="71">
        <f t="shared" si="63"/>
        <v>8.3650591337544364E-2</v>
      </c>
      <c r="D88" s="71">
        <f t="shared" si="63"/>
        <v>8.0637031678311502E-2</v>
      </c>
      <c r="E88" s="71">
        <f t="shared" si="63"/>
        <v>0.11485991324994917</v>
      </c>
      <c r="F88" s="71">
        <f t="shared" si="63"/>
        <v>8.3745569790741228E-2</v>
      </c>
      <c r="G88" s="71">
        <f t="shared" si="63"/>
        <v>5.2439217444121743E-2</v>
      </c>
      <c r="H88" s="10">
        <f t="shared" si="63"/>
        <v>8.4511921782226385E-2</v>
      </c>
      <c r="I88" s="10">
        <f t="shared" si="63"/>
        <v>7.6502172004736552E-2</v>
      </c>
      <c r="J88" s="10">
        <f t="shared" si="63"/>
        <v>7.6717246556555804E-2</v>
      </c>
      <c r="K88" s="10">
        <f t="shared" si="63"/>
        <v>7.7376437273078164E-2</v>
      </c>
      <c r="L88" s="10">
        <f t="shared" si="63"/>
        <v>7.8842921936378693E-2</v>
      </c>
      <c r="M88" s="10">
        <f t="shared" si="63"/>
        <v>8.0363013046674259E-2</v>
      </c>
      <c r="N88" s="10">
        <f t="shared" si="63"/>
        <v>8.1738958515334428E-2</v>
      </c>
      <c r="O88" s="10">
        <f t="shared" si="63"/>
        <v>8.3061085523227191E-2</v>
      </c>
    </row>
    <row r="90" spans="1:21" x14ac:dyDescent="0.35">
      <c r="A90" s="2" t="s">
        <v>5</v>
      </c>
      <c r="B90" s="75">
        <f>Daloopa!AY373/1000</f>
        <v>-646.45600000000002</v>
      </c>
      <c r="C90" s="75">
        <f>Daloopa!AZ373/1000</f>
        <v>-734.38</v>
      </c>
      <c r="D90" s="75">
        <f>Daloopa!BA373/1000</f>
        <v>-784.84299999999996</v>
      </c>
      <c r="E90" s="75">
        <f>Daloopa!BB373/1000</f>
        <v>-1027.963</v>
      </c>
      <c r="F90" s="75">
        <f>Daloopa!BC373/1000</f>
        <v>-1070.46</v>
      </c>
      <c r="G90" s="75">
        <f>Daloopa!BD373/1000</f>
        <v>-1560.5820000000001</v>
      </c>
      <c r="H90" s="3">
        <f>-(H93+H95+H97+H99)</f>
        <v>-1736.6785792129194</v>
      </c>
      <c r="I90" s="3">
        <f t="shared" ref="I90:O90" si="64">-(I93+I95+I97+I99)</f>
        <v>-1665.8975672360948</v>
      </c>
      <c r="J90" s="3">
        <f t="shared" si="64"/>
        <v>-1640.6584347213734</v>
      </c>
      <c r="K90" s="3">
        <f t="shared" si="64"/>
        <v>-1599.2121464913607</v>
      </c>
      <c r="L90" s="3">
        <f t="shared" si="64"/>
        <v>-1546.037729681058</v>
      </c>
      <c r="M90" s="3">
        <f t="shared" si="64"/>
        <v>-1470.2021627006563</v>
      </c>
      <c r="N90" s="3">
        <f t="shared" si="64"/>
        <v>-1377.0853594767186</v>
      </c>
      <c r="O90" s="3">
        <f t="shared" si="64"/>
        <v>-1327.1192423704281</v>
      </c>
    </row>
    <row r="91" spans="1:21" x14ac:dyDescent="0.35">
      <c r="A91" s="5" t="s">
        <v>23</v>
      </c>
      <c r="B91" s="82">
        <f t="shared" ref="B91:G91" si="65">-B90/B69</f>
        <v>1.599224205961443</v>
      </c>
      <c r="C91" s="82">
        <f t="shared" si="65"/>
        <v>1.6170997987378175</v>
      </c>
      <c r="D91" s="82">
        <f t="shared" si="65"/>
        <v>1.5547479813947591</v>
      </c>
      <c r="E91" s="82">
        <f t="shared" si="65"/>
        <v>1.7901371733273892</v>
      </c>
      <c r="F91" s="82">
        <f t="shared" si="65"/>
        <v>1.669161536590386</v>
      </c>
      <c r="G91" s="82">
        <f t="shared" si="65"/>
        <v>2.1528921458399153</v>
      </c>
      <c r="H91" s="82">
        <f t="shared" ref="H91:O91" si="66">-H90/H69</f>
        <v>2.2896647872673572</v>
      </c>
      <c r="I91" s="82">
        <f t="shared" si="66"/>
        <v>2.0286214447416593</v>
      </c>
      <c r="J91" s="82">
        <f t="shared" si="66"/>
        <v>1.8719954392262406</v>
      </c>
      <c r="K91" s="82">
        <f t="shared" si="66"/>
        <v>1.7153694337108225</v>
      </c>
      <c r="L91" s="82">
        <f t="shared" si="66"/>
        <v>1.5587434281954038</v>
      </c>
      <c r="M91" s="82">
        <f t="shared" si="66"/>
        <v>1.4021174226799853</v>
      </c>
      <c r="N91" s="82">
        <f t="shared" si="66"/>
        <v>1.2454914171645668</v>
      </c>
      <c r="O91" s="82">
        <f t="shared" si="66"/>
        <v>1.1410740801542878</v>
      </c>
    </row>
    <row r="92" spans="1:21" x14ac:dyDescent="0.35">
      <c r="A92" s="5" t="s">
        <v>1</v>
      </c>
      <c r="B92" s="71">
        <f t="shared" ref="B92:O92" si="67">-B90/B2</f>
        <v>2.7542793613914585E-2</v>
      </c>
      <c r="C92" s="71">
        <f t="shared" si="67"/>
        <v>2.8658683616647977E-2</v>
      </c>
      <c r="D92" s="71">
        <f t="shared" si="67"/>
        <v>2.8278581952933365E-2</v>
      </c>
      <c r="E92" s="71">
        <f t="shared" si="67"/>
        <v>3.0461015919150233E-2</v>
      </c>
      <c r="F92" s="71">
        <f t="shared" si="67"/>
        <v>3.1281296163004756E-2</v>
      </c>
      <c r="G92" s="71">
        <f t="shared" si="67"/>
        <v>4.1236296720112323E-2</v>
      </c>
      <c r="H92" s="10">
        <f t="shared" si="67"/>
        <v>4.3856027223562681E-2</v>
      </c>
      <c r="I92" s="10">
        <f t="shared" si="67"/>
        <v>3.8856027223562677E-2</v>
      </c>
      <c r="J92" s="10">
        <f t="shared" si="67"/>
        <v>3.5856027223562674E-2</v>
      </c>
      <c r="K92" s="10">
        <f t="shared" si="67"/>
        <v>3.2856027223562678E-2</v>
      </c>
      <c r="L92" s="10">
        <f t="shared" si="67"/>
        <v>2.9856027223562672E-2</v>
      </c>
      <c r="M92" s="10">
        <f t="shared" si="67"/>
        <v>2.6856027223562676E-2</v>
      </c>
      <c r="N92" s="10">
        <f t="shared" si="67"/>
        <v>2.385602722356267E-2</v>
      </c>
      <c r="O92" s="10">
        <f t="shared" si="67"/>
        <v>2.1856027223562668E-2</v>
      </c>
      <c r="S92" s="139"/>
      <c r="T92" s="139"/>
      <c r="U92" s="15"/>
    </row>
    <row r="93" spans="1:21" x14ac:dyDescent="0.35">
      <c r="A93" s="2" t="s">
        <v>410</v>
      </c>
      <c r="B93" s="75">
        <f>Daloopa!AY272</f>
        <v>231</v>
      </c>
      <c r="C93" s="75">
        <f>Daloopa!AZ272</f>
        <v>289</v>
      </c>
      <c r="D93" s="75">
        <f>Daloopa!BA272</f>
        <v>338</v>
      </c>
      <c r="E93" s="75">
        <f>Daloopa!BB272</f>
        <v>447</v>
      </c>
      <c r="F93" s="75">
        <f>Daloopa!BC272</f>
        <v>510</v>
      </c>
      <c r="G93" s="75">
        <f>Daloopa!BD272</f>
        <v>589</v>
      </c>
      <c r="H93" s="3">
        <f>H94*H2</f>
        <v>791.99083417197812</v>
      </c>
      <c r="I93" s="3">
        <f t="shared" ref="I93:O93" si="68">I94*I2</f>
        <v>814.59830145197361</v>
      </c>
      <c r="J93" s="3">
        <f t="shared" si="68"/>
        <v>823.62308687611539</v>
      </c>
      <c r="K93" s="3">
        <f t="shared" si="68"/>
        <v>827.44655357651618</v>
      </c>
      <c r="L93" s="3">
        <f t="shared" si="68"/>
        <v>828.52964628108828</v>
      </c>
      <c r="M93" s="3">
        <f t="shared" si="68"/>
        <v>821.1576588350033</v>
      </c>
      <c r="N93" s="3">
        <f t="shared" si="68"/>
        <v>808.14776291133398</v>
      </c>
      <c r="O93" s="3">
        <f t="shared" si="68"/>
        <v>789.37265104683934</v>
      </c>
      <c r="S93" s="139"/>
      <c r="T93" s="139"/>
      <c r="U93" s="15"/>
    </row>
    <row r="94" spans="1:21" x14ac:dyDescent="0.35">
      <c r="A94" s="5" t="s">
        <v>1</v>
      </c>
      <c r="B94" s="71">
        <f t="shared" ref="B94:G94" si="69">B93/B2</f>
        <v>9.8419464353556464E-3</v>
      </c>
      <c r="C94" s="71">
        <f t="shared" si="69"/>
        <v>1.1278029855403559E-2</v>
      </c>
      <c r="D94" s="71">
        <f t="shared" si="69"/>
        <v>1.2178436579152109E-2</v>
      </c>
      <c r="E94" s="71">
        <f t="shared" si="69"/>
        <v>1.3245685025492313E-2</v>
      </c>
      <c r="F94" s="71">
        <f t="shared" si="69"/>
        <v>1.4903369619726497E-2</v>
      </c>
      <c r="G94" s="71">
        <f t="shared" si="69"/>
        <v>1.5563538966966271E-2</v>
      </c>
      <c r="H94" s="11">
        <v>0.02</v>
      </c>
      <c r="I94" s="11">
        <f t="shared" ref="I94:O94" si="70">H94-0.1%</f>
        <v>1.9E-2</v>
      </c>
      <c r="J94" s="11">
        <f t="shared" si="70"/>
        <v>1.7999999999999999E-2</v>
      </c>
      <c r="K94" s="11">
        <f t="shared" si="70"/>
        <v>1.6999999999999998E-2</v>
      </c>
      <c r="L94" s="11">
        <f t="shared" si="70"/>
        <v>1.5999999999999997E-2</v>
      </c>
      <c r="M94" s="11">
        <f t="shared" si="70"/>
        <v>1.4999999999999996E-2</v>
      </c>
      <c r="N94" s="11">
        <f t="shared" si="70"/>
        <v>1.3999999999999995E-2</v>
      </c>
      <c r="O94" s="11">
        <f t="shared" si="70"/>
        <v>1.2999999999999994E-2</v>
      </c>
      <c r="S94" s="139"/>
      <c r="T94" s="139"/>
      <c r="U94" s="15"/>
    </row>
    <row r="95" spans="1:21" x14ac:dyDescent="0.35">
      <c r="A95" s="2" t="s">
        <v>411</v>
      </c>
      <c r="B95" s="75">
        <f>Daloopa!AY273</f>
        <v>176</v>
      </c>
      <c r="C95" s="75">
        <f>Daloopa!AZ273</f>
        <v>242</v>
      </c>
      <c r="D95" s="75">
        <f>Daloopa!BA273</f>
        <v>217</v>
      </c>
      <c r="E95" s="75">
        <f>Daloopa!BB273</f>
        <v>271</v>
      </c>
      <c r="F95" s="75">
        <f>Daloopa!BC273</f>
        <v>268</v>
      </c>
      <c r="G95" s="75">
        <f>Daloopa!BD273</f>
        <v>443</v>
      </c>
      <c r="H95" s="3">
        <f>H96*H2</f>
        <v>475.19450050318687</v>
      </c>
      <c r="I95" s="3">
        <f t="shared" ref="I95:O95" si="71">I96*I2</f>
        <v>471.60954294587947</v>
      </c>
      <c r="J95" s="3">
        <f t="shared" si="71"/>
        <v>457.56838159784189</v>
      </c>
      <c r="K95" s="3">
        <f t="shared" si="71"/>
        <v>438.05994012874385</v>
      </c>
      <c r="L95" s="3">
        <f t="shared" si="71"/>
        <v>414.26482314054408</v>
      </c>
      <c r="M95" s="3">
        <f t="shared" si="71"/>
        <v>383.20690745633476</v>
      </c>
      <c r="N95" s="3">
        <f t="shared" si="71"/>
        <v>346.34904124771447</v>
      </c>
      <c r="O95" s="3">
        <f t="shared" si="71"/>
        <v>303.60486578724584</v>
      </c>
      <c r="S95" s="139"/>
      <c r="T95" s="139"/>
      <c r="U95" s="15"/>
    </row>
    <row r="96" spans="1:21" x14ac:dyDescent="0.35">
      <c r="A96" s="5" t="s">
        <v>1</v>
      </c>
      <c r="B96" s="71">
        <f t="shared" ref="B96:G96" si="72">B95/B2</f>
        <v>7.4986258555090638E-3</v>
      </c>
      <c r="C96" s="71">
        <f t="shared" si="72"/>
        <v>9.443886591722012E-3</v>
      </c>
      <c r="D96" s="71">
        <f t="shared" si="72"/>
        <v>7.8187004073254664E-3</v>
      </c>
      <c r="E96" s="71">
        <f t="shared" si="72"/>
        <v>8.0303817492358327E-3</v>
      </c>
      <c r="F96" s="71">
        <f t="shared" si="72"/>
        <v>7.8315746236994142E-3</v>
      </c>
      <c r="G96" s="71">
        <f t="shared" si="72"/>
        <v>1.1705683807073104E-2</v>
      </c>
      <c r="H96" s="11">
        <v>1.2E-2</v>
      </c>
      <c r="I96" s="11">
        <f t="shared" ref="I96:O96" si="73">H96-0.1%</f>
        <v>1.0999999999999999E-2</v>
      </c>
      <c r="J96" s="11">
        <f t="shared" si="73"/>
        <v>9.9999999999999985E-3</v>
      </c>
      <c r="K96" s="11">
        <f t="shared" si="73"/>
        <v>8.9999999999999976E-3</v>
      </c>
      <c r="L96" s="11">
        <f t="shared" si="73"/>
        <v>7.9999999999999967E-3</v>
      </c>
      <c r="M96" s="11">
        <f t="shared" si="73"/>
        <v>6.9999999999999967E-3</v>
      </c>
      <c r="N96" s="11">
        <f t="shared" si="73"/>
        <v>5.9999999999999967E-3</v>
      </c>
      <c r="O96" s="11">
        <f t="shared" si="73"/>
        <v>4.9999999999999966E-3</v>
      </c>
      <c r="S96" s="139"/>
      <c r="T96" s="139"/>
      <c r="U96" s="15"/>
    </row>
    <row r="97" spans="1:21" x14ac:dyDescent="0.35">
      <c r="A97" s="2" t="s">
        <v>412</v>
      </c>
      <c r="B97" s="75">
        <f>Daloopa!AY274</f>
        <v>30</v>
      </c>
      <c r="C97" s="75">
        <f>Daloopa!AZ274</f>
        <v>47</v>
      </c>
      <c r="D97" s="75">
        <f>Daloopa!BA274</f>
        <v>59</v>
      </c>
      <c r="E97" s="75">
        <f>Daloopa!BB274</f>
        <v>50</v>
      </c>
      <c r="F97" s="75">
        <f>Daloopa!BC274</f>
        <v>44</v>
      </c>
      <c r="G97" s="75">
        <f>Daloopa!BD274</f>
        <v>62</v>
      </c>
      <c r="H97" s="3">
        <f>H98*H2</f>
        <v>118.79862512579672</v>
      </c>
      <c r="I97" s="3">
        <f t="shared" ref="I97:O97" si="74">I98*I2</f>
        <v>42.873594813261768</v>
      </c>
      <c r="J97" s="3">
        <f t="shared" si="74"/>
        <v>45.756838159784195</v>
      </c>
      <c r="K97" s="3">
        <f t="shared" si="74"/>
        <v>48.673326680971549</v>
      </c>
      <c r="L97" s="3">
        <f t="shared" si="74"/>
        <v>51.783102892568031</v>
      </c>
      <c r="M97" s="3">
        <f t="shared" si="74"/>
        <v>54.743843922333568</v>
      </c>
      <c r="N97" s="3">
        <f t="shared" si="74"/>
        <v>57.724840207952447</v>
      </c>
      <c r="O97" s="3">
        <f t="shared" si="74"/>
        <v>60.720973157449215</v>
      </c>
      <c r="S97" s="139"/>
      <c r="T97" s="139"/>
      <c r="U97" s="15"/>
    </row>
    <row r="98" spans="1:21" x14ac:dyDescent="0.35">
      <c r="A98" s="5" t="str">
        <f>A96</f>
        <v>As % of revenue</v>
      </c>
      <c r="B98" s="71">
        <f t="shared" ref="B98:G98" si="75">B97/B2</f>
        <v>1.2781748617344995E-3</v>
      </c>
      <c r="C98" s="71">
        <f t="shared" si="75"/>
        <v>1.8341432636815476E-3</v>
      </c>
      <c r="D98" s="71">
        <f t="shared" si="75"/>
        <v>2.1258217697336522E-3</v>
      </c>
      <c r="E98" s="71">
        <f t="shared" si="75"/>
        <v>1.4816202489365004E-3</v>
      </c>
      <c r="F98" s="71">
        <f t="shared" si="75"/>
        <v>1.2857809083685605E-3</v>
      </c>
      <c r="G98" s="71">
        <f t="shared" si="75"/>
        <v>1.6382672596806601E-3</v>
      </c>
      <c r="H98" s="11">
        <v>3.0000000000000001E-3</v>
      </c>
      <c r="I98" s="11">
        <v>1E-3</v>
      </c>
      <c r="J98" s="11">
        <v>1E-3</v>
      </c>
      <c r="K98" s="11">
        <v>1E-3</v>
      </c>
      <c r="L98" s="11">
        <v>1E-3</v>
      </c>
      <c r="M98" s="11">
        <v>1E-3</v>
      </c>
      <c r="N98" s="11">
        <v>1E-3</v>
      </c>
      <c r="O98" s="11">
        <v>1E-3</v>
      </c>
      <c r="S98" s="139"/>
      <c r="T98" s="139"/>
      <c r="U98" s="15"/>
    </row>
    <row r="99" spans="1:21" x14ac:dyDescent="0.35">
      <c r="A99" s="2" t="s">
        <v>413</v>
      </c>
      <c r="B99" s="75">
        <f>Daloopa!AY275</f>
        <v>203</v>
      </c>
      <c r="C99" s="75">
        <f>Daloopa!AZ275</f>
        <v>138</v>
      </c>
      <c r="D99" s="75">
        <f>Daloopa!BA275</f>
        <v>149</v>
      </c>
      <c r="E99" s="75">
        <f>Daloopa!BB275</f>
        <v>250</v>
      </c>
      <c r="F99" s="75">
        <f>Daloopa!BC275</f>
        <v>244</v>
      </c>
      <c r="G99" s="75">
        <f>Daloopa!BD275</f>
        <v>373</v>
      </c>
      <c r="H99" s="3">
        <f>H100*H2</f>
        <v>350.69461941195772</v>
      </c>
      <c r="I99" s="3">
        <f t="shared" ref="I99:O99" si="76">I100*I2</f>
        <v>336.81612802498017</v>
      </c>
      <c r="J99" s="3">
        <f t="shared" si="76"/>
        <v>313.71012808763214</v>
      </c>
      <c r="K99" s="3">
        <f t="shared" si="76"/>
        <v>285.03232610512913</v>
      </c>
      <c r="L99" s="3">
        <f t="shared" si="76"/>
        <v>251.46015736685771</v>
      </c>
      <c r="M99" s="3">
        <f t="shared" si="76"/>
        <v>211.09375248698461</v>
      </c>
      <c r="N99" s="3">
        <f t="shared" si="76"/>
        <v>164.86371510971779</v>
      </c>
      <c r="O99" s="3">
        <f t="shared" si="76"/>
        <v>173.4207523788937</v>
      </c>
      <c r="S99" s="139"/>
      <c r="T99" s="139"/>
      <c r="U99" s="15"/>
    </row>
    <row r="100" spans="1:21" x14ac:dyDescent="0.35">
      <c r="A100" s="5" t="str">
        <f>A98</f>
        <v>As % of revenue</v>
      </c>
      <c r="B100" s="71">
        <f t="shared" ref="B100:G100" si="77">B99/B2</f>
        <v>8.6489832310701134E-3</v>
      </c>
      <c r="C100" s="71">
        <f t="shared" si="77"/>
        <v>5.3853568167670975E-3</v>
      </c>
      <c r="D100" s="71">
        <f t="shared" si="77"/>
        <v>5.368600740513799E-3</v>
      </c>
      <c r="E100" s="71">
        <f t="shared" si="77"/>
        <v>7.408101244682502E-3</v>
      </c>
      <c r="F100" s="71">
        <f t="shared" si="77"/>
        <v>7.1302395827711083E-3</v>
      </c>
      <c r="G100" s="71">
        <f t="shared" si="77"/>
        <v>9.8560272235626804E-3</v>
      </c>
      <c r="H100" s="11">
        <f>G100-0.1%</f>
        <v>8.8560272235626812E-3</v>
      </c>
      <c r="I100" s="11">
        <f t="shared" ref="I100:N100" si="78">H100-0.1%</f>
        <v>7.8560272235626803E-3</v>
      </c>
      <c r="J100" s="11">
        <f t="shared" si="78"/>
        <v>6.8560272235626803E-3</v>
      </c>
      <c r="K100" s="11">
        <f t="shared" si="78"/>
        <v>5.8560272235626803E-3</v>
      </c>
      <c r="L100" s="11">
        <f t="shared" si="78"/>
        <v>4.8560272235626803E-3</v>
      </c>
      <c r="M100" s="11">
        <f t="shared" si="78"/>
        <v>3.8560272235626802E-3</v>
      </c>
      <c r="N100" s="11">
        <f t="shared" si="78"/>
        <v>2.8560272235626802E-3</v>
      </c>
      <c r="O100" s="11">
        <f>N100</f>
        <v>2.8560272235626802E-3</v>
      </c>
      <c r="S100" s="139"/>
      <c r="T100" s="139"/>
      <c r="U100" s="15"/>
    </row>
    <row r="101" spans="1:21" x14ac:dyDescent="0.35">
      <c r="A101" s="5"/>
      <c r="B101" s="71"/>
      <c r="C101" s="71"/>
      <c r="D101" s="71"/>
      <c r="E101" s="71"/>
      <c r="F101" s="71"/>
      <c r="G101" s="71"/>
      <c r="H101" s="10"/>
      <c r="I101" s="10"/>
      <c r="J101" s="10"/>
      <c r="K101" s="10"/>
      <c r="L101" s="10"/>
      <c r="M101" s="10"/>
      <c r="N101" s="10"/>
      <c r="O101" s="10"/>
      <c r="S101" s="139"/>
      <c r="T101" s="139"/>
      <c r="U101" s="15"/>
    </row>
    <row r="102" spans="1:21" x14ac:dyDescent="0.35">
      <c r="A102" s="2" t="s">
        <v>457</v>
      </c>
      <c r="B102" s="75">
        <f>Daloopa!AY374/1000</f>
        <v>1.4279999999999999</v>
      </c>
      <c r="C102" s="75">
        <f>Daloopa!AZ374/1000</f>
        <v>2.7770000000000001</v>
      </c>
      <c r="D102" s="75">
        <f>Daloopa!BA374/1000</f>
        <v>2.3580000000000001</v>
      </c>
      <c r="E102" s="75">
        <f>Daloopa!BB374/1000</f>
        <v>3.0529999999999999</v>
      </c>
      <c r="F102" s="75">
        <f>Daloopa!BC374/1000</f>
        <v>4.9029999999999996</v>
      </c>
      <c r="G102" s="75">
        <f>Daloopa!BD374/1000</f>
        <v>5.2359999999999998</v>
      </c>
      <c r="H102" s="14">
        <f>G102</f>
        <v>5.2359999999999998</v>
      </c>
      <c r="I102" s="14">
        <f t="shared" ref="I102:O102" si="79">H102</f>
        <v>5.2359999999999998</v>
      </c>
      <c r="J102" s="14">
        <f t="shared" si="79"/>
        <v>5.2359999999999998</v>
      </c>
      <c r="K102" s="14">
        <f t="shared" si="79"/>
        <v>5.2359999999999998</v>
      </c>
      <c r="L102" s="14">
        <f t="shared" si="79"/>
        <v>5.2359999999999998</v>
      </c>
      <c r="M102" s="14">
        <f t="shared" si="79"/>
        <v>5.2359999999999998</v>
      </c>
      <c r="N102" s="14">
        <f t="shared" si="79"/>
        <v>5.2359999999999998</v>
      </c>
      <c r="O102" s="14">
        <f t="shared" si="79"/>
        <v>5.2359999999999998</v>
      </c>
      <c r="S102" s="139"/>
      <c r="T102" s="139"/>
      <c r="U102" s="15"/>
    </row>
    <row r="103" spans="1:21" x14ac:dyDescent="0.35">
      <c r="B103" s="71"/>
      <c r="C103" s="71"/>
      <c r="D103" s="71"/>
      <c r="E103" s="71"/>
      <c r="F103" s="71"/>
      <c r="G103" s="71"/>
      <c r="H103" s="10"/>
      <c r="I103" s="10"/>
      <c r="J103" s="10"/>
      <c r="K103" s="10"/>
      <c r="L103" s="10"/>
      <c r="M103" s="10"/>
      <c r="N103" s="10"/>
      <c r="O103" s="10"/>
    </row>
    <row r="104" spans="1:21" ht="13.15" x14ac:dyDescent="0.4">
      <c r="A104" s="1" t="s">
        <v>7</v>
      </c>
      <c r="B104" s="81">
        <f t="shared" ref="B104:O104" si="80">B90+B102</f>
        <v>-645.02800000000002</v>
      </c>
      <c r="C104" s="81">
        <f t="shared" si="80"/>
        <v>-731.60299999999995</v>
      </c>
      <c r="D104" s="81">
        <f t="shared" si="80"/>
        <v>-782.48500000000001</v>
      </c>
      <c r="E104" s="81">
        <f t="shared" si="80"/>
        <v>-1024.9099999999999</v>
      </c>
      <c r="F104" s="81">
        <f t="shared" si="80"/>
        <v>-1065.557</v>
      </c>
      <c r="G104" s="81">
        <f t="shared" si="80"/>
        <v>-1555.346</v>
      </c>
      <c r="H104" s="81">
        <f t="shared" si="80"/>
        <v>-1731.4425792129193</v>
      </c>
      <c r="I104" s="81">
        <f t="shared" si="80"/>
        <v>-1660.6615672360947</v>
      </c>
      <c r="J104" s="81">
        <f t="shared" si="80"/>
        <v>-1635.4224347213733</v>
      </c>
      <c r="K104" s="81">
        <f t="shared" si="80"/>
        <v>-1593.9761464913606</v>
      </c>
      <c r="L104" s="81">
        <f t="shared" si="80"/>
        <v>-1540.8017296810579</v>
      </c>
      <c r="M104" s="81">
        <f t="shared" si="80"/>
        <v>-1464.9661627006562</v>
      </c>
      <c r="N104" s="81">
        <f t="shared" si="80"/>
        <v>-1371.8493594767185</v>
      </c>
      <c r="O104" s="81">
        <f t="shared" si="80"/>
        <v>-1321.883242370428</v>
      </c>
    </row>
    <row r="105" spans="1:21" x14ac:dyDescent="0.35">
      <c r="B105" s="75"/>
      <c r="C105" s="75"/>
      <c r="D105" s="75"/>
      <c r="E105" s="75"/>
      <c r="F105" s="75"/>
      <c r="G105" s="75"/>
    </row>
    <row r="106" spans="1:21" x14ac:dyDescent="0.35">
      <c r="A106" s="2" t="s">
        <v>460</v>
      </c>
      <c r="B106" s="75">
        <f>Daloopa!AY378/1000</f>
        <v>599.55600000000004</v>
      </c>
      <c r="C106" s="75">
        <f>Daloopa!AZ378/1000</f>
        <v>499.495</v>
      </c>
      <c r="D106" s="75">
        <f>Daloopa!BA378/1000</f>
        <v>0</v>
      </c>
      <c r="E106" s="75">
        <f>Daloopa!BB378/1000</f>
        <v>1494.3150000000001</v>
      </c>
      <c r="F106" s="75">
        <f>Daloopa!BC378/1000</f>
        <v>0</v>
      </c>
      <c r="G106" s="75">
        <f>Daloopa!BD378/1000</f>
        <v>2296.0529999999999</v>
      </c>
      <c r="H106" s="14">
        <f>H165-G165</f>
        <v>500</v>
      </c>
      <c r="I106" s="14">
        <f t="shared" ref="I106:O106" si="81">I165-H165</f>
        <v>500</v>
      </c>
      <c r="J106" s="14">
        <f t="shared" si="81"/>
        <v>500.00000000000091</v>
      </c>
      <c r="K106" s="14">
        <f t="shared" si="81"/>
        <v>0</v>
      </c>
      <c r="L106" s="14">
        <f t="shared" si="81"/>
        <v>0</v>
      </c>
      <c r="M106" s="14">
        <f t="shared" si="81"/>
        <v>0</v>
      </c>
      <c r="N106" s="14">
        <f t="shared" si="81"/>
        <v>0</v>
      </c>
      <c r="O106" s="14">
        <f t="shared" si="81"/>
        <v>0</v>
      </c>
    </row>
    <row r="107" spans="1:21" x14ac:dyDescent="0.35">
      <c r="A107" s="2" t="s">
        <v>461</v>
      </c>
      <c r="B107" s="75">
        <f>Daloopa!AY379/1000</f>
        <v>-752.67600000000004</v>
      </c>
      <c r="C107" s="75">
        <f>Daloopa!AZ379/1000</f>
        <v>-577.32100000000003</v>
      </c>
      <c r="D107" s="75">
        <f>Daloopa!BA379/1000</f>
        <v>-1.4650000000000001</v>
      </c>
      <c r="E107" s="75">
        <f>Daloopa!BB379/1000</f>
        <v>-4.6399999999999997</v>
      </c>
      <c r="F107" s="75">
        <f>Daloopa!BC379/1000</f>
        <v>-6.4020000000000001</v>
      </c>
      <c r="G107" s="75">
        <f>Daloopa!BD379/1000</f>
        <v>-911.33</v>
      </c>
      <c r="K107" s="3"/>
      <c r="L107" s="3"/>
      <c r="M107" s="3"/>
      <c r="N107" s="3"/>
      <c r="O107" s="3"/>
    </row>
    <row r="108" spans="1:21" x14ac:dyDescent="0.35">
      <c r="A108" s="2" t="s">
        <v>462</v>
      </c>
      <c r="B108" s="75">
        <f>Daloopa!AY380/1000</f>
        <v>-60.3</v>
      </c>
      <c r="C108" s="75">
        <f>Daloopa!AZ380/1000</f>
        <v>-63.3</v>
      </c>
      <c r="D108" s="75">
        <f>Daloopa!BA380/1000</f>
        <v>58.3</v>
      </c>
      <c r="E108" s="75">
        <f>Daloopa!BB380/1000</f>
        <v>-425.2</v>
      </c>
      <c r="F108" s="75">
        <f>Daloopa!BC380/1000</f>
        <v>54.3</v>
      </c>
      <c r="G108" s="75">
        <f>Daloopa!BD380/1000</f>
        <v>1447.6</v>
      </c>
      <c r="K108" s="3"/>
      <c r="L108" s="3"/>
      <c r="M108" s="3"/>
      <c r="N108" s="3"/>
      <c r="O108" s="3"/>
    </row>
    <row r="109" spans="1:21" x14ac:dyDescent="0.35">
      <c r="A109" s="2" t="s">
        <v>463</v>
      </c>
      <c r="B109" s="75">
        <f>Daloopa!AY381/1000</f>
        <v>0</v>
      </c>
      <c r="C109" s="75">
        <f>Daloopa!AZ381/1000</f>
        <v>0</v>
      </c>
      <c r="D109" s="75">
        <f>Daloopa!BA381/1000</f>
        <v>0</v>
      </c>
      <c r="E109" s="75">
        <f>Daloopa!BB381/1000</f>
        <v>300</v>
      </c>
      <c r="F109" s="75">
        <f>Daloopa!BC381/1000</f>
        <v>0</v>
      </c>
      <c r="G109" s="75">
        <f>Daloopa!BD381/1000</f>
        <v>0</v>
      </c>
      <c r="K109" s="3"/>
      <c r="L109" s="3"/>
      <c r="M109" s="3"/>
      <c r="N109" s="3"/>
      <c r="O109" s="3"/>
    </row>
    <row r="110" spans="1:21" x14ac:dyDescent="0.35">
      <c r="A110" s="2" t="s">
        <v>464</v>
      </c>
      <c r="B110" s="75">
        <f>Daloopa!AY382/1000</f>
        <v>0</v>
      </c>
      <c r="C110" s="75">
        <f>Daloopa!AZ382/1000</f>
        <v>0</v>
      </c>
      <c r="D110" s="75">
        <f>Daloopa!BA382/1000</f>
        <v>0</v>
      </c>
      <c r="E110" s="75">
        <f>Daloopa!BB382/1000</f>
        <v>-300</v>
      </c>
      <c r="F110" s="75">
        <f>Daloopa!BC382/1000</f>
        <v>0</v>
      </c>
      <c r="G110" s="75">
        <f>Daloopa!BD382/1000</f>
        <v>0</v>
      </c>
      <c r="K110" s="3"/>
      <c r="L110" s="3"/>
      <c r="M110" s="3"/>
      <c r="N110" s="3"/>
      <c r="O110" s="3"/>
      <c r="R110" s="15"/>
    </row>
    <row r="111" spans="1:21" x14ac:dyDescent="0.35">
      <c r="A111" s="2" t="s">
        <v>465</v>
      </c>
      <c r="B111" s="75">
        <f>Daloopa!AY383/1000</f>
        <v>0</v>
      </c>
      <c r="C111" s="75">
        <f>Daloopa!AZ383/1000</f>
        <v>0</v>
      </c>
      <c r="D111" s="75">
        <f>Daloopa!BA383/1000</f>
        <v>0</v>
      </c>
      <c r="E111" s="75">
        <f>Daloopa!BB383/1000</f>
        <v>0</v>
      </c>
      <c r="F111" s="75">
        <f>Daloopa!BC383/1000</f>
        <v>0</v>
      </c>
      <c r="G111" s="75">
        <f>Daloopa!BD383/1000</f>
        <v>0</v>
      </c>
      <c r="K111" s="3"/>
      <c r="L111" s="3"/>
      <c r="M111" s="3"/>
      <c r="N111" s="3"/>
      <c r="O111" s="3"/>
    </row>
    <row r="112" spans="1:21" x14ac:dyDescent="0.35">
      <c r="A112" s="2" t="s">
        <v>466</v>
      </c>
      <c r="B112" s="75">
        <f>Daloopa!AY384/1000</f>
        <v>0</v>
      </c>
      <c r="C112" s="75">
        <f>Daloopa!AZ384/1000</f>
        <v>0</v>
      </c>
      <c r="D112" s="75">
        <f>Daloopa!BA384/1000</f>
        <v>0</v>
      </c>
      <c r="E112" s="75">
        <f>Daloopa!BB384/1000</f>
        <v>0</v>
      </c>
      <c r="F112" s="75">
        <f>Daloopa!BC384/1000</f>
        <v>0</v>
      </c>
      <c r="G112" s="75">
        <f>Daloopa!BD384/1000</f>
        <v>0</v>
      </c>
      <c r="H112" s="11"/>
      <c r="I112" s="11"/>
      <c r="J112" s="11"/>
      <c r="K112" s="11"/>
      <c r="L112" s="11"/>
      <c r="M112" s="11"/>
      <c r="N112" s="11"/>
      <c r="O112" s="11"/>
    </row>
    <row r="113" spans="1:20" x14ac:dyDescent="0.35">
      <c r="A113" s="2" t="s">
        <v>467</v>
      </c>
      <c r="B113" s="75">
        <f>Daloopa!AY385/1000</f>
        <v>-9.5239999999999991</v>
      </c>
      <c r="C113" s="75">
        <f>Daloopa!AZ385/1000</f>
        <v>-4.3840000000000003</v>
      </c>
      <c r="D113" s="75">
        <f>Daloopa!BA385/1000</f>
        <v>-1.675</v>
      </c>
      <c r="E113" s="75">
        <f>Daloopa!BB385/1000</f>
        <v>-13.574</v>
      </c>
      <c r="F113" s="75">
        <f>Daloopa!BC385/1000</f>
        <v>-2.2679999999999998</v>
      </c>
      <c r="G113" s="75">
        <f>Daloopa!BD385/1000</f>
        <v>-16.925000000000001</v>
      </c>
      <c r="K113" s="3"/>
      <c r="L113" s="3"/>
      <c r="M113" s="3"/>
      <c r="N113" s="3"/>
      <c r="O113" s="3"/>
    </row>
    <row r="114" spans="1:20" x14ac:dyDescent="0.35">
      <c r="A114" s="2" t="s">
        <v>468</v>
      </c>
      <c r="B114" s="75">
        <f>Daloopa!AY386/1000</f>
        <v>-579.71199999999999</v>
      </c>
      <c r="C114" s="75">
        <f>Daloopa!AZ386/1000</f>
        <v>-1007.494</v>
      </c>
      <c r="D114" s="75">
        <f>Daloopa!BA386/1000</f>
        <v>-1200.376</v>
      </c>
      <c r="E114" s="75">
        <f>Daloopa!BB386/1000</f>
        <v>-2466.4340000000002</v>
      </c>
      <c r="F114" s="75">
        <f>Daloopa!BC386/1000</f>
        <v>-2549.6689999999999</v>
      </c>
      <c r="G114" s="75">
        <f>Daloopa!BD386/1000</f>
        <v>-2748.0140000000001</v>
      </c>
      <c r="H114" s="14">
        <v>0</v>
      </c>
      <c r="I114" s="14">
        <f t="shared" ref="I114:O114" si="82">-(I127+I115+I117+I106)</f>
        <v>-1668.2942673493299</v>
      </c>
      <c r="J114" s="14">
        <f t="shared" si="82"/>
        <v>-1893.1246403651692</v>
      </c>
      <c r="K114" s="14">
        <f t="shared" si="82"/>
        <v>-1656.9138204577009</v>
      </c>
      <c r="L114" s="14">
        <f t="shared" si="82"/>
        <v>-1981.3208813494596</v>
      </c>
      <c r="M114" s="14">
        <f t="shared" si="82"/>
        <v>-2329.3371940830261</v>
      </c>
      <c r="N114" s="14">
        <f t="shared" si="82"/>
        <v>-2695.7978478929895</v>
      </c>
      <c r="O114" s="14">
        <f t="shared" si="82"/>
        <v>-3024.1805284830225</v>
      </c>
    </row>
    <row r="115" spans="1:20" x14ac:dyDescent="0.35">
      <c r="A115" s="2" t="s">
        <v>201</v>
      </c>
      <c r="B115" s="75">
        <f>Daloopa!AY387/1000</f>
        <v>-282.93099999999998</v>
      </c>
      <c r="C115" s="75">
        <f>Daloopa!AZ387/1000</f>
        <v>-306.52300000000002</v>
      </c>
      <c r="D115" s="75">
        <f>Daloopa!BA387/1000</f>
        <v>-327.56799999999998</v>
      </c>
      <c r="E115" s="75">
        <f>Daloopa!BB387/1000</f>
        <v>-355.92599999999999</v>
      </c>
      <c r="F115" s="75">
        <f>Daloopa!BC387/1000</f>
        <v>-392.18799999999999</v>
      </c>
      <c r="G115" s="75">
        <f>Daloopa!BD387/1000</f>
        <v>-493.726</v>
      </c>
      <c r="H115" s="3">
        <f>-H116*H63</f>
        <v>-448.80764909717948</v>
      </c>
      <c r="I115" s="3">
        <f t="shared" ref="I115:O115" si="83">-I116*I63</f>
        <v>-486.91818565956692</v>
      </c>
      <c r="J115" s="3">
        <f t="shared" si="83"/>
        <v>-520.51226808739818</v>
      </c>
      <c r="K115" s="3">
        <f t="shared" si="83"/>
        <v>-556.80110058543198</v>
      </c>
      <c r="L115" s="3">
        <f t="shared" si="83"/>
        <v>-605.11842051211988</v>
      </c>
      <c r="M115" s="3">
        <f t="shared" si="83"/>
        <v>-652.43104100423943</v>
      </c>
      <c r="N115" s="3">
        <f t="shared" si="83"/>
        <v>-700.93898638607516</v>
      </c>
      <c r="O115" s="3">
        <f t="shared" si="83"/>
        <v>-750.58230975507672</v>
      </c>
    </row>
    <row r="116" spans="1:20" x14ac:dyDescent="0.35">
      <c r="A116" s="2" t="s">
        <v>709</v>
      </c>
      <c r="B116" s="83">
        <f t="shared" ref="B116:G116" si="84">-B115/B63</f>
        <v>0.18384558403077397</v>
      </c>
      <c r="C116" s="83">
        <f t="shared" si="84"/>
        <v>0.19284580036641072</v>
      </c>
      <c r="D116" s="83">
        <f t="shared" si="84"/>
        <v>0.19127444082087852</v>
      </c>
      <c r="E116" s="83">
        <f t="shared" si="84"/>
        <v>0.13405623246266543</v>
      </c>
      <c r="F116" s="83">
        <f t="shared" si="84"/>
        <v>0.16346397513871097</v>
      </c>
      <c r="G116" s="83">
        <f t="shared" si="84"/>
        <v>0.20435771851610271</v>
      </c>
      <c r="H116" s="35">
        <v>0.2</v>
      </c>
      <c r="I116" s="35">
        <v>0.2</v>
      </c>
      <c r="J116" s="35">
        <v>0.2</v>
      </c>
      <c r="K116" s="35">
        <v>0.2</v>
      </c>
      <c r="L116" s="35">
        <v>0.2</v>
      </c>
      <c r="M116" s="35">
        <v>0.2</v>
      </c>
      <c r="N116" s="35">
        <v>0.2</v>
      </c>
      <c r="O116" s="35">
        <v>0.2</v>
      </c>
    </row>
    <row r="117" spans="1:20" x14ac:dyDescent="0.35">
      <c r="A117" s="2" t="s">
        <v>469</v>
      </c>
      <c r="B117" s="75">
        <f>Daloopa!AY388/1000</f>
        <v>8.0329999999999995</v>
      </c>
      <c r="C117" s="75">
        <f>Daloopa!AZ388/1000</f>
        <v>15.625999999999999</v>
      </c>
      <c r="D117" s="75">
        <f>Daloopa!BA388/1000</f>
        <v>22.103999999999999</v>
      </c>
      <c r="E117" s="75">
        <f>Daloopa!BB388/1000</f>
        <v>56.466999999999999</v>
      </c>
      <c r="F117" s="75">
        <f>Daloopa!BC388/1000</f>
        <v>64.224999999999994</v>
      </c>
      <c r="G117" s="75">
        <f>Daloopa!BD388/1000</f>
        <v>33.880000000000003</v>
      </c>
      <c r="H117" s="3">
        <f>H118*H71</f>
        <v>38.041647511257253</v>
      </c>
      <c r="I117" s="3">
        <f t="shared" ref="I117:O117" si="85">I118*I71</f>
        <v>41.186895379458633</v>
      </c>
      <c r="J117" s="3">
        <f t="shared" si="85"/>
        <v>43.956708421354683</v>
      </c>
      <c r="K117" s="3">
        <f t="shared" si="85"/>
        <v>46.758458732256521</v>
      </c>
      <c r="L117" s="3">
        <f t="shared" si="85"/>
        <v>49.745892560430285</v>
      </c>
      <c r="M117" s="3">
        <f t="shared" si="85"/>
        <v>52.590154432329676</v>
      </c>
      <c r="N117" s="3">
        <f t="shared" si="85"/>
        <v>55.453874693649155</v>
      </c>
      <c r="O117" s="3">
        <f t="shared" si="85"/>
        <v>58.332136124055296</v>
      </c>
    </row>
    <row r="118" spans="1:20" x14ac:dyDescent="0.35">
      <c r="A118" s="2" t="s">
        <v>710</v>
      </c>
      <c r="B118" s="83">
        <f t="shared" ref="B118:G118" si="86">B117/B71</f>
        <v>0.23404131340500536</v>
      </c>
      <c r="C118" s="83">
        <f t="shared" si="86"/>
        <v>0.38225005504048531</v>
      </c>
      <c r="D118" s="83">
        <f t="shared" si="86"/>
        <v>0.45491777974438657</v>
      </c>
      <c r="E118" s="83">
        <f t="shared" si="86"/>
        <v>0.82302613359763299</v>
      </c>
      <c r="F118" s="83">
        <f t="shared" si="86"/>
        <v>0.82152267901455645</v>
      </c>
      <c r="G118" s="83">
        <f t="shared" si="86"/>
        <v>0.46594784904830017</v>
      </c>
      <c r="H118" s="35">
        <v>0.5</v>
      </c>
      <c r="I118" s="35">
        <v>0.5</v>
      </c>
      <c r="J118" s="35">
        <v>0.5</v>
      </c>
      <c r="K118" s="35">
        <v>0.5</v>
      </c>
      <c r="L118" s="35">
        <v>0.5</v>
      </c>
      <c r="M118" s="35">
        <v>0.5</v>
      </c>
      <c r="N118" s="35">
        <v>0.5</v>
      </c>
      <c r="O118" s="35">
        <v>0.5</v>
      </c>
    </row>
    <row r="119" spans="1:20" x14ac:dyDescent="0.35">
      <c r="B119" s="75"/>
      <c r="C119" s="75"/>
      <c r="D119" s="75"/>
      <c r="E119" s="75"/>
      <c r="F119" s="75"/>
      <c r="G119" s="75"/>
      <c r="K119" s="3"/>
      <c r="L119" s="3"/>
      <c r="M119" s="3"/>
      <c r="N119" s="3"/>
      <c r="O119" s="3"/>
      <c r="S119" s="136"/>
    </row>
    <row r="120" spans="1:20" ht="13.15" x14ac:dyDescent="0.4">
      <c r="A120" s="1" t="s">
        <v>8</v>
      </c>
      <c r="B120" s="81">
        <f>B106+B107+B108+B109+B110+B111+B113+B115+B117+B112+B114</f>
        <v>-1077.5540000000001</v>
      </c>
      <c r="C120" s="81">
        <f t="shared" ref="C120:O120" si="87">C106+C107+C108+C109+C110+C111+C113+C115+C117+C112+C114</f>
        <v>-1443.9010000000001</v>
      </c>
      <c r="D120" s="81">
        <f t="shared" si="87"/>
        <v>-1450.68</v>
      </c>
      <c r="E120" s="81">
        <f t="shared" si="87"/>
        <v>-1714.9920000000002</v>
      </c>
      <c r="F120" s="81">
        <f t="shared" si="87"/>
        <v>-2832.002</v>
      </c>
      <c r="G120" s="81">
        <f t="shared" si="87"/>
        <v>-392.46200000000044</v>
      </c>
      <c r="H120" s="81">
        <f t="shared" si="87"/>
        <v>89.233998414077774</v>
      </c>
      <c r="I120" s="81">
        <f t="shared" si="87"/>
        <v>-1614.025557629438</v>
      </c>
      <c r="J120" s="81">
        <f t="shared" si="87"/>
        <v>-1869.6802000312118</v>
      </c>
      <c r="K120" s="81">
        <f t="shared" si="87"/>
        <v>-2166.9564623108763</v>
      </c>
      <c r="L120" s="81">
        <f t="shared" si="87"/>
        <v>-2536.6934093011491</v>
      </c>
      <c r="M120" s="81">
        <f t="shared" si="87"/>
        <v>-2929.1780806549359</v>
      </c>
      <c r="N120" s="81">
        <f t="shared" si="87"/>
        <v>-3341.2829595854155</v>
      </c>
      <c r="O120" s="81">
        <f t="shared" si="87"/>
        <v>-3716.4307021140439</v>
      </c>
      <c r="S120" s="136"/>
    </row>
    <row r="121" spans="1:20" ht="13.15" x14ac:dyDescent="0.4">
      <c r="A121" s="1" t="s">
        <v>12</v>
      </c>
      <c r="B121" s="74"/>
      <c r="C121" s="74"/>
      <c r="D121" s="74"/>
      <c r="E121" s="74"/>
      <c r="F121" s="74"/>
      <c r="G121" s="74"/>
      <c r="H121" s="4"/>
      <c r="I121" s="4"/>
      <c r="J121" s="4"/>
      <c r="K121" s="4"/>
      <c r="L121" s="4"/>
      <c r="M121" s="4"/>
      <c r="N121" s="4"/>
      <c r="O121" s="4"/>
      <c r="S121" s="136"/>
      <c r="T121" s="138"/>
    </row>
    <row r="122" spans="1:20" x14ac:dyDescent="0.35">
      <c r="B122" s="75"/>
      <c r="C122" s="75"/>
      <c r="D122" s="75"/>
      <c r="E122" s="75"/>
      <c r="F122" s="75"/>
      <c r="G122" s="75"/>
    </row>
    <row r="123" spans="1:20" x14ac:dyDescent="0.35">
      <c r="A123" s="2" t="s">
        <v>10</v>
      </c>
      <c r="B123" s="70">
        <f t="shared" ref="B123:O123" si="88">B120+B121+B104+B87</f>
        <v>79.526000000000295</v>
      </c>
      <c r="C123" s="70">
        <f t="shared" si="88"/>
        <v>-31.953999999997905</v>
      </c>
      <c r="D123" s="70">
        <f t="shared" si="88"/>
        <v>4.8330000000023574</v>
      </c>
      <c r="E123" s="70">
        <f t="shared" si="88"/>
        <v>1136.2570000000014</v>
      </c>
      <c r="F123" s="70">
        <f t="shared" si="88"/>
        <v>-1031.7479999999991</v>
      </c>
      <c r="G123" s="70">
        <f t="shared" si="88"/>
        <v>36.746999999996888</v>
      </c>
      <c r="H123" s="3">
        <f t="shared" si="88"/>
        <v>1704.4247906902801</v>
      </c>
      <c r="I123" s="3">
        <f t="shared" si="88"/>
        <v>5.2360000000003311</v>
      </c>
      <c r="J123" s="3">
        <f t="shared" si="88"/>
        <v>5.2360000000003311</v>
      </c>
      <c r="K123" s="3">
        <f t="shared" si="88"/>
        <v>5.2359999999998763</v>
      </c>
      <c r="L123" s="3">
        <f t="shared" si="88"/>
        <v>5.2359999999998763</v>
      </c>
      <c r="M123" s="3">
        <f t="shared" si="88"/>
        <v>5.2359999999998763</v>
      </c>
      <c r="N123" s="3">
        <f t="shared" si="88"/>
        <v>5.2359999999998763</v>
      </c>
      <c r="O123" s="3">
        <f t="shared" si="88"/>
        <v>5.2359999999998763</v>
      </c>
    </row>
    <row r="124" spans="1:20" x14ac:dyDescent="0.35">
      <c r="A124" s="2" t="s">
        <v>9</v>
      </c>
      <c r="B124" s="75"/>
      <c r="C124" s="75"/>
      <c r="D124" s="75"/>
      <c r="E124" s="75"/>
      <c r="F124" s="75">
        <f>E125</f>
        <v>0</v>
      </c>
      <c r="G124" s="75">
        <f>F125</f>
        <v>344.82900000000001</v>
      </c>
      <c r="H124" s="3">
        <f>G125</f>
        <v>381.57600000000002</v>
      </c>
      <c r="I124" s="3">
        <f t="shared" ref="I124:O124" si="89">H125</f>
        <v>2086.0007906902802</v>
      </c>
      <c r="J124" s="3">
        <f t="shared" si="89"/>
        <v>2091.2367906902805</v>
      </c>
      <c r="K124" s="3">
        <f t="shared" si="89"/>
        <v>2096.4727906902808</v>
      </c>
      <c r="L124" s="3">
        <f t="shared" si="89"/>
        <v>2101.7087906902807</v>
      </c>
      <c r="M124" s="3">
        <f t="shared" si="89"/>
        <v>2106.9447906902806</v>
      </c>
      <c r="N124" s="3">
        <f t="shared" si="89"/>
        <v>2112.1807906902804</v>
      </c>
      <c r="O124" s="3">
        <f t="shared" si="89"/>
        <v>2117.4167906902803</v>
      </c>
    </row>
    <row r="125" spans="1:20" x14ac:dyDescent="0.35">
      <c r="A125" s="2" t="s">
        <v>11</v>
      </c>
      <c r="B125" s="75"/>
      <c r="C125" s="75"/>
      <c r="D125" s="75"/>
      <c r="E125" s="75"/>
      <c r="F125" s="75">
        <f>F132</f>
        <v>344.82900000000001</v>
      </c>
      <c r="G125" s="75">
        <f>G132</f>
        <v>381.57600000000002</v>
      </c>
      <c r="H125" s="3">
        <f t="shared" ref="H125:O125" si="90">H124+H123</f>
        <v>2086.0007906902802</v>
      </c>
      <c r="I125" s="3">
        <f t="shared" si="90"/>
        <v>2091.2367906902805</v>
      </c>
      <c r="J125" s="3">
        <f t="shared" si="90"/>
        <v>2096.4727906902808</v>
      </c>
      <c r="K125" s="3">
        <f t="shared" si="90"/>
        <v>2101.7087906902807</v>
      </c>
      <c r="L125" s="3">
        <f t="shared" si="90"/>
        <v>2106.9447906902806</v>
      </c>
      <c r="M125" s="3">
        <f t="shared" si="90"/>
        <v>2112.1807906902804</v>
      </c>
      <c r="N125" s="3">
        <f t="shared" si="90"/>
        <v>2117.4167906902803</v>
      </c>
      <c r="O125" s="3">
        <f t="shared" si="90"/>
        <v>2122.6527906902802</v>
      </c>
    </row>
    <row r="127" spans="1:20" x14ac:dyDescent="0.35">
      <c r="A127" s="2" t="s">
        <v>46</v>
      </c>
      <c r="B127" s="70">
        <f t="shared" ref="B127:O127" si="91">B87+B90</f>
        <v>1155.6520000000005</v>
      </c>
      <c r="C127" s="70">
        <f t="shared" si="91"/>
        <v>1409.1700000000019</v>
      </c>
      <c r="D127" s="70">
        <f t="shared" si="91"/>
        <v>1453.1550000000025</v>
      </c>
      <c r="E127" s="70">
        <f t="shared" si="91"/>
        <v>2848.1960000000017</v>
      </c>
      <c r="F127" s="70">
        <f t="shared" si="91"/>
        <v>1795.351000000001</v>
      </c>
      <c r="G127" s="70">
        <f t="shared" si="91"/>
        <v>423.97299999999723</v>
      </c>
      <c r="H127" s="3">
        <f t="shared" si="91"/>
        <v>1609.9547922762022</v>
      </c>
      <c r="I127" s="3">
        <f t="shared" si="91"/>
        <v>1614.025557629438</v>
      </c>
      <c r="J127" s="3">
        <f t="shared" si="91"/>
        <v>1869.6802000312118</v>
      </c>
      <c r="K127" s="3">
        <f t="shared" si="91"/>
        <v>2166.9564623108763</v>
      </c>
      <c r="L127" s="3">
        <f t="shared" si="91"/>
        <v>2536.6934093011491</v>
      </c>
      <c r="M127" s="3">
        <f t="shared" si="91"/>
        <v>2929.1780806549359</v>
      </c>
      <c r="N127" s="3">
        <f t="shared" si="91"/>
        <v>3341.2829595854155</v>
      </c>
      <c r="O127" s="3">
        <f t="shared" si="91"/>
        <v>3716.4307021140439</v>
      </c>
    </row>
    <row r="128" spans="1:20" x14ac:dyDescent="0.35">
      <c r="A128" s="2" t="s">
        <v>25</v>
      </c>
      <c r="B128" s="71">
        <f t="shared" ref="B128:O128" si="92">B127/B2</f>
        <v>4.9237511177106612E-2</v>
      </c>
      <c r="C128" s="71">
        <f t="shared" si="92"/>
        <v>5.4991907720896384E-2</v>
      </c>
      <c r="D128" s="71">
        <f t="shared" si="92"/>
        <v>5.2358449725378141E-2</v>
      </c>
      <c r="E128" s="71">
        <f t="shared" si="92"/>
        <v>8.4398897330798944E-2</v>
      </c>
      <c r="F128" s="71">
        <f t="shared" si="92"/>
        <v>5.2464273627736473E-2</v>
      </c>
      <c r="G128" s="71">
        <f t="shared" si="92"/>
        <v>1.1202920724009418E-2</v>
      </c>
      <c r="H128" s="10">
        <f t="shared" si="92"/>
        <v>4.0655894558663697E-2</v>
      </c>
      <c r="I128" s="10">
        <f t="shared" si="92"/>
        <v>3.7646144781173875E-2</v>
      </c>
      <c r="J128" s="10">
        <f t="shared" si="92"/>
        <v>4.086121933299313E-2</v>
      </c>
      <c r="K128" s="10">
        <f t="shared" si="92"/>
        <v>4.4520410049515492E-2</v>
      </c>
      <c r="L128" s="10">
        <f t="shared" si="92"/>
        <v>4.8986894712816025E-2</v>
      </c>
      <c r="M128" s="10">
        <f t="shared" si="92"/>
        <v>5.3506985823111593E-2</v>
      </c>
      <c r="N128" s="10">
        <f t="shared" si="92"/>
        <v>5.7882931291771765E-2</v>
      </c>
      <c r="O128" s="10">
        <f t="shared" si="92"/>
        <v>6.1205058299664529E-2</v>
      </c>
    </row>
    <row r="129" spans="1:18" x14ac:dyDescent="0.35">
      <c r="A129" s="2" t="s">
        <v>219</v>
      </c>
      <c r="B129" s="137">
        <f t="shared" ref="B129:O129" si="93">B127/B68</f>
        <v>0.75093049851848026</v>
      </c>
      <c r="C129" s="137">
        <f t="shared" si="93"/>
        <v>0.88656484669122826</v>
      </c>
      <c r="D129" s="137">
        <f t="shared" si="93"/>
        <v>0.84853041216194569</v>
      </c>
      <c r="E129" s="137">
        <f t="shared" si="93"/>
        <v>1.0727466526054126</v>
      </c>
      <c r="F129" s="137">
        <f t="shared" si="93"/>
        <v>0.74830237342616301</v>
      </c>
      <c r="G129" s="137">
        <f t="shared" si="93"/>
        <v>0.17548631223072522</v>
      </c>
      <c r="H129" s="137">
        <f t="shared" si="93"/>
        <v>0.71743643207275276</v>
      </c>
      <c r="I129" s="137">
        <f t="shared" si="93"/>
        <v>0.66295554578357774</v>
      </c>
      <c r="J129" s="137">
        <f t="shared" si="93"/>
        <v>0.71840005112704775</v>
      </c>
      <c r="K129" s="137">
        <f t="shared" si="93"/>
        <v>0.7783592597185941</v>
      </c>
      <c r="L129" s="137">
        <f t="shared" si="93"/>
        <v>0.83841222587615538</v>
      </c>
      <c r="M129" s="137">
        <f t="shared" si="93"/>
        <v>0.89792725868660894</v>
      </c>
      <c r="N129" s="137">
        <f t="shared" si="93"/>
        <v>0.95337341037699008</v>
      </c>
      <c r="O129" s="137">
        <f t="shared" si="93"/>
        <v>0.99027932148487652</v>
      </c>
    </row>
    <row r="130" spans="1:18" x14ac:dyDescent="0.35">
      <c r="A130" s="2" t="s">
        <v>717</v>
      </c>
      <c r="B130" s="79">
        <f>B127/B185</f>
        <v>4.2275517445731312</v>
      </c>
      <c r="C130" s="79">
        <f t="shared" ref="C130:O130" si="94">C127/C185</f>
        <v>5.2955412337235366</v>
      </c>
      <c r="D130" s="79">
        <f t="shared" si="94"/>
        <v>5.6312269185012473</v>
      </c>
      <c r="E130" s="79">
        <f t="shared" si="94"/>
        <v>11.389321646219557</v>
      </c>
      <c r="F130" s="79">
        <f t="shared" si="94"/>
        <v>7.6134844706800369</v>
      </c>
      <c r="G130" s="79">
        <f t="shared" si="94"/>
        <v>1.8735246158808876</v>
      </c>
      <c r="H130" s="79">
        <f t="shared" si="94"/>
        <v>7.043905335987759</v>
      </c>
      <c r="I130" s="79">
        <f t="shared" si="94"/>
        <v>7.2767086262696372</v>
      </c>
      <c r="J130" s="79">
        <f t="shared" si="94"/>
        <v>8.7082972306732582</v>
      </c>
      <c r="K130" s="79">
        <f t="shared" si="94"/>
        <v>10.346966493982515</v>
      </c>
      <c r="L130" s="79">
        <f t="shared" si="94"/>
        <v>12.467864167417467</v>
      </c>
      <c r="M130" s="79">
        <f t="shared" si="94"/>
        <v>14.878472416456908</v>
      </c>
      <c r="N130" s="79">
        <f t="shared" si="94"/>
        <v>17.606681556171388</v>
      </c>
      <c r="O130" s="79">
        <f t="shared" si="94"/>
        <v>20.372627506568211</v>
      </c>
      <c r="Q130" s="69"/>
      <c r="R130" s="15"/>
    </row>
    <row r="131" spans="1:18" ht="13.15" x14ac:dyDescent="0.4">
      <c r="A131" s="1" t="s">
        <v>13</v>
      </c>
      <c r="B131" s="83"/>
      <c r="C131" s="83"/>
      <c r="D131" s="83"/>
      <c r="E131" s="83"/>
      <c r="F131" s="83"/>
      <c r="G131" s="83"/>
      <c r="H131" s="27"/>
      <c r="I131" s="27"/>
      <c r="J131" s="27"/>
      <c r="K131" s="27"/>
      <c r="L131" s="27"/>
      <c r="M131" s="27"/>
      <c r="N131" s="27"/>
      <c r="O131" s="27"/>
    </row>
    <row r="132" spans="1:18" x14ac:dyDescent="0.35">
      <c r="A132" s="2" t="s">
        <v>14</v>
      </c>
      <c r="B132" s="75">
        <f>Daloopa!AY314/1000</f>
        <v>267.44099999999997</v>
      </c>
      <c r="C132" s="75">
        <f>Daloopa!AZ314/1000</f>
        <v>235.48699999999999</v>
      </c>
      <c r="D132" s="75">
        <f>Daloopa!BA314/1000</f>
        <v>240.32</v>
      </c>
      <c r="E132" s="75">
        <f>Daloopa!BB314/1000</f>
        <v>1376.577</v>
      </c>
      <c r="F132" s="75">
        <f>Daloopa!BC314/1000</f>
        <v>344.82900000000001</v>
      </c>
      <c r="G132" s="75">
        <f>Daloopa!BD314/1000</f>
        <v>381.57600000000002</v>
      </c>
      <c r="H132" s="3">
        <f>H125</f>
        <v>2086.0007906902802</v>
      </c>
      <c r="I132" s="3">
        <f t="shared" ref="I132:O132" si="95">I125</f>
        <v>2091.2367906902805</v>
      </c>
      <c r="J132" s="3">
        <f t="shared" si="95"/>
        <v>2096.4727906902808</v>
      </c>
      <c r="K132" s="3">
        <f t="shared" si="95"/>
        <v>2101.7087906902807</v>
      </c>
      <c r="L132" s="3">
        <f t="shared" si="95"/>
        <v>2106.9447906902806</v>
      </c>
      <c r="M132" s="3">
        <f t="shared" si="95"/>
        <v>2112.1807906902804</v>
      </c>
      <c r="N132" s="3">
        <f t="shared" si="95"/>
        <v>2117.4167906902803</v>
      </c>
      <c r="O132" s="3">
        <f t="shared" si="95"/>
        <v>2122.6527906902802</v>
      </c>
      <c r="R132" s="15"/>
    </row>
    <row r="133" spans="1:18" x14ac:dyDescent="0.35">
      <c r="A133" s="2" t="s">
        <v>705</v>
      </c>
      <c r="B133" s="75">
        <f>Daloopa!AY316/1000</f>
        <v>108.265</v>
      </c>
      <c r="C133" s="75">
        <f>Daloopa!AZ316/1000</f>
        <v>57.804000000000002</v>
      </c>
      <c r="D133" s="75">
        <f>Daloopa!BA316/1000</f>
        <v>76.537000000000006</v>
      </c>
      <c r="E133" s="75">
        <f>Daloopa!BB316/1000</f>
        <v>90.76</v>
      </c>
      <c r="F133" s="75">
        <f>Daloopa!BC316/1000</f>
        <v>97.394000000000005</v>
      </c>
      <c r="G133" s="75">
        <f>Daloopa!BD316/1000</f>
        <v>135.77500000000001</v>
      </c>
      <c r="H133" s="3">
        <f>H134*H2</f>
        <v>142.07021374301226</v>
      </c>
      <c r="I133" s="3">
        <f t="shared" ref="I133:O133" si="96">I134*I2</f>
        <v>153.81644625772901</v>
      </c>
      <c r="J133" s="3">
        <f t="shared" si="96"/>
        <v>164.16058108453714</v>
      </c>
      <c r="K133" s="3">
        <f t="shared" si="96"/>
        <v>174.62398873286745</v>
      </c>
      <c r="L133" s="3">
        <f t="shared" si="96"/>
        <v>185.78084944417489</v>
      </c>
      <c r="M133" s="3">
        <f t="shared" si="96"/>
        <v>196.40302063069538</v>
      </c>
      <c r="N133" s="3">
        <f t="shared" si="96"/>
        <v>207.09786105540252</v>
      </c>
      <c r="O133" s="3">
        <f t="shared" si="96"/>
        <v>217.84700688314467</v>
      </c>
    </row>
    <row r="134" spans="1:18" x14ac:dyDescent="0.35">
      <c r="A134" s="2" t="s">
        <v>1</v>
      </c>
      <c r="B134" s="71">
        <f t="shared" ref="B134:G134" si="97">B133/B2</f>
        <v>4.6127200468561863E-3</v>
      </c>
      <c r="C134" s="71">
        <f t="shared" si="97"/>
        <v>2.2557620683797486E-3</v>
      </c>
      <c r="D134" s="71">
        <f t="shared" si="97"/>
        <v>2.7576952676288905E-3</v>
      </c>
      <c r="E134" s="71">
        <f t="shared" si="97"/>
        <v>2.6894370758695357E-3</v>
      </c>
      <c r="F134" s="71">
        <f t="shared" si="97"/>
        <v>2.8460760406738088E-3</v>
      </c>
      <c r="G134" s="71">
        <f t="shared" si="97"/>
        <v>3.5876731803732519E-3</v>
      </c>
      <c r="H134" s="11">
        <f>G134</f>
        <v>3.5876731803732519E-3</v>
      </c>
      <c r="I134" s="11">
        <f t="shared" ref="I134:O134" si="98">H134</f>
        <v>3.5876731803732519E-3</v>
      </c>
      <c r="J134" s="11">
        <f t="shared" si="98"/>
        <v>3.5876731803732519E-3</v>
      </c>
      <c r="K134" s="11">
        <f t="shared" si="98"/>
        <v>3.5876731803732519E-3</v>
      </c>
      <c r="L134" s="11">
        <f t="shared" si="98"/>
        <v>3.5876731803732519E-3</v>
      </c>
      <c r="M134" s="11">
        <f t="shared" si="98"/>
        <v>3.5876731803732519E-3</v>
      </c>
      <c r="N134" s="11">
        <f t="shared" si="98"/>
        <v>3.5876731803732519E-3</v>
      </c>
      <c r="O134" s="11">
        <f t="shared" si="98"/>
        <v>3.5876731803732519E-3</v>
      </c>
    </row>
    <row r="135" spans="1:18" x14ac:dyDescent="0.35">
      <c r="B135" s="71"/>
      <c r="C135" s="71"/>
      <c r="D135" s="71"/>
      <c r="E135" s="71"/>
      <c r="F135" s="71"/>
      <c r="G135" s="71"/>
      <c r="H135" s="71"/>
      <c r="I135" s="71"/>
      <c r="J135" s="71"/>
      <c r="K135" s="71"/>
      <c r="L135" s="71"/>
      <c r="M135" s="71"/>
      <c r="N135" s="71"/>
      <c r="O135" s="71"/>
    </row>
    <row r="136" spans="1:18" x14ac:dyDescent="0.35">
      <c r="A136" s="2" t="s">
        <v>187</v>
      </c>
      <c r="B136" s="75">
        <f>Daloopa!AY315/1000</f>
        <v>3609.0250000000001</v>
      </c>
      <c r="C136" s="75">
        <f>Daloopa!AZ315/1000</f>
        <v>4097.0039999999999</v>
      </c>
      <c r="D136" s="75">
        <f>Daloopa!BA315/1000</f>
        <v>4676.848</v>
      </c>
      <c r="E136" s="75">
        <f>Daloopa!BB315/1000</f>
        <v>5247.4769999999999</v>
      </c>
      <c r="F136" s="75">
        <f>Daloopa!BC315/1000</f>
        <v>5614.3249999999998</v>
      </c>
      <c r="G136" s="75">
        <f>Daloopa!BD315/1000</f>
        <v>6760.7330000000002</v>
      </c>
      <c r="H136" s="3">
        <f t="shared" ref="H136:O136" si="99">AVERAGE(G137:H137)*H42/365</f>
        <v>6483.9145549919303</v>
      </c>
      <c r="I136" s="3">
        <f t="shared" si="99"/>
        <v>6908.5845414038176</v>
      </c>
      <c r="J136" s="3">
        <f t="shared" si="99"/>
        <v>7286.7280807867046</v>
      </c>
      <c r="K136" s="3">
        <f t="shared" si="99"/>
        <v>7659.2072509967848</v>
      </c>
      <c r="L136" s="3">
        <f t="shared" si="99"/>
        <v>8050.7153999401171</v>
      </c>
      <c r="M136" s="3">
        <f t="shared" si="99"/>
        <v>8407.5827808851518</v>
      </c>
      <c r="N136" s="3">
        <f t="shared" si="99"/>
        <v>8756.3340244010633</v>
      </c>
      <c r="O136" s="3">
        <f t="shared" si="99"/>
        <v>9096.0875408989723</v>
      </c>
    </row>
    <row r="137" spans="1:18" x14ac:dyDescent="0.35">
      <c r="A137" s="2" t="s">
        <v>210</v>
      </c>
      <c r="B137" s="78"/>
      <c r="C137" s="78">
        <f>AVERAGE(B136:C136)*365/C42</f>
        <v>78.914574955307373</v>
      </c>
      <c r="D137" s="78">
        <f>AVERAGE(C136:D136)*365/D42</f>
        <v>83.116288826027329</v>
      </c>
      <c r="E137" s="78">
        <f>AVERAGE(D136:E136)*365/E42</f>
        <v>78.651690181035022</v>
      </c>
      <c r="F137" s="78">
        <f>AVERAGE(E136:F136)*365/F42</f>
        <v>84.685835398595231</v>
      </c>
      <c r="G137" s="78">
        <f>AVERAGE(F136:G136)*365/G42</f>
        <v>86.780729240014267</v>
      </c>
      <c r="H137" s="33">
        <f>G137-1</f>
        <v>85.780729240014267</v>
      </c>
      <c r="I137" s="33">
        <f t="shared" ref="I137:O137" si="100">H137-1</f>
        <v>84.780729240014267</v>
      </c>
      <c r="J137" s="33">
        <f t="shared" si="100"/>
        <v>83.780729240014267</v>
      </c>
      <c r="K137" s="33">
        <f t="shared" si="100"/>
        <v>82.780729240014267</v>
      </c>
      <c r="L137" s="33">
        <f t="shared" si="100"/>
        <v>81.780729240014267</v>
      </c>
      <c r="M137" s="33">
        <f t="shared" si="100"/>
        <v>80.780729240014267</v>
      </c>
      <c r="N137" s="33">
        <f t="shared" si="100"/>
        <v>79.780729240014267</v>
      </c>
      <c r="O137" s="33">
        <f t="shared" si="100"/>
        <v>78.780729240014267</v>
      </c>
    </row>
    <row r="138" spans="1:18" x14ac:dyDescent="0.35">
      <c r="A138" s="2" t="s">
        <v>715</v>
      </c>
      <c r="B138" s="78"/>
      <c r="C138" s="82">
        <f>(1/C137)*365</f>
        <v>4.6252545896206723</v>
      </c>
      <c r="D138" s="82">
        <f t="shared" ref="D138:O138" si="101">(1/D137)*365</f>
        <v>4.3914376490508387</v>
      </c>
      <c r="E138" s="82">
        <f t="shared" si="101"/>
        <v>4.6407140032193617</v>
      </c>
      <c r="F138" s="82">
        <f t="shared" si="101"/>
        <v>4.3100478171117453</v>
      </c>
      <c r="G138" s="82">
        <f t="shared" si="101"/>
        <v>4.2060029132792751</v>
      </c>
      <c r="H138" s="82">
        <f t="shared" si="101"/>
        <v>4.2550349388932203</v>
      </c>
      <c r="I138" s="82">
        <f t="shared" si="101"/>
        <v>4.3052236430602626</v>
      </c>
      <c r="J138" s="82">
        <f t="shared" si="101"/>
        <v>4.3566104438450441</v>
      </c>
      <c r="K138" s="82">
        <f t="shared" si="101"/>
        <v>4.4092387606506795</v>
      </c>
      <c r="L138" s="82">
        <f t="shared" si="101"/>
        <v>4.4631541365787939</v>
      </c>
      <c r="M138" s="82">
        <f t="shared" si="101"/>
        <v>4.5184043698778513</v>
      </c>
      <c r="N138" s="82">
        <f t="shared" si="101"/>
        <v>4.5750396552772186</v>
      </c>
      <c r="O138" s="82">
        <f t="shared" si="101"/>
        <v>4.6331127360853293</v>
      </c>
    </row>
    <row r="139" spans="1:18" x14ac:dyDescent="0.35">
      <c r="B139" s="78"/>
      <c r="C139" s="82"/>
      <c r="D139" s="82"/>
      <c r="E139" s="82"/>
      <c r="F139" s="82"/>
      <c r="G139" s="82"/>
      <c r="H139" s="82"/>
      <c r="I139" s="82"/>
      <c r="J139" s="82"/>
      <c r="K139" s="82"/>
      <c r="L139" s="82"/>
      <c r="M139" s="82"/>
      <c r="N139" s="82"/>
      <c r="O139" s="82"/>
    </row>
    <row r="140" spans="1:18" x14ac:dyDescent="0.35">
      <c r="A140" s="2" t="s">
        <v>433</v>
      </c>
      <c r="B140" s="75">
        <f>Daloopa!AY317/1000</f>
        <v>263.12099999999998</v>
      </c>
      <c r="C140" s="75">
        <f>Daloopa!AZ317/1000</f>
        <v>272.72500000000002</v>
      </c>
      <c r="D140" s="75">
        <f>Daloopa!BA317/1000</f>
        <v>184.16300000000001</v>
      </c>
      <c r="E140" s="75">
        <f>Daloopa!BB317/1000</f>
        <v>199.405</v>
      </c>
      <c r="F140" s="75">
        <f>Daloopa!BC317/1000</f>
        <v>247.29499999999999</v>
      </c>
      <c r="G140" s="75">
        <f>Daloopa!BD317/1000</f>
        <v>302.92500000000001</v>
      </c>
      <c r="H140" s="21">
        <f t="shared" ref="H140:O140" si="102">H141*H2</f>
        <v>316.97013071700968</v>
      </c>
      <c r="I140" s="21">
        <f t="shared" si="102"/>
        <v>343.17692493185461</v>
      </c>
      <c r="J140" s="21">
        <f t="shared" si="102"/>
        <v>366.25552587025157</v>
      </c>
      <c r="K140" s="21">
        <f t="shared" si="102"/>
        <v>389.60023411455626</v>
      </c>
      <c r="L140" s="21">
        <f t="shared" si="102"/>
        <v>414.49209219574055</v>
      </c>
      <c r="M140" s="21">
        <f t="shared" si="102"/>
        <v>438.19101472696298</v>
      </c>
      <c r="N140" s="21">
        <f t="shared" si="102"/>
        <v>462.05206820259849</v>
      </c>
      <c r="O140" s="21">
        <f t="shared" si="102"/>
        <v>486.03428142203347</v>
      </c>
    </row>
    <row r="141" spans="1:18" x14ac:dyDescent="0.35">
      <c r="A141" s="2" t="s">
        <v>1</v>
      </c>
      <c r="B141" s="71">
        <f t="shared" ref="B141:G141" si="103">B140/B2</f>
        <v>1.1210488259814773E-2</v>
      </c>
      <c r="C141" s="71">
        <f t="shared" si="103"/>
        <v>1.0642908969947875E-2</v>
      </c>
      <c r="D141" s="71">
        <f t="shared" si="103"/>
        <v>6.6355544843976029E-3</v>
      </c>
      <c r="E141" s="71">
        <f t="shared" si="103"/>
        <v>5.9088497147836575E-3</v>
      </c>
      <c r="F141" s="71">
        <f t="shared" si="103"/>
        <v>7.22652703943189E-3</v>
      </c>
      <c r="G141" s="71">
        <f t="shared" si="103"/>
        <v>8.0043888651413538E-3</v>
      </c>
      <c r="H141" s="11">
        <f t="shared" ref="H141:O141" si="104">G141</f>
        <v>8.0043888651413538E-3</v>
      </c>
      <c r="I141" s="11">
        <f t="shared" si="104"/>
        <v>8.0043888651413538E-3</v>
      </c>
      <c r="J141" s="11">
        <f t="shared" si="104"/>
        <v>8.0043888651413538E-3</v>
      </c>
      <c r="K141" s="11">
        <f t="shared" si="104"/>
        <v>8.0043888651413538E-3</v>
      </c>
      <c r="L141" s="11">
        <f t="shared" si="104"/>
        <v>8.0043888651413538E-3</v>
      </c>
      <c r="M141" s="11">
        <f t="shared" si="104"/>
        <v>8.0043888651413538E-3</v>
      </c>
      <c r="N141" s="11">
        <f t="shared" si="104"/>
        <v>8.0043888651413538E-3</v>
      </c>
      <c r="O141" s="11">
        <f t="shared" si="104"/>
        <v>8.0043888651413538E-3</v>
      </c>
    </row>
    <row r="142" spans="1:18" ht="13.15" x14ac:dyDescent="0.4">
      <c r="A142" s="1" t="s">
        <v>15</v>
      </c>
      <c r="B142" s="81">
        <f>B132+B133+B136+B140</f>
        <v>4247.8519999999999</v>
      </c>
      <c r="C142" s="81">
        <f t="shared" ref="C142:O142" si="105">C132+C133+C136+C140</f>
        <v>4663.0200000000004</v>
      </c>
      <c r="D142" s="81">
        <f t="shared" si="105"/>
        <v>5177.8680000000004</v>
      </c>
      <c r="E142" s="81">
        <f t="shared" si="105"/>
        <v>6914.2190000000001</v>
      </c>
      <c r="F142" s="81">
        <f t="shared" si="105"/>
        <v>6303.8429999999998</v>
      </c>
      <c r="G142" s="81">
        <f>G132+G133+G136+G140</f>
        <v>7581.009</v>
      </c>
      <c r="H142" s="81">
        <f t="shared" si="105"/>
        <v>9028.9556901422311</v>
      </c>
      <c r="I142" s="81">
        <f t="shared" si="105"/>
        <v>9496.8147032836823</v>
      </c>
      <c r="J142" s="81">
        <f t="shared" si="105"/>
        <v>9913.6169784317754</v>
      </c>
      <c r="K142" s="81">
        <f t="shared" si="105"/>
        <v>10325.140264534488</v>
      </c>
      <c r="L142" s="81">
        <f t="shared" si="105"/>
        <v>10757.933132270313</v>
      </c>
      <c r="M142" s="81">
        <f t="shared" si="105"/>
        <v>11154.35760693309</v>
      </c>
      <c r="N142" s="81">
        <f t="shared" si="105"/>
        <v>11542.900744349345</v>
      </c>
      <c r="O142" s="81">
        <f t="shared" si="105"/>
        <v>11922.621619894429</v>
      </c>
    </row>
    <row r="144" spans="1:18" x14ac:dyDescent="0.35">
      <c r="A144" s="2" t="s">
        <v>16</v>
      </c>
      <c r="B144" s="75">
        <f>Daloopa!AY320/1000</f>
        <v>2701.2820000000002</v>
      </c>
      <c r="C144" s="75">
        <f>Daloopa!AZ320/1000</f>
        <v>2970.806</v>
      </c>
      <c r="D144" s="75">
        <f>Daloopa!BA320/1000</f>
        <v>3278.3589999999999</v>
      </c>
      <c r="E144" s="75">
        <f>Daloopa!BB320/1000</f>
        <v>3899.9969999999998</v>
      </c>
      <c r="F144" s="75">
        <f>Daloopa!BC320/1000</f>
        <v>4346.1270000000004</v>
      </c>
      <c r="G144" s="75">
        <f>Daloopa!BD320/1000</f>
        <v>5236.3090000000002</v>
      </c>
      <c r="H144" s="3">
        <f>G144-H90-H69-H102</f>
        <v>6209.2656257797144</v>
      </c>
      <c r="I144" s="3">
        <f t="shared" ref="I144:O144" si="106">H144-I90-I69-I102</f>
        <v>7048.7303297201815</v>
      </c>
      <c r="J144" s="3">
        <f t="shared" si="106"/>
        <v>7807.7305251867883</v>
      </c>
      <c r="K144" s="3">
        <f t="shared" si="106"/>
        <v>8469.4222814685018</v>
      </c>
      <c r="L144" s="3">
        <f t="shared" si="106"/>
        <v>9018.3752554688726</v>
      </c>
      <c r="M144" s="3">
        <f t="shared" si="106"/>
        <v>9434.7829030841549</v>
      </c>
      <c r="N144" s="3">
        <f t="shared" si="106"/>
        <v>9700.9760207766194</v>
      </c>
      <c r="O144" s="3">
        <f t="shared" si="106"/>
        <v>9859.8153684062381</v>
      </c>
    </row>
    <row r="145" spans="1:15" x14ac:dyDescent="0.35">
      <c r="A145" s="2" t="s">
        <v>208</v>
      </c>
      <c r="B145" s="75">
        <f>Daloopa!AY322/1000</f>
        <v>4338.5889999999999</v>
      </c>
      <c r="C145" s="75">
        <f>Daloopa!AZ322/1000</f>
        <v>4338.5889999999999</v>
      </c>
      <c r="D145" s="75">
        <f>Daloopa!BA322/1000</f>
        <v>4338.5889999999999</v>
      </c>
      <c r="E145" s="75">
        <f>Daloopa!BB322/1000</f>
        <v>4338.5889999999999</v>
      </c>
      <c r="F145" s="75">
        <f>Daloopa!BC322/1000</f>
        <v>4338.5889999999999</v>
      </c>
      <c r="G145" s="75">
        <f>Daloopa!BD322/1000</f>
        <v>4338.5889999999999</v>
      </c>
      <c r="H145" s="3">
        <f>G145</f>
        <v>4338.5889999999999</v>
      </c>
      <c r="I145" s="3">
        <f t="shared" ref="I145:O145" si="107">H145</f>
        <v>4338.5889999999999</v>
      </c>
      <c r="J145" s="3">
        <f t="shared" si="107"/>
        <v>4338.5889999999999</v>
      </c>
      <c r="K145" s="3">
        <f t="shared" si="107"/>
        <v>4338.5889999999999</v>
      </c>
      <c r="L145" s="3">
        <f t="shared" si="107"/>
        <v>4338.5889999999999</v>
      </c>
      <c r="M145" s="3">
        <f t="shared" si="107"/>
        <v>4338.5889999999999</v>
      </c>
      <c r="N145" s="3">
        <f t="shared" si="107"/>
        <v>4338.5889999999999</v>
      </c>
      <c r="O145" s="3">
        <f t="shared" si="107"/>
        <v>4338.5889999999999</v>
      </c>
    </row>
    <row r="146" spans="1:15" x14ac:dyDescent="0.35">
      <c r="A146" s="2" t="s">
        <v>209</v>
      </c>
      <c r="B146" s="75">
        <f>Daloopa!AY321/1000</f>
        <v>0</v>
      </c>
      <c r="C146" s="75">
        <f>Daloopa!AZ321/1000</f>
        <v>0</v>
      </c>
      <c r="D146" s="75">
        <f>Daloopa!BA321/1000</f>
        <v>8796.1830000000009</v>
      </c>
      <c r="E146" s="75">
        <f>Daloopa!BB321/1000</f>
        <v>9473.33</v>
      </c>
      <c r="F146" s="75">
        <f>Daloopa!BC321/1000</f>
        <v>10092.93</v>
      </c>
      <c r="G146" s="75">
        <f>Daloopa!BD321/1000</f>
        <v>10670.013999999999</v>
      </c>
      <c r="H146" s="3">
        <f>H147*AVERAGE(G8:H8)</f>
        <v>11227.315211417228</v>
      </c>
      <c r="I146" s="3">
        <f t="shared" ref="I146:O146" si="108">I147*AVERAGE(H8:I8)</f>
        <v>11731.090317783084</v>
      </c>
      <c r="J146" s="3">
        <f t="shared" si="108"/>
        <v>12191.930045765486</v>
      </c>
      <c r="K146" s="3">
        <f t="shared" si="108"/>
        <v>12624.146188158918</v>
      </c>
      <c r="L146" s="3">
        <f t="shared" si="108"/>
        <v>13027.738744963382</v>
      </c>
      <c r="M146" s="3">
        <f t="shared" si="108"/>
        <v>13402.707716178877</v>
      </c>
      <c r="N146" s="3">
        <f t="shared" si="108"/>
        <v>13749.053101805403</v>
      </c>
      <c r="O146" s="3">
        <f t="shared" si="108"/>
        <v>14066.774901842959</v>
      </c>
    </row>
    <row r="147" spans="1:15" x14ac:dyDescent="0.35">
      <c r="A147" s="2" t="s">
        <v>707</v>
      </c>
      <c r="B147" s="75"/>
      <c r="C147" s="75"/>
      <c r="D147" s="132">
        <f>D146/AVERAGE(C8:D8)</f>
        <v>0.55587607431749242</v>
      </c>
      <c r="E147" s="132">
        <f>E146/AVERAGE(D8:E8)</f>
        <v>0.56633268569720518</v>
      </c>
      <c r="F147" s="132">
        <f>F146/AVERAGE(E8:F8)</f>
        <v>0.57172402073243267</v>
      </c>
      <c r="G147" s="132">
        <f>G146/AVERAGE(F8:G8)</f>
        <v>0.57247171177938139</v>
      </c>
      <c r="H147" s="266">
        <f>G147</f>
        <v>0.57247171177938139</v>
      </c>
      <c r="I147" s="266">
        <f t="shared" ref="I147:O147" si="109">H147</f>
        <v>0.57247171177938139</v>
      </c>
      <c r="J147" s="266">
        <f t="shared" si="109"/>
        <v>0.57247171177938139</v>
      </c>
      <c r="K147" s="266">
        <f t="shared" si="109"/>
        <v>0.57247171177938139</v>
      </c>
      <c r="L147" s="266">
        <f t="shared" si="109"/>
        <v>0.57247171177938139</v>
      </c>
      <c r="M147" s="266">
        <f t="shared" si="109"/>
        <v>0.57247171177938139</v>
      </c>
      <c r="N147" s="266">
        <f t="shared" si="109"/>
        <v>0.57247171177938139</v>
      </c>
      <c r="O147" s="266">
        <f t="shared" si="109"/>
        <v>0.57247171177938139</v>
      </c>
    </row>
    <row r="148" spans="1:15" x14ac:dyDescent="0.35">
      <c r="B148" s="75"/>
      <c r="C148" s="75"/>
      <c r="D148" s="75"/>
      <c r="E148" s="75"/>
      <c r="F148" s="75"/>
      <c r="G148" s="75"/>
      <c r="K148" s="3"/>
      <c r="L148" s="3"/>
      <c r="M148" s="3"/>
      <c r="N148" s="3"/>
      <c r="O148" s="3"/>
    </row>
    <row r="149" spans="1:15" x14ac:dyDescent="0.35">
      <c r="A149" s="2" t="s">
        <v>706</v>
      </c>
      <c r="B149" s="75">
        <f>Daloopa!AY323/1000</f>
        <v>1200.4280000000001</v>
      </c>
      <c r="C149" s="75">
        <f>Daloopa!AZ323/1000</f>
        <v>1200.2170000000001</v>
      </c>
      <c r="D149" s="75">
        <f>Daloopa!BA323/1000</f>
        <v>1200.0060000000001</v>
      </c>
      <c r="E149" s="75">
        <f>Daloopa!BB323/1000</f>
        <v>1199.8699999999999</v>
      </c>
      <c r="F149" s="75">
        <f>Daloopa!BC323/1000</f>
        <v>1199.75</v>
      </c>
      <c r="G149" s="75">
        <f>Daloopa!BD323/1000</f>
        <v>1199.7</v>
      </c>
      <c r="H149" s="3">
        <f t="shared" ref="H149:O150" si="110">G149</f>
        <v>1199.7</v>
      </c>
      <c r="I149" s="3">
        <f t="shared" si="110"/>
        <v>1199.7</v>
      </c>
      <c r="J149" s="3">
        <f t="shared" si="110"/>
        <v>1199.7</v>
      </c>
      <c r="K149" s="3">
        <f t="shared" si="110"/>
        <v>1199.7</v>
      </c>
      <c r="L149" s="3">
        <f t="shared" si="110"/>
        <v>1199.7</v>
      </c>
      <c r="M149" s="3">
        <f t="shared" si="110"/>
        <v>1199.7</v>
      </c>
      <c r="N149" s="3">
        <f t="shared" si="110"/>
        <v>1199.7</v>
      </c>
      <c r="O149" s="3">
        <f t="shared" si="110"/>
        <v>1199.7</v>
      </c>
    </row>
    <row r="150" spans="1:15" x14ac:dyDescent="0.35">
      <c r="A150" s="2" t="s">
        <v>70</v>
      </c>
      <c r="B150" s="75">
        <f>Daloopa!AY324/1000</f>
        <v>28.76</v>
      </c>
      <c r="C150" s="75">
        <f>Daloopa!AZ324/1000</f>
        <v>31.405999999999999</v>
      </c>
      <c r="D150" s="75">
        <f>Daloopa!BA324/1000</f>
        <v>34.079000000000001</v>
      </c>
      <c r="E150" s="75">
        <f>Daloopa!BB324/1000</f>
        <v>36.619</v>
      </c>
      <c r="F150" s="75">
        <f>Daloopa!BC324/1000</f>
        <v>46.131999999999998</v>
      </c>
      <c r="G150" s="75">
        <f>Daloopa!BD324/1000</f>
        <v>57.746000000000002</v>
      </c>
      <c r="H150" s="3">
        <f>G150</f>
        <v>57.746000000000002</v>
      </c>
      <c r="I150" s="3">
        <f t="shared" si="110"/>
        <v>57.746000000000002</v>
      </c>
      <c r="J150" s="3">
        <f t="shared" si="110"/>
        <v>57.746000000000002</v>
      </c>
      <c r="K150" s="3">
        <f t="shared" si="110"/>
        <v>57.746000000000002</v>
      </c>
      <c r="L150" s="3">
        <f t="shared" si="110"/>
        <v>57.746000000000002</v>
      </c>
      <c r="M150" s="3">
        <f t="shared" si="110"/>
        <v>57.746000000000002</v>
      </c>
      <c r="N150" s="3">
        <f t="shared" si="110"/>
        <v>57.746000000000002</v>
      </c>
      <c r="O150" s="3">
        <f t="shared" si="110"/>
        <v>57.746000000000002</v>
      </c>
    </row>
    <row r="151" spans="1:15" x14ac:dyDescent="0.35">
      <c r="B151" s="75"/>
      <c r="C151" s="75"/>
      <c r="D151" s="75"/>
      <c r="E151" s="75"/>
      <c r="F151" s="75"/>
      <c r="G151" s="75"/>
      <c r="K151" s="3"/>
      <c r="L151" s="3"/>
      <c r="M151" s="3"/>
      <c r="N151" s="3"/>
      <c r="O151" s="3"/>
    </row>
    <row r="152" spans="1:15" ht="13.15" x14ac:dyDescent="0.4">
      <c r="A152" s="1" t="s">
        <v>17</v>
      </c>
      <c r="B152" s="81">
        <f t="shared" ref="B152:O152" si="111">B142+B144+B149+B150+B146+B145</f>
        <v>12516.911</v>
      </c>
      <c r="C152" s="81">
        <f t="shared" si="111"/>
        <v>13204.038000000002</v>
      </c>
      <c r="D152" s="81">
        <f t="shared" si="111"/>
        <v>22825.084000000003</v>
      </c>
      <c r="E152" s="81">
        <f t="shared" si="111"/>
        <v>25862.624</v>
      </c>
      <c r="F152" s="81">
        <f t="shared" si="111"/>
        <v>26327.370999999999</v>
      </c>
      <c r="G152" s="81">
        <f>G142+G144+G149+G150+G146+G145</f>
        <v>29083.366999999998</v>
      </c>
      <c r="H152" s="81">
        <f>H142+H144+H149+H150+H146+H145</f>
        <v>32061.571527339176</v>
      </c>
      <c r="I152" s="81">
        <f t="shared" si="111"/>
        <v>33872.670350786953</v>
      </c>
      <c r="J152" s="81">
        <f t="shared" si="111"/>
        <v>35509.312549384049</v>
      </c>
      <c r="K152" s="81">
        <f t="shared" si="111"/>
        <v>37014.743734161908</v>
      </c>
      <c r="L152" s="81">
        <f t="shared" si="111"/>
        <v>38400.08213270257</v>
      </c>
      <c r="M152" s="81">
        <f t="shared" si="111"/>
        <v>39587.883226196122</v>
      </c>
      <c r="N152" s="81">
        <f t="shared" si="111"/>
        <v>40588.964866931368</v>
      </c>
      <c r="O152" s="81">
        <f t="shared" si="111"/>
        <v>41445.246890143622</v>
      </c>
    </row>
    <row r="154" spans="1:15" x14ac:dyDescent="0.35">
      <c r="A154" s="2" t="s">
        <v>84</v>
      </c>
      <c r="B154" s="75">
        <f>Daloopa!AY332/1000</f>
        <v>2009.771</v>
      </c>
      <c r="C154" s="75">
        <f>Daloopa!AZ332/1000</f>
        <v>2385.4690000000001</v>
      </c>
      <c r="D154" s="75">
        <f>Daloopa!BA332/1000</f>
        <v>2860.6819999999998</v>
      </c>
      <c r="E154" s="75">
        <f>Daloopa!BB332/1000</f>
        <v>3614.0889999999999</v>
      </c>
      <c r="F154" s="75">
        <f>Daloopa!BC332/1000</f>
        <v>3738.6039999999998</v>
      </c>
      <c r="G154" s="75">
        <f>Daloopa!BD332/1000</f>
        <v>3552.991</v>
      </c>
      <c r="H154" s="3">
        <f t="shared" ref="H154:O154" si="112">AVERAGE(G155:H155)*H42/365</f>
        <v>3744.7569137906312</v>
      </c>
      <c r="I154" s="3">
        <f t="shared" si="112"/>
        <v>4036.8101614334851</v>
      </c>
      <c r="J154" s="3">
        <f t="shared" si="112"/>
        <v>4308.285088829286</v>
      </c>
      <c r="K154" s="3">
        <f t="shared" si="112"/>
        <v>4582.8902519678677</v>
      </c>
      <c r="L154" s="3">
        <f t="shared" si="112"/>
        <v>4875.6946287744913</v>
      </c>
      <c r="M154" s="3">
        <f t="shared" si="112"/>
        <v>5154.4664352065829</v>
      </c>
      <c r="N154" s="3">
        <f t="shared" si="112"/>
        <v>5435.1453973835432</v>
      </c>
      <c r="O154" s="3">
        <f t="shared" si="112"/>
        <v>5717.2495686855718</v>
      </c>
    </row>
    <row r="155" spans="1:15" x14ac:dyDescent="0.35">
      <c r="A155" s="2" t="s">
        <v>71</v>
      </c>
      <c r="B155" s="78"/>
      <c r="C155" s="78">
        <f>AVERAGE(C154)*365/C42</f>
        <v>48.857400407930506</v>
      </c>
      <c r="D155" s="78">
        <f>AVERAGE(D154)*365/D42</f>
        <v>54.199517236310236</v>
      </c>
      <c r="E155" s="78">
        <f>AVERAGE(E154)*365/E42</f>
        <v>57.284340912794896</v>
      </c>
      <c r="F155" s="78">
        <f>AVERAGE(F154)*365/F42</f>
        <v>58.29728860174945</v>
      </c>
      <c r="G155" s="78">
        <f>AVERAGE(G154)*365/G42</f>
        <v>49.831063412099979</v>
      </c>
      <c r="H155" s="33">
        <f t="shared" ref="H155:O155" si="113">G155</f>
        <v>49.831063412099979</v>
      </c>
      <c r="I155" s="33">
        <f t="shared" si="113"/>
        <v>49.831063412099979</v>
      </c>
      <c r="J155" s="33">
        <f t="shared" si="113"/>
        <v>49.831063412099979</v>
      </c>
      <c r="K155" s="33">
        <f t="shared" si="113"/>
        <v>49.831063412099979</v>
      </c>
      <c r="L155" s="33">
        <f t="shared" si="113"/>
        <v>49.831063412099979</v>
      </c>
      <c r="M155" s="33">
        <f t="shared" si="113"/>
        <v>49.831063412099979</v>
      </c>
      <c r="N155" s="33">
        <f t="shared" si="113"/>
        <v>49.831063412099979</v>
      </c>
      <c r="O155" s="33">
        <f t="shared" si="113"/>
        <v>49.831063412099979</v>
      </c>
    </row>
    <row r="156" spans="1:15" x14ac:dyDescent="0.35">
      <c r="A156" s="2" t="s">
        <v>589</v>
      </c>
      <c r="B156" s="75">
        <f>Daloopa!AY333/1000</f>
        <v>549.65800000000002</v>
      </c>
      <c r="C156" s="75">
        <f>Daloopa!AZ333/1000</f>
        <v>618.40499999999997</v>
      </c>
      <c r="D156" s="75">
        <f>Daloopa!BA333/1000</f>
        <v>709.15599999999995</v>
      </c>
      <c r="E156" s="75">
        <f>Daloopa!BB333/1000</f>
        <v>1006.552</v>
      </c>
      <c r="F156" s="75">
        <f>Daloopa!BC333/1000</f>
        <v>1049.1389999999999</v>
      </c>
      <c r="G156" s="75">
        <f>Daloopa!BD333/1000</f>
        <v>1036.9190000000001</v>
      </c>
      <c r="H156" s="3">
        <f t="shared" ref="H156:O156" si="114">H157*H47</f>
        <v>1035.4964680720225</v>
      </c>
      <c r="I156" s="3">
        <f t="shared" si="114"/>
        <v>1130.9712752392702</v>
      </c>
      <c r="J156" s="3">
        <f t="shared" si="114"/>
        <v>1201.7669013502605</v>
      </c>
      <c r="K156" s="3">
        <f t="shared" si="114"/>
        <v>1272.7687163237388</v>
      </c>
      <c r="L156" s="3">
        <f t="shared" si="114"/>
        <v>1348.1318299714176</v>
      </c>
      <c r="M156" s="3">
        <f t="shared" si="114"/>
        <v>1418.9168219086307</v>
      </c>
      <c r="N156" s="3">
        <f t="shared" si="114"/>
        <v>1489.54351414962</v>
      </c>
      <c r="O156" s="3">
        <f t="shared" si="114"/>
        <v>1559.8734260810747</v>
      </c>
    </row>
    <row r="157" spans="1:15" x14ac:dyDescent="0.35">
      <c r="A157" s="2" t="s">
        <v>211</v>
      </c>
      <c r="B157" s="71">
        <f t="shared" ref="B157:G157" si="115">B156/B47</f>
        <v>0.10542892057432751</v>
      </c>
      <c r="C157" s="71">
        <f t="shared" si="115"/>
        <v>0.1087293259469256</v>
      </c>
      <c r="D157" s="71">
        <f t="shared" si="115"/>
        <v>0.11462483494987762</v>
      </c>
      <c r="E157" s="71">
        <f t="shared" si="115"/>
        <v>0.14049949351607049</v>
      </c>
      <c r="F157" s="71">
        <f t="shared" si="115"/>
        <v>0.13818404387269204</v>
      </c>
      <c r="G157" s="71">
        <f t="shared" si="115"/>
        <v>0.12210832667200203</v>
      </c>
      <c r="H157" s="11">
        <v>0.115</v>
      </c>
      <c r="I157" s="11">
        <v>0.115</v>
      </c>
      <c r="J157" s="11">
        <v>0.115</v>
      </c>
      <c r="K157" s="11">
        <v>0.115</v>
      </c>
      <c r="L157" s="11">
        <v>0.115</v>
      </c>
      <c r="M157" s="11">
        <v>0.115</v>
      </c>
      <c r="N157" s="11">
        <v>0.115</v>
      </c>
      <c r="O157" s="11">
        <v>0.115</v>
      </c>
    </row>
    <row r="158" spans="1:15" x14ac:dyDescent="0.35">
      <c r="B158" s="71"/>
      <c r="C158" s="71"/>
      <c r="D158" s="71"/>
      <c r="E158" s="71"/>
      <c r="F158" s="71"/>
      <c r="G158" s="71"/>
      <c r="H158" s="71"/>
      <c r="I158" s="71"/>
      <c r="J158" s="71"/>
      <c r="K158" s="71"/>
      <c r="L158" s="71"/>
      <c r="M158" s="71"/>
      <c r="N158" s="71"/>
      <c r="O158" s="71"/>
    </row>
    <row r="159" spans="1:15" x14ac:dyDescent="0.35">
      <c r="A159" s="2" t="s">
        <v>440</v>
      </c>
      <c r="B159" s="75">
        <f>Daloopa!AY334/1000</f>
        <v>4.1040000000000001</v>
      </c>
      <c r="C159" s="75">
        <f>Daloopa!AZ334/1000</f>
        <v>10.032999999999999</v>
      </c>
      <c r="D159" s="75">
        <f>Daloopa!BA334/1000</f>
        <v>8.3620000000000001</v>
      </c>
      <c r="E159" s="75">
        <f>Daloopa!BB334/1000</f>
        <v>16.062999999999999</v>
      </c>
      <c r="F159" s="75">
        <f>Daloopa!BC334/1000</f>
        <v>8.0549999999999997</v>
      </c>
      <c r="G159" s="75">
        <f>Daloopa!BD334/1000</f>
        <v>8.9190000000000005</v>
      </c>
      <c r="H159" s="70">
        <f>G159</f>
        <v>8.9190000000000005</v>
      </c>
      <c r="I159" s="70">
        <f t="shared" ref="I159:O159" si="116">H159</f>
        <v>8.9190000000000005</v>
      </c>
      <c r="J159" s="70">
        <f t="shared" si="116"/>
        <v>8.9190000000000005</v>
      </c>
      <c r="K159" s="70">
        <f t="shared" si="116"/>
        <v>8.9190000000000005</v>
      </c>
      <c r="L159" s="70">
        <f t="shared" si="116"/>
        <v>8.9190000000000005</v>
      </c>
      <c r="M159" s="70">
        <f t="shared" si="116"/>
        <v>8.9190000000000005</v>
      </c>
      <c r="N159" s="70">
        <f t="shared" si="116"/>
        <v>8.9190000000000005</v>
      </c>
      <c r="O159" s="70">
        <f t="shared" si="116"/>
        <v>8.9190000000000005</v>
      </c>
    </row>
    <row r="160" spans="1:15" x14ac:dyDescent="0.35">
      <c r="B160" s="75"/>
      <c r="C160" s="75"/>
      <c r="D160" s="75"/>
      <c r="E160" s="75"/>
      <c r="F160" s="75"/>
      <c r="G160" s="75"/>
      <c r="H160" s="75"/>
      <c r="I160" s="75"/>
      <c r="J160" s="75"/>
      <c r="K160" s="75"/>
      <c r="L160" s="75"/>
      <c r="M160" s="75"/>
      <c r="N160" s="75"/>
      <c r="O160" s="75"/>
    </row>
    <row r="161" spans="1:18" x14ac:dyDescent="0.35">
      <c r="A161" s="2" t="s">
        <v>79</v>
      </c>
      <c r="B161" s="75">
        <f>Daloopa!AY331/1000</f>
        <v>0</v>
      </c>
      <c r="C161" s="75">
        <f>Daloopa!AZ331/1000</f>
        <v>0</v>
      </c>
      <c r="D161" s="75">
        <f>Daloopa!BA331/1000</f>
        <v>964.80499999999995</v>
      </c>
      <c r="E161" s="75">
        <f>Daloopa!BB331/1000</f>
        <v>1074.079</v>
      </c>
      <c r="F161" s="75">
        <f>Daloopa!BC331/1000</f>
        <v>1183.559</v>
      </c>
      <c r="G161" s="75">
        <f>Daloopa!BD331/1000</f>
        <v>1288.9390000000001</v>
      </c>
      <c r="H161" s="3">
        <f t="shared" ref="H161:O161" si="117">G161</f>
        <v>1288.9390000000001</v>
      </c>
      <c r="I161" s="3">
        <f t="shared" si="117"/>
        <v>1288.9390000000001</v>
      </c>
      <c r="J161" s="3">
        <f t="shared" si="117"/>
        <v>1288.9390000000001</v>
      </c>
      <c r="K161" s="3">
        <f t="shared" si="117"/>
        <v>1288.9390000000001</v>
      </c>
      <c r="L161" s="3">
        <f t="shared" si="117"/>
        <v>1288.9390000000001</v>
      </c>
      <c r="M161" s="3">
        <f t="shared" si="117"/>
        <v>1288.9390000000001</v>
      </c>
      <c r="N161" s="3">
        <f t="shared" si="117"/>
        <v>1288.9390000000001</v>
      </c>
      <c r="O161" s="3">
        <f t="shared" si="117"/>
        <v>1288.9390000000001</v>
      </c>
    </row>
    <row r="162" spans="1:18" x14ac:dyDescent="0.35">
      <c r="A162" s="2" t="s">
        <v>193</v>
      </c>
      <c r="B162" s="75">
        <f>Daloopa!AY329/1000</f>
        <v>401.34500000000003</v>
      </c>
      <c r="C162" s="75">
        <f>Daloopa!AZ329/1000</f>
        <v>1.95</v>
      </c>
      <c r="D162" s="75">
        <f>Daloopa!BA329/1000</f>
        <v>0.55500000000000005</v>
      </c>
      <c r="E162" s="75">
        <f>Daloopa!BB329/1000</f>
        <v>0</v>
      </c>
      <c r="F162" s="75">
        <f>Daloopa!BC329/1000</f>
        <v>0</v>
      </c>
      <c r="G162" s="75">
        <f>Daloopa!BD329/1000</f>
        <v>0</v>
      </c>
      <c r="H162" s="3">
        <f t="shared" ref="H162:O162" si="118">G162</f>
        <v>0</v>
      </c>
      <c r="I162" s="3">
        <f t="shared" si="118"/>
        <v>0</v>
      </c>
      <c r="J162" s="3">
        <f t="shared" si="118"/>
        <v>0</v>
      </c>
      <c r="K162" s="3">
        <f t="shared" si="118"/>
        <v>0</v>
      </c>
      <c r="L162" s="3">
        <f t="shared" si="118"/>
        <v>0</v>
      </c>
      <c r="M162" s="3">
        <f t="shared" si="118"/>
        <v>0</v>
      </c>
      <c r="N162" s="3">
        <f t="shared" si="118"/>
        <v>0</v>
      </c>
      <c r="O162" s="3">
        <f t="shared" si="118"/>
        <v>0</v>
      </c>
    </row>
    <row r="163" spans="1:18" x14ac:dyDescent="0.35">
      <c r="A163" s="2" t="s">
        <v>18</v>
      </c>
      <c r="B163" s="70">
        <f t="shared" ref="B163:O163" si="119">B154+B156+B161+B162+B159</f>
        <v>2964.8780000000002</v>
      </c>
      <c r="C163" s="70">
        <f t="shared" si="119"/>
        <v>3015.8569999999995</v>
      </c>
      <c r="D163" s="70">
        <f t="shared" si="119"/>
        <v>4543.5600000000004</v>
      </c>
      <c r="E163" s="70">
        <f t="shared" si="119"/>
        <v>5710.7829999999994</v>
      </c>
      <c r="F163" s="70">
        <f t="shared" si="119"/>
        <v>5979.357</v>
      </c>
      <c r="G163" s="70">
        <f t="shared" si="119"/>
        <v>5887.768</v>
      </c>
      <c r="H163" s="70">
        <f t="shared" si="119"/>
        <v>6078.1113818626536</v>
      </c>
      <c r="I163" s="70">
        <f t="shared" si="119"/>
        <v>6465.6394366727554</v>
      </c>
      <c r="J163" s="70">
        <f t="shared" si="119"/>
        <v>6807.9099901795471</v>
      </c>
      <c r="K163" s="70">
        <f t="shared" si="119"/>
        <v>7153.5169682916066</v>
      </c>
      <c r="L163" s="70">
        <f t="shared" si="119"/>
        <v>7521.6844587459091</v>
      </c>
      <c r="M163" s="70">
        <f t="shared" si="119"/>
        <v>7871.2412571152136</v>
      </c>
      <c r="N163" s="70">
        <f t="shared" si="119"/>
        <v>8222.5469115331634</v>
      </c>
      <c r="O163" s="70">
        <f t="shared" si="119"/>
        <v>8574.9809947666472</v>
      </c>
    </row>
    <row r="165" spans="1:18" x14ac:dyDescent="0.35">
      <c r="A165" s="2" t="s">
        <v>441</v>
      </c>
      <c r="B165" s="75">
        <f>Daloopa!AY338/1000</f>
        <v>2604.6129999999998</v>
      </c>
      <c r="C165" s="75">
        <f>Daloopa!AZ338/1000</f>
        <v>2862.74</v>
      </c>
      <c r="D165" s="75">
        <f>Daloopa!BA338/1000</f>
        <v>2911.4380000000001</v>
      </c>
      <c r="E165" s="75">
        <f>Daloopa!BB338/1000</f>
        <v>4130.9750000000004</v>
      </c>
      <c r="F165" s="75">
        <f>Daloopa!BC338/1000</f>
        <v>4172.0680000000002</v>
      </c>
      <c r="G165" s="75">
        <f>Daloopa!BD338/1000</f>
        <v>7009.3990000000003</v>
      </c>
      <c r="H165" s="3">
        <f t="shared" ref="H165:O165" si="120">G165+H166</f>
        <v>7509.3990000000003</v>
      </c>
      <c r="I165" s="3">
        <f t="shared" si="120"/>
        <v>8009.3990000000003</v>
      </c>
      <c r="J165" s="3">
        <f t="shared" si="120"/>
        <v>8509.3990000000013</v>
      </c>
      <c r="K165" s="3">
        <f t="shared" si="120"/>
        <v>8509.3990000000013</v>
      </c>
      <c r="L165" s="3">
        <f t="shared" si="120"/>
        <v>8509.3990000000013</v>
      </c>
      <c r="M165" s="3">
        <f t="shared" si="120"/>
        <v>8509.3990000000013</v>
      </c>
      <c r="N165" s="3">
        <f t="shared" si="120"/>
        <v>8509.3990000000013</v>
      </c>
      <c r="O165" s="3">
        <f t="shared" si="120"/>
        <v>8509.3990000000013</v>
      </c>
    </row>
    <row r="166" spans="1:18" x14ac:dyDescent="0.35">
      <c r="A166" s="2" t="s">
        <v>215</v>
      </c>
      <c r="C166" s="70">
        <f>C165-B165</f>
        <v>258.12699999999995</v>
      </c>
      <c r="D166" s="70">
        <f>D165-C165</f>
        <v>48.69800000000032</v>
      </c>
      <c r="E166" s="70">
        <f>E165-D165</f>
        <v>1219.5370000000003</v>
      </c>
      <c r="F166" s="70">
        <f>F165-E165</f>
        <v>41.092999999999847</v>
      </c>
      <c r="G166" s="70">
        <f>G165-F165</f>
        <v>2837.3310000000001</v>
      </c>
      <c r="H166" s="133">
        <v>500</v>
      </c>
      <c r="I166" s="133">
        <v>500</v>
      </c>
      <c r="J166" s="133">
        <v>500</v>
      </c>
      <c r="K166" s="133">
        <v>0</v>
      </c>
      <c r="L166" s="133">
        <v>0</v>
      </c>
      <c r="M166" s="133">
        <v>0</v>
      </c>
      <c r="N166" s="133">
        <v>0</v>
      </c>
      <c r="O166" s="133">
        <v>0</v>
      </c>
    </row>
    <row r="167" spans="1:18" x14ac:dyDescent="0.35">
      <c r="A167" s="2" t="s">
        <v>213</v>
      </c>
      <c r="B167" s="70">
        <f>B165+B162-B132</f>
        <v>2738.5169999999998</v>
      </c>
      <c r="C167" s="70">
        <f t="shared" ref="C167:O167" si="121">C165+C162-C132</f>
        <v>2629.2029999999995</v>
      </c>
      <c r="D167" s="70">
        <f t="shared" si="121"/>
        <v>2671.6729999999998</v>
      </c>
      <c r="E167" s="70">
        <f t="shared" si="121"/>
        <v>2754.3980000000001</v>
      </c>
      <c r="F167" s="70">
        <f t="shared" si="121"/>
        <v>3827.239</v>
      </c>
      <c r="G167" s="70">
        <f t="shared" si="121"/>
        <v>6627.8230000000003</v>
      </c>
      <c r="H167" s="70">
        <f t="shared" si="121"/>
        <v>5423.3982093097202</v>
      </c>
      <c r="I167" s="70">
        <f t="shared" si="121"/>
        <v>5918.1622093097194</v>
      </c>
      <c r="J167" s="70">
        <f t="shared" si="121"/>
        <v>6412.9262093097204</v>
      </c>
      <c r="K167" s="70">
        <f t="shared" si="121"/>
        <v>6407.6902093097206</v>
      </c>
      <c r="L167" s="70">
        <f t="shared" si="121"/>
        <v>6402.4542093097207</v>
      </c>
      <c r="M167" s="70">
        <f t="shared" si="121"/>
        <v>6397.2182093097208</v>
      </c>
      <c r="N167" s="70">
        <f t="shared" si="121"/>
        <v>6391.9822093097209</v>
      </c>
      <c r="O167" s="70">
        <f t="shared" si="121"/>
        <v>6386.7462093097211</v>
      </c>
    </row>
    <row r="168" spans="1:18" x14ac:dyDescent="0.35">
      <c r="A168" s="2" t="s">
        <v>214</v>
      </c>
      <c r="B168" s="70">
        <f>B52+B69</f>
        <v>2412.049</v>
      </c>
      <c r="C168" s="70">
        <f t="shared" ref="C168:O168" si="122">C52+C69</f>
        <v>2570.4400000000023</v>
      </c>
      <c r="D168" s="70">
        <f t="shared" si="122"/>
        <v>2807.108000000002</v>
      </c>
      <c r="E168" s="70">
        <f t="shared" si="122"/>
        <v>4129.0020000000013</v>
      </c>
      <c r="F168" s="70">
        <f t="shared" si="122"/>
        <v>3861.9910000000009</v>
      </c>
      <c r="G168" s="70">
        <f t="shared" si="122"/>
        <v>4053.1789999999978</v>
      </c>
      <c r="H168" s="70">
        <f t="shared" si="122"/>
        <v>3924.308485839133</v>
      </c>
      <c r="I168" s="70">
        <f t="shared" si="122"/>
        <v>4291.6402391902875</v>
      </c>
      <c r="J168" s="70">
        <f t="shared" si="122"/>
        <v>4626.0092923791144</v>
      </c>
      <c r="K168" s="70">
        <f t="shared" si="122"/>
        <v>4969.5391594752364</v>
      </c>
      <c r="L168" s="70">
        <f t="shared" si="122"/>
        <v>5338.8299347327365</v>
      </c>
      <c r="M168" s="70">
        <f t="shared" si="122"/>
        <v>5698.8257229330611</v>
      </c>
      <c r="N168" s="70">
        <f t="shared" si="122"/>
        <v>6066.8718174642227</v>
      </c>
      <c r="O168" s="70">
        <f t="shared" si="122"/>
        <v>6442.4859022733517</v>
      </c>
    </row>
    <row r="169" spans="1:18" x14ac:dyDescent="0.35">
      <c r="A169" s="2" t="s">
        <v>212</v>
      </c>
      <c r="B169" s="134">
        <f t="shared" ref="B169:G169" si="123">B167/B168</f>
        <v>1.135348825832311</v>
      </c>
      <c r="C169" s="134">
        <f t="shared" si="123"/>
        <v>1.0228610665878204</v>
      </c>
      <c r="D169" s="134">
        <f t="shared" si="123"/>
        <v>0.95175283601485872</v>
      </c>
      <c r="E169" s="134">
        <f t="shared" si="123"/>
        <v>0.66708565411205889</v>
      </c>
      <c r="F169" s="134">
        <f t="shared" si="123"/>
        <v>0.99100153262915402</v>
      </c>
      <c r="G169" s="134">
        <f t="shared" si="123"/>
        <v>1.6352159625814711</v>
      </c>
      <c r="H169" s="134">
        <f t="shared" ref="H169:O169" si="124">H167/H168</f>
        <v>1.3820009891882996</v>
      </c>
      <c r="I169" s="134">
        <f t="shared" si="124"/>
        <v>1.378997744327775</v>
      </c>
      <c r="J169" s="134">
        <f t="shared" si="124"/>
        <v>1.3862761192188637</v>
      </c>
      <c r="K169" s="134">
        <f t="shared" si="124"/>
        <v>1.2893932422471035</v>
      </c>
      <c r="L169" s="134">
        <f t="shared" si="124"/>
        <v>1.1992242284507661</v>
      </c>
      <c r="M169" s="134">
        <f t="shared" si="124"/>
        <v>1.1225502446172739</v>
      </c>
      <c r="N169" s="134">
        <f t="shared" si="124"/>
        <v>1.053587812900485</v>
      </c>
      <c r="O169" s="134">
        <f t="shared" si="124"/>
        <v>0.9913481078873666</v>
      </c>
    </row>
    <row r="170" spans="1:18" x14ac:dyDescent="0.35">
      <c r="B170" s="75"/>
      <c r="C170" s="75"/>
      <c r="D170" s="75"/>
      <c r="E170" s="75"/>
      <c r="F170" s="75"/>
      <c r="G170" s="75"/>
      <c r="K170" s="3"/>
      <c r="L170" s="3"/>
      <c r="M170" s="3"/>
      <c r="N170" s="3"/>
      <c r="O170" s="3"/>
    </row>
    <row r="171" spans="1:18" x14ac:dyDescent="0.35">
      <c r="A171" s="2" t="s">
        <v>188</v>
      </c>
      <c r="B171" s="75">
        <f>Daloopa!AY340/1000</f>
        <v>515.702</v>
      </c>
      <c r="C171" s="75">
        <f>Daloopa!AZ340/1000</f>
        <v>609.68700000000001</v>
      </c>
      <c r="D171" s="75">
        <f>Daloopa!BA340/1000</f>
        <v>675.22699999999998</v>
      </c>
      <c r="E171" s="75">
        <f>Daloopa!BB340/1000</f>
        <v>710.54899999999998</v>
      </c>
      <c r="F171" s="75">
        <f>Daloopa!BC340/1000</f>
        <v>825.25400000000002</v>
      </c>
      <c r="G171" s="75">
        <f>Daloopa!BD340/1000</f>
        <v>1060.9059999999999</v>
      </c>
      <c r="H171" s="3">
        <f>H172*H2</f>
        <v>950.38900100637375</v>
      </c>
      <c r="I171" s="3">
        <f t="shared" ref="I171:O171" si="125">I172*I2</f>
        <v>1028.9662755182826</v>
      </c>
      <c r="J171" s="3">
        <f t="shared" si="125"/>
        <v>1098.1641158348207</v>
      </c>
      <c r="K171" s="3">
        <f t="shared" si="125"/>
        <v>1168.1598403433172</v>
      </c>
      <c r="L171" s="3">
        <f t="shared" si="125"/>
        <v>1242.7944694216328</v>
      </c>
      <c r="M171" s="3">
        <f t="shared" si="125"/>
        <v>1313.8522541360055</v>
      </c>
      <c r="N171" s="3">
        <f t="shared" si="125"/>
        <v>1385.3961649908588</v>
      </c>
      <c r="O171" s="3">
        <f t="shared" si="125"/>
        <v>1457.303355778781</v>
      </c>
      <c r="R171" s="139"/>
    </row>
    <row r="172" spans="1:18" x14ac:dyDescent="0.35">
      <c r="A172" s="2" t="s">
        <v>1</v>
      </c>
      <c r="B172" s="73">
        <f t="shared" ref="B172:G172" si="126">B171/B2</f>
        <v>2.1971911084873494E-2</v>
      </c>
      <c r="C172" s="73">
        <f t="shared" si="126"/>
        <v>2.3792623489451315E-2</v>
      </c>
      <c r="D172" s="73">
        <f t="shared" si="126"/>
        <v>2.4329021290032959E-2</v>
      </c>
      <c r="E172" s="73">
        <f t="shared" si="126"/>
        <v>2.1055275725231627E-2</v>
      </c>
      <c r="F172" s="73">
        <f t="shared" si="126"/>
        <v>2.4115814494427002E-2</v>
      </c>
      <c r="G172" s="73">
        <f t="shared" si="126"/>
        <v>2.8033025248367264E-2</v>
      </c>
      <c r="H172" s="35">
        <v>2.4E-2</v>
      </c>
      <c r="I172" s="35">
        <v>2.4E-2</v>
      </c>
      <c r="J172" s="35">
        <v>2.4E-2</v>
      </c>
      <c r="K172" s="35">
        <v>2.4E-2</v>
      </c>
      <c r="L172" s="35">
        <v>2.4E-2</v>
      </c>
      <c r="M172" s="35">
        <v>2.4E-2</v>
      </c>
      <c r="N172" s="35">
        <v>2.4E-2</v>
      </c>
      <c r="O172" s="35">
        <v>2.4E-2</v>
      </c>
      <c r="R172" s="139"/>
    </row>
    <row r="173" spans="1:18" x14ac:dyDescent="0.35">
      <c r="A173" s="2" t="s">
        <v>195</v>
      </c>
      <c r="B173" s="75">
        <f>Daloopa!AY339/1000</f>
        <v>0</v>
      </c>
      <c r="C173" s="75">
        <f>Daloopa!AZ339/1000</f>
        <v>0</v>
      </c>
      <c r="D173" s="75">
        <f>Daloopa!BA339/1000</f>
        <v>7819.683</v>
      </c>
      <c r="E173" s="75">
        <f>Daloopa!BB339/1000</f>
        <v>8385.3880000000008</v>
      </c>
      <c r="F173" s="75">
        <f>Daloopa!BC339/1000</f>
        <v>8890.7090000000007</v>
      </c>
      <c r="G173" s="75">
        <f>Daloopa!BD339/1000</f>
        <v>9362.7610000000004</v>
      </c>
      <c r="H173" s="3">
        <f>H174*H146</f>
        <v>9851.7836055476582</v>
      </c>
      <c r="I173" s="3">
        <f t="shared" ref="I173:O173" si="127">I174*I146</f>
        <v>10293.837938246106</v>
      </c>
      <c r="J173" s="3">
        <f t="shared" si="127"/>
        <v>10698.217185771389</v>
      </c>
      <c r="K173" s="3">
        <f t="shared" si="127"/>
        <v>11077.479709847898</v>
      </c>
      <c r="L173" s="3">
        <f t="shared" si="127"/>
        <v>11431.625510475629</v>
      </c>
      <c r="M173" s="3">
        <f t="shared" si="127"/>
        <v>11760.654587654586</v>
      </c>
      <c r="N173" s="3">
        <f t="shared" si="127"/>
        <v>12064.56694138477</v>
      </c>
      <c r="O173" s="3">
        <f t="shared" si="127"/>
        <v>12343.362571666175</v>
      </c>
    </row>
    <row r="174" spans="1:18" x14ac:dyDescent="0.35">
      <c r="A174" s="2" t="s">
        <v>708</v>
      </c>
      <c r="B174" s="71"/>
      <c r="C174" s="71"/>
      <c r="D174" s="71">
        <f>D173/D146</f>
        <v>0.88898593855994124</v>
      </c>
      <c r="E174" s="71">
        <f>E173/E146</f>
        <v>0.88515738393996635</v>
      </c>
      <c r="F174" s="71">
        <f>F173/F146</f>
        <v>0.88088483720782773</v>
      </c>
      <c r="G174" s="71">
        <f>G173/G146</f>
        <v>0.87748347846591401</v>
      </c>
      <c r="H174" s="11">
        <f t="shared" ref="H174:O174" si="128">G174</f>
        <v>0.87748347846591401</v>
      </c>
      <c r="I174" s="11">
        <f t="shared" si="128"/>
        <v>0.87748347846591401</v>
      </c>
      <c r="J174" s="11">
        <f t="shared" si="128"/>
        <v>0.87748347846591401</v>
      </c>
      <c r="K174" s="11">
        <f t="shared" si="128"/>
        <v>0.87748347846591401</v>
      </c>
      <c r="L174" s="11">
        <f t="shared" si="128"/>
        <v>0.87748347846591401</v>
      </c>
      <c r="M174" s="11">
        <f t="shared" si="128"/>
        <v>0.87748347846591401</v>
      </c>
      <c r="N174" s="11">
        <f t="shared" si="128"/>
        <v>0.87748347846591401</v>
      </c>
      <c r="O174" s="11">
        <f t="shared" si="128"/>
        <v>0.87748347846591401</v>
      </c>
    </row>
    <row r="175" spans="1:18" x14ac:dyDescent="0.35">
      <c r="A175" s="2" t="s">
        <v>196</v>
      </c>
      <c r="B175" s="75">
        <f>Daloopa!AY341/1000</f>
        <v>305.94400000000002</v>
      </c>
      <c r="C175" s="75">
        <f>Daloopa!AZ341/1000</f>
        <v>298.36099999999999</v>
      </c>
      <c r="D175" s="75">
        <f>Daloopa!BA341/1000</f>
        <v>172.67599999999999</v>
      </c>
      <c r="E175" s="75">
        <f>Daloopa!BB341/1000</f>
        <v>263.69099999999997</v>
      </c>
      <c r="F175" s="75">
        <f>Daloopa!BC341/1000</f>
        <v>197.99700000000001</v>
      </c>
      <c r="G175" s="75">
        <f>Daloopa!BD341/1000</f>
        <v>220.761</v>
      </c>
      <c r="H175" s="3">
        <f t="shared" ref="H175:O175" si="129">G175</f>
        <v>220.761</v>
      </c>
      <c r="I175" s="3">
        <f t="shared" si="129"/>
        <v>220.761</v>
      </c>
      <c r="J175" s="3">
        <f t="shared" si="129"/>
        <v>220.761</v>
      </c>
      <c r="K175" s="3">
        <f t="shared" si="129"/>
        <v>220.761</v>
      </c>
      <c r="L175" s="3">
        <f t="shared" si="129"/>
        <v>220.761</v>
      </c>
      <c r="M175" s="3">
        <f t="shared" si="129"/>
        <v>220.761</v>
      </c>
      <c r="N175" s="3">
        <f t="shared" si="129"/>
        <v>220.761</v>
      </c>
      <c r="O175" s="3">
        <f t="shared" si="129"/>
        <v>220.761</v>
      </c>
    </row>
    <row r="176" spans="1:18" ht="13.15" x14ac:dyDescent="0.4">
      <c r="A176" s="1" t="s">
        <v>21</v>
      </c>
      <c r="B176" s="81">
        <f>B163+B165+B171+B173+B175</f>
        <v>6391.1370000000006</v>
      </c>
      <c r="C176" s="81">
        <f t="shared" ref="C176:O176" si="130">C163+C165+C171+C173+C175</f>
        <v>6786.6449999999995</v>
      </c>
      <c r="D176" s="81">
        <f t="shared" si="130"/>
        <v>16122.583999999999</v>
      </c>
      <c r="E176" s="81">
        <f t="shared" si="130"/>
        <v>19201.385999999999</v>
      </c>
      <c r="F176" s="81">
        <f t="shared" si="130"/>
        <v>20065.384999999998</v>
      </c>
      <c r="G176" s="81">
        <f t="shared" si="130"/>
        <v>23541.595000000001</v>
      </c>
      <c r="H176" s="81">
        <f t="shared" si="130"/>
        <v>24610.443988416686</v>
      </c>
      <c r="I176" s="81">
        <f t="shared" si="130"/>
        <v>26018.603650437144</v>
      </c>
      <c r="J176" s="81">
        <f t="shared" si="130"/>
        <v>27334.451291785757</v>
      </c>
      <c r="K176" s="81">
        <f t="shared" si="130"/>
        <v>28129.316518482818</v>
      </c>
      <c r="L176" s="81">
        <f t="shared" si="130"/>
        <v>28926.264438643171</v>
      </c>
      <c r="M176" s="81">
        <f t="shared" si="130"/>
        <v>29675.908098905806</v>
      </c>
      <c r="N176" s="81">
        <f t="shared" si="130"/>
        <v>30402.670017908793</v>
      </c>
      <c r="O176" s="81">
        <f t="shared" si="130"/>
        <v>31105.806922211603</v>
      </c>
    </row>
    <row r="178" spans="1:15" ht="13.15" x14ac:dyDescent="0.4">
      <c r="A178" s="1" t="s">
        <v>19</v>
      </c>
      <c r="B178" s="74">
        <f>Daloopa!AY349/1000</f>
        <v>6125.7740000000003</v>
      </c>
      <c r="C178" s="74">
        <f>Daloopa!AZ349/1000</f>
        <v>6417.393</v>
      </c>
      <c r="D178" s="74">
        <f>Daloopa!BA349/1000</f>
        <v>6702.5</v>
      </c>
      <c r="E178" s="74">
        <f>Daloopa!BB349/1000</f>
        <v>6661.2380000000003</v>
      </c>
      <c r="F178" s="74">
        <f>Daloopa!BC349/1000</f>
        <v>6261.9859999999999</v>
      </c>
      <c r="G178" s="74">
        <f>Daloopa!BD349/1000</f>
        <v>5541.7719999999999</v>
      </c>
      <c r="H178" s="4">
        <f>G178+H71+H68+H114+H115+H117</f>
        <v>7451.1275389224893</v>
      </c>
      <c r="I178" s="4">
        <f t="shared" ref="I178:O178" si="131">H178+I71+I68+I114+I115+I117</f>
        <v>7854.0667003498029</v>
      </c>
      <c r="J178" s="4">
        <f t="shared" si="131"/>
        <v>8174.8612575982897</v>
      </c>
      <c r="K178" s="4">
        <f t="shared" si="131"/>
        <v>8885.4272156790848</v>
      </c>
      <c r="L178" s="4">
        <f t="shared" si="131"/>
        <v>9473.8176940593949</v>
      </c>
      <c r="M178" s="4">
        <f t="shared" si="131"/>
        <v>9911.9751272903159</v>
      </c>
      <c r="N178" s="4">
        <f t="shared" si="131"/>
        <v>10186.294849022575</v>
      </c>
      <c r="O178" s="4">
        <f t="shared" si="131"/>
        <v>10339.439967932025</v>
      </c>
    </row>
    <row r="179" spans="1:15" x14ac:dyDescent="0.35">
      <c r="B179" s="79"/>
      <c r="C179" s="79"/>
      <c r="D179" s="79"/>
      <c r="E179" s="79"/>
      <c r="F179" s="79"/>
      <c r="G179" s="79"/>
      <c r="H179" s="12"/>
      <c r="I179" s="12"/>
      <c r="J179" s="12"/>
      <c r="K179" s="12"/>
      <c r="L179" s="12"/>
      <c r="M179" s="12"/>
      <c r="N179" s="12"/>
      <c r="O179" s="12"/>
    </row>
    <row r="180" spans="1:15" ht="13.15" x14ac:dyDescent="0.4">
      <c r="A180" s="1" t="s">
        <v>20</v>
      </c>
      <c r="B180" s="81">
        <f t="shared" ref="B180:G180" si="132">B178+B176</f>
        <v>12516.911</v>
      </c>
      <c r="C180" s="81">
        <f t="shared" si="132"/>
        <v>13204.038</v>
      </c>
      <c r="D180" s="81">
        <f t="shared" si="132"/>
        <v>22825.083999999999</v>
      </c>
      <c r="E180" s="81">
        <f t="shared" si="132"/>
        <v>25862.624</v>
      </c>
      <c r="F180" s="81">
        <f t="shared" si="132"/>
        <v>26327.370999999999</v>
      </c>
      <c r="G180" s="81">
        <f t="shared" si="132"/>
        <v>29083.367000000002</v>
      </c>
      <c r="H180" s="4">
        <f t="shared" ref="H180:O180" si="133">H178+H176</f>
        <v>32061.571527339176</v>
      </c>
      <c r="I180" s="4">
        <f t="shared" si="133"/>
        <v>33872.670350786946</v>
      </c>
      <c r="J180" s="4">
        <f t="shared" si="133"/>
        <v>35509.312549384049</v>
      </c>
      <c r="K180" s="4">
        <f t="shared" si="133"/>
        <v>37014.743734161901</v>
      </c>
      <c r="L180" s="4">
        <f t="shared" si="133"/>
        <v>38400.082132702562</v>
      </c>
      <c r="M180" s="4">
        <f t="shared" si="133"/>
        <v>39587.883226196122</v>
      </c>
      <c r="N180" s="4">
        <f t="shared" si="133"/>
        <v>40588.964866931368</v>
      </c>
      <c r="O180" s="4">
        <f t="shared" si="133"/>
        <v>41445.24689014363</v>
      </c>
    </row>
    <row r="181" spans="1:15" x14ac:dyDescent="0.35">
      <c r="A181" s="5" t="s">
        <v>22</v>
      </c>
      <c r="B181" s="78">
        <f t="shared" ref="B181:O181" si="134">B180-B152</f>
        <v>0</v>
      </c>
      <c r="C181" s="78">
        <f t="shared" si="134"/>
        <v>0</v>
      </c>
      <c r="D181" s="78">
        <f t="shared" si="134"/>
        <v>0</v>
      </c>
      <c r="E181" s="78">
        <f t="shared" si="134"/>
        <v>0</v>
      </c>
      <c r="F181" s="78">
        <f t="shared" si="134"/>
        <v>0</v>
      </c>
      <c r="G181" s="78">
        <f t="shared" si="134"/>
        <v>0</v>
      </c>
      <c r="H181" s="6">
        <f t="shared" si="134"/>
        <v>0</v>
      </c>
      <c r="I181" s="6">
        <f t="shared" si="134"/>
        <v>0</v>
      </c>
      <c r="J181" s="6">
        <f t="shared" si="134"/>
        <v>0</v>
      </c>
      <c r="K181" s="6">
        <f t="shared" si="134"/>
        <v>0</v>
      </c>
      <c r="L181" s="6">
        <f t="shared" si="134"/>
        <v>0</v>
      </c>
      <c r="M181" s="6">
        <f t="shared" si="134"/>
        <v>0</v>
      </c>
      <c r="N181" s="6">
        <f t="shared" si="134"/>
        <v>0</v>
      </c>
      <c r="O181" s="6">
        <f t="shared" si="134"/>
        <v>0</v>
      </c>
    </row>
    <row r="182" spans="1:15" x14ac:dyDescent="0.35">
      <c r="H182" s="3">
        <f>H181-G181</f>
        <v>0</v>
      </c>
      <c r="I182" s="3">
        <f t="shared" ref="I182:O182" si="135">I181-H181</f>
        <v>0</v>
      </c>
      <c r="J182" s="3">
        <f t="shared" si="135"/>
        <v>0</v>
      </c>
      <c r="K182" s="3">
        <f t="shared" si="135"/>
        <v>0</v>
      </c>
      <c r="L182" s="3">
        <f t="shared" si="135"/>
        <v>0</v>
      </c>
      <c r="M182" s="3">
        <f t="shared" si="135"/>
        <v>0</v>
      </c>
      <c r="N182" s="3">
        <f t="shared" si="135"/>
        <v>0</v>
      </c>
      <c r="O182" s="3">
        <f t="shared" si="135"/>
        <v>0</v>
      </c>
    </row>
    <row r="183" spans="1:15" x14ac:dyDescent="0.35">
      <c r="K183" s="3"/>
      <c r="L183" s="3"/>
      <c r="M183" s="3"/>
      <c r="N183" s="3"/>
      <c r="O183" s="3"/>
    </row>
    <row r="184" spans="1:15" ht="13.15" x14ac:dyDescent="0.4">
      <c r="A184" s="1" t="s">
        <v>63</v>
      </c>
      <c r="C184" s="70">
        <f>C185-B185</f>
        <v>-7.257000000000005</v>
      </c>
      <c r="D184" s="70">
        <f>D185-C185</f>
        <v>-8.0520000000000209</v>
      </c>
      <c r="E184" s="70">
        <f>E185-D185</f>
        <v>-7.9770000000000039</v>
      </c>
      <c r="F184" s="70">
        <f>F185-E185</f>
        <v>-14.263999999999982</v>
      </c>
      <c r="G184" s="70">
        <f>G185-F185</f>
        <v>-9.5150000000000148</v>
      </c>
      <c r="H184" s="70">
        <f t="shared" ref="H184:O184" si="136">H185-G185</f>
        <v>2.2629699999999957</v>
      </c>
      <c r="I184" s="70">
        <f t="shared" si="136"/>
        <v>-6.7528810363652099</v>
      </c>
      <c r="J184" s="70">
        <f t="shared" si="136"/>
        <v>-7.1060802009076269</v>
      </c>
      <c r="K184" s="70">
        <f t="shared" si="136"/>
        <v>-5.2718525389090019</v>
      </c>
      <c r="L184" s="70">
        <f t="shared" si="136"/>
        <v>-5.9706187198290195</v>
      </c>
      <c r="M184" s="70">
        <f t="shared" si="136"/>
        <v>-6.5849607908982364</v>
      </c>
      <c r="N184" s="70">
        <f t="shared" si="136"/>
        <v>-7.0999984879398426</v>
      </c>
      <c r="O184" s="70">
        <f t="shared" si="136"/>
        <v>-7.3508298135456869</v>
      </c>
    </row>
    <row r="185" spans="1:15" x14ac:dyDescent="0.35">
      <c r="A185" s="2" t="s">
        <v>85</v>
      </c>
      <c r="B185" s="75">
        <f>Daloopa!AY307/1000</f>
        <v>273.36200000000002</v>
      </c>
      <c r="C185" s="75">
        <f>Daloopa!AZ307/1000</f>
        <v>266.10500000000002</v>
      </c>
      <c r="D185" s="75">
        <f>Daloopa!BA307/1000</f>
        <v>258.053</v>
      </c>
      <c r="E185" s="75">
        <f>Daloopa!BB307/1000</f>
        <v>250.07599999999999</v>
      </c>
      <c r="F185" s="75">
        <f>Daloopa!BC307/1000</f>
        <v>235.81200000000001</v>
      </c>
      <c r="G185" s="75">
        <f>Daloopa!BD307/1000</f>
        <v>226.297</v>
      </c>
      <c r="H185" s="3">
        <f>G185+H186-H189</f>
        <v>228.55996999999999</v>
      </c>
      <c r="I185" s="3">
        <f t="shared" ref="I185:O185" si="137">H185+I186-I189</f>
        <v>221.80708896363478</v>
      </c>
      <c r="J185" s="3">
        <f t="shared" si="137"/>
        <v>214.70100876272716</v>
      </c>
      <c r="K185" s="3">
        <f t="shared" si="137"/>
        <v>209.42915622381815</v>
      </c>
      <c r="L185" s="3">
        <f t="shared" si="137"/>
        <v>203.45853750398913</v>
      </c>
      <c r="M185" s="3">
        <f t="shared" si="137"/>
        <v>196.8735767130909</v>
      </c>
      <c r="N185" s="3">
        <f t="shared" si="137"/>
        <v>189.77357822515106</v>
      </c>
      <c r="O185" s="3">
        <f t="shared" si="137"/>
        <v>182.42274841160537</v>
      </c>
    </row>
    <row r="186" spans="1:15" x14ac:dyDescent="0.35">
      <c r="A186" s="2" t="s">
        <v>145</v>
      </c>
      <c r="C186" s="70">
        <f>C185+C189-B185</f>
        <v>2.6340000000000146</v>
      </c>
      <c r="D186" s="70">
        <f>D185+D189-C185</f>
        <v>0.19999999999998863</v>
      </c>
      <c r="E186" s="70">
        <f>E185+E189-D185</f>
        <v>4.3199999999999932</v>
      </c>
      <c r="F186" s="70">
        <f>F185+F189-E185</f>
        <v>-2.2059999999999889</v>
      </c>
      <c r="G186" s="70">
        <f>G185+G189-F185</f>
        <v>2.1279999999999859</v>
      </c>
      <c r="H186" s="12">
        <f>H187*G185</f>
        <v>2.2629700000000001</v>
      </c>
      <c r="I186" s="12">
        <f t="shared" ref="I186:O186" si="138">I187*H185</f>
        <v>2.2855997000000001</v>
      </c>
      <c r="J186" s="12">
        <f t="shared" si="138"/>
        <v>2.2180708896363477</v>
      </c>
      <c r="K186" s="12">
        <f t="shared" si="138"/>
        <v>2.1470100876272715</v>
      </c>
      <c r="L186" s="12">
        <f t="shared" si="138"/>
        <v>2.0942915622381815</v>
      </c>
      <c r="M186" s="12">
        <f t="shared" si="138"/>
        <v>2.0345853750398915</v>
      </c>
      <c r="N186" s="12">
        <f t="shared" si="138"/>
        <v>1.9687357671309089</v>
      </c>
      <c r="O186" s="12">
        <f t="shared" si="138"/>
        <v>1.8977357822515106</v>
      </c>
    </row>
    <row r="187" spans="1:15" x14ac:dyDescent="0.35">
      <c r="A187" s="2" t="s">
        <v>57</v>
      </c>
      <c r="B187" s="71"/>
      <c r="C187" s="71">
        <f>C186/B185</f>
        <v>9.6355748055692251E-3</v>
      </c>
      <c r="D187" s="71">
        <f>D186/C185</f>
        <v>7.5158302173949617E-4</v>
      </c>
      <c r="E187" s="71">
        <f>E186/D185</f>
        <v>1.6740747055837342E-2</v>
      </c>
      <c r="F187" s="71">
        <f>F186/E185</f>
        <v>-8.8213183192309089E-3</v>
      </c>
      <c r="G187" s="71">
        <f>G186/F185</f>
        <v>9.0241378725424738E-3</v>
      </c>
      <c r="H187" s="11">
        <v>0.01</v>
      </c>
      <c r="I187" s="11">
        <f t="shared" ref="I187:O187" si="139">H187</f>
        <v>0.01</v>
      </c>
      <c r="J187" s="11">
        <f t="shared" si="139"/>
        <v>0.01</v>
      </c>
      <c r="K187" s="11">
        <f t="shared" si="139"/>
        <v>0.01</v>
      </c>
      <c r="L187" s="11">
        <f t="shared" si="139"/>
        <v>0.01</v>
      </c>
      <c r="M187" s="11">
        <f t="shared" si="139"/>
        <v>0.01</v>
      </c>
      <c r="N187" s="11">
        <f t="shared" si="139"/>
        <v>0.01</v>
      </c>
      <c r="O187" s="11">
        <f t="shared" si="139"/>
        <v>0.01</v>
      </c>
    </row>
    <row r="188" spans="1:15" x14ac:dyDescent="0.35">
      <c r="A188" s="2" t="s">
        <v>62</v>
      </c>
      <c r="B188" s="70">
        <f t="shared" ref="B188:G188" si="140">-B114</f>
        <v>579.71199999999999</v>
      </c>
      <c r="C188" s="70">
        <f t="shared" si="140"/>
        <v>1007.494</v>
      </c>
      <c r="D188" s="70">
        <f t="shared" si="140"/>
        <v>1200.376</v>
      </c>
      <c r="E188" s="70">
        <f t="shared" si="140"/>
        <v>2466.4340000000002</v>
      </c>
      <c r="F188" s="70">
        <f t="shared" si="140"/>
        <v>2549.6689999999999</v>
      </c>
      <c r="G188" s="70">
        <f t="shared" si="140"/>
        <v>2748.0140000000001</v>
      </c>
      <c r="H188" s="70">
        <f t="shared" ref="H188:O188" si="141">-H114</f>
        <v>0</v>
      </c>
      <c r="I188" s="70">
        <f t="shared" si="141"/>
        <v>1668.2942673493299</v>
      </c>
      <c r="J188" s="70">
        <f t="shared" si="141"/>
        <v>1893.1246403651692</v>
      </c>
      <c r="K188" s="70">
        <f t="shared" si="141"/>
        <v>1656.9138204577009</v>
      </c>
      <c r="L188" s="70">
        <f t="shared" si="141"/>
        <v>1981.3208813494596</v>
      </c>
      <c r="M188" s="70">
        <f t="shared" si="141"/>
        <v>2329.3371940830261</v>
      </c>
      <c r="N188" s="70">
        <f t="shared" si="141"/>
        <v>2695.7978478929895</v>
      </c>
      <c r="O188" s="70">
        <f t="shared" si="141"/>
        <v>3024.1805284830225</v>
      </c>
    </row>
    <row r="189" spans="1:15" x14ac:dyDescent="0.35">
      <c r="A189" s="2" t="s">
        <v>59</v>
      </c>
      <c r="B189" s="75">
        <v>7.06</v>
      </c>
      <c r="C189" s="75">
        <v>9.891</v>
      </c>
      <c r="D189" s="75">
        <v>8.2520000000000007</v>
      </c>
      <c r="E189" s="75">
        <v>12.297000000000001</v>
      </c>
      <c r="F189" s="75">
        <v>12.058</v>
      </c>
      <c r="G189" s="75">
        <v>11.643000000000001</v>
      </c>
      <c r="H189" s="3">
        <f t="shared" ref="H189:O189" si="142">H188/H190</f>
        <v>0</v>
      </c>
      <c r="I189" s="3">
        <f t="shared" si="142"/>
        <v>9.0384807363652087</v>
      </c>
      <c r="J189" s="3">
        <f t="shared" si="142"/>
        <v>9.3241510905439888</v>
      </c>
      <c r="K189" s="3">
        <f t="shared" si="142"/>
        <v>7.4188626265362707</v>
      </c>
      <c r="L189" s="3">
        <f t="shared" si="142"/>
        <v>8.0649102820671974</v>
      </c>
      <c r="M189" s="3">
        <f t="shared" si="142"/>
        <v>8.6195461659381163</v>
      </c>
      <c r="N189" s="3">
        <f t="shared" si="142"/>
        <v>9.0687342550707513</v>
      </c>
      <c r="O189" s="3">
        <f t="shared" si="142"/>
        <v>9.2485655957971957</v>
      </c>
    </row>
    <row r="190" spans="1:15" x14ac:dyDescent="0.35">
      <c r="A190" s="2" t="s">
        <v>58</v>
      </c>
      <c r="B190" s="70">
        <f t="shared" ref="B190:G190" si="143">B188/B189</f>
        <v>82.112181303116145</v>
      </c>
      <c r="C190" s="70">
        <f t="shared" si="143"/>
        <v>101.85967040744112</v>
      </c>
      <c r="D190" s="70">
        <f t="shared" si="143"/>
        <v>145.46485700436256</v>
      </c>
      <c r="E190" s="70">
        <f t="shared" si="143"/>
        <v>200.57200943319509</v>
      </c>
      <c r="F190" s="70">
        <f t="shared" si="143"/>
        <v>211.45040636921544</v>
      </c>
      <c r="G190" s="70">
        <f t="shared" si="143"/>
        <v>236.02284634544361</v>
      </c>
      <c r="H190" s="3">
        <f>Valuation!E18</f>
        <v>167.79713276743252</v>
      </c>
      <c r="I190" s="3">
        <f>Valuation!F18</f>
        <v>184.5768460441758</v>
      </c>
      <c r="J190" s="3">
        <f>Valuation!G18</f>
        <v>203.0345306485934</v>
      </c>
      <c r="K190" s="3">
        <f>Valuation!H18</f>
        <v>223.33798371345276</v>
      </c>
      <c r="L190" s="3">
        <f>Valuation!I18</f>
        <v>245.67178208479805</v>
      </c>
      <c r="M190" s="3">
        <f>Valuation!J18</f>
        <v>270.2389602932779</v>
      </c>
      <c r="N190" s="3">
        <f>Valuation!K18</f>
        <v>297.26285632260573</v>
      </c>
      <c r="O190" s="3">
        <f>Valuation!L18</f>
        <v>326.98914195486634</v>
      </c>
    </row>
    <row r="191" spans="1:15" x14ac:dyDescent="0.35">
      <c r="E191" s="70" t="s">
        <v>82</v>
      </c>
      <c r="G191" s="70" t="s">
        <v>82</v>
      </c>
    </row>
    <row r="192" spans="1:15" x14ac:dyDescent="0.35">
      <c r="A192" s="2" t="s">
        <v>221</v>
      </c>
      <c r="B192" s="70">
        <f>(B52)*(1-B62)</f>
        <v>1620.0828348643097</v>
      </c>
      <c r="C192" s="70">
        <f t="shared" ref="C192:O192" si="144">(C52)*(1-C62)</f>
        <v>1669.0396079181692</v>
      </c>
      <c r="D192" s="70">
        <f t="shared" si="144"/>
        <v>1790.7837140430499</v>
      </c>
      <c r="E192" s="70">
        <f t="shared" si="144"/>
        <v>2772.3341146552393</v>
      </c>
      <c r="F192" s="70">
        <f t="shared" si="144"/>
        <v>2522.6152960890909</v>
      </c>
      <c r="G192" s="70">
        <f t="shared" si="144"/>
        <v>2580.0888466386896</v>
      </c>
      <c r="H192" s="70">
        <f t="shared" si="144"/>
        <v>2469.3415752766236</v>
      </c>
      <c r="I192" s="70">
        <f t="shared" si="144"/>
        <v>2706.9458331978349</v>
      </c>
      <c r="J192" s="70">
        <f t="shared" si="144"/>
        <v>2924.6779014369909</v>
      </c>
      <c r="K192" s="70">
        <f t="shared" si="144"/>
        <v>3149.0587200271602</v>
      </c>
      <c r="L192" s="70">
        <f t="shared" si="144"/>
        <v>3390.6453196605999</v>
      </c>
      <c r="M192" s="70">
        <f t="shared" si="144"/>
        <v>3627.2084221211967</v>
      </c>
      <c r="N192" s="70">
        <f t="shared" si="144"/>
        <v>3869.7481490303762</v>
      </c>
      <c r="O192" s="70">
        <f t="shared" si="144"/>
        <v>4117.9647658753838</v>
      </c>
    </row>
    <row r="193" spans="1:15" x14ac:dyDescent="0.35">
      <c r="A193" s="2" t="s">
        <v>222</v>
      </c>
      <c r="B193" s="73">
        <f t="shared" ref="B193:O193" si="145">B192/B2</f>
        <v>6.9024971781704164E-2</v>
      </c>
      <c r="C193" s="73">
        <f t="shared" si="145"/>
        <v>6.5133143695336196E-2</v>
      </c>
      <c r="D193" s="73">
        <f t="shared" si="145"/>
        <v>6.452350854571523E-2</v>
      </c>
      <c r="E193" s="73">
        <f t="shared" si="145"/>
        <v>8.2150927221812955E-2</v>
      </c>
      <c r="F193" s="73">
        <f t="shared" si="145"/>
        <v>7.3716604247042197E-2</v>
      </c>
      <c r="G193" s="73">
        <f t="shared" si="145"/>
        <v>6.8175404588958072E-2</v>
      </c>
      <c r="H193" s="73">
        <f t="shared" si="145"/>
        <v>6.2357832154921494E-2</v>
      </c>
      <c r="I193" s="73">
        <f t="shared" si="145"/>
        <v>6.3137832154921511E-2</v>
      </c>
      <c r="J193" s="73">
        <f t="shared" si="145"/>
        <v>6.3917832154921445E-2</v>
      </c>
      <c r="K193" s="73">
        <f t="shared" si="145"/>
        <v>6.4697832154921517E-2</v>
      </c>
      <c r="L193" s="73">
        <f t="shared" si="145"/>
        <v>6.5477832154921506E-2</v>
      </c>
      <c r="M193" s="73">
        <f t="shared" si="145"/>
        <v>6.6257832154921495E-2</v>
      </c>
      <c r="N193" s="73">
        <f t="shared" si="145"/>
        <v>6.7037832154921428E-2</v>
      </c>
      <c r="O193" s="73">
        <f t="shared" si="145"/>
        <v>6.7817832154921487E-2</v>
      </c>
    </row>
    <row r="194" spans="1:15" x14ac:dyDescent="0.35">
      <c r="A194" s="2" t="s">
        <v>216</v>
      </c>
      <c r="B194" s="70">
        <f>B142-B132-B154-B156-B159-B161+B144+B146+B145+B149+B150</f>
        <v>9685.9369999999999</v>
      </c>
      <c r="C194" s="70">
        <f t="shared" ref="C194:O194" si="146">C142-C132-C154-C156-C159-C161+C144+C146+C145+C149+C150</f>
        <v>9954.6440000000021</v>
      </c>
      <c r="D194" s="70">
        <f t="shared" si="146"/>
        <v>18041.759000000005</v>
      </c>
      <c r="E194" s="70">
        <f t="shared" si="146"/>
        <v>18775.263999999999</v>
      </c>
      <c r="F194" s="70">
        <f t="shared" si="146"/>
        <v>20003.185000000001</v>
      </c>
      <c r="G194" s="70">
        <f t="shared" si="146"/>
        <v>22814.022999999997</v>
      </c>
      <c r="H194" s="70">
        <f t="shared" si="146"/>
        <v>23897.459354786239</v>
      </c>
      <c r="I194" s="70">
        <f t="shared" si="146"/>
        <v>25315.794123423912</v>
      </c>
      <c r="J194" s="70">
        <f t="shared" si="146"/>
        <v>26604.929768514223</v>
      </c>
      <c r="K194" s="70">
        <f t="shared" si="146"/>
        <v>27759.517975180021</v>
      </c>
      <c r="L194" s="70">
        <f t="shared" si="146"/>
        <v>28771.452883266378</v>
      </c>
      <c r="M194" s="70">
        <f t="shared" si="146"/>
        <v>29604.461178390626</v>
      </c>
      <c r="N194" s="70">
        <f t="shared" si="146"/>
        <v>30249.001164707923</v>
      </c>
      <c r="O194" s="70">
        <f t="shared" si="146"/>
        <v>30747.613104686698</v>
      </c>
    </row>
    <row r="195" spans="1:15" x14ac:dyDescent="0.35">
      <c r="A195" s="2" t="s">
        <v>217</v>
      </c>
      <c r="B195" s="71"/>
      <c r="C195" s="71">
        <f>C192/AVERAGE(B194:C194)</f>
        <v>0.16995827240733552</v>
      </c>
      <c r="D195" s="71">
        <f t="shared" ref="D195:O195" si="147">D192/AVERAGE(C194:D194)</f>
        <v>0.12792955681078383</v>
      </c>
      <c r="E195" s="71">
        <f t="shared" si="147"/>
        <v>0.15060066723239623</v>
      </c>
      <c r="F195" s="71">
        <f t="shared" si="147"/>
        <v>0.13010398100703258</v>
      </c>
      <c r="G195" s="71">
        <f t="shared" si="147"/>
        <v>0.12051644500681546</v>
      </c>
      <c r="H195" s="71">
        <f t="shared" si="147"/>
        <v>0.10572739081672948</v>
      </c>
      <c r="I195" s="71">
        <f t="shared" si="147"/>
        <v>0.11000881436933946</v>
      </c>
      <c r="J195" s="71">
        <f t="shared" si="147"/>
        <v>0.11265936536339829</v>
      </c>
      <c r="K195" s="71">
        <f t="shared" si="147"/>
        <v>0.11584992953018348</v>
      </c>
      <c r="L195" s="71">
        <f t="shared" si="147"/>
        <v>0.11995708788199583</v>
      </c>
      <c r="M195" s="71">
        <f t="shared" si="147"/>
        <v>0.1242707195399156</v>
      </c>
      <c r="N195" s="71">
        <f t="shared" si="147"/>
        <v>0.12930741171990295</v>
      </c>
      <c r="O195" s="71">
        <f t="shared" si="147"/>
        <v>0.13502273249751814</v>
      </c>
    </row>
    <row r="196" spans="1:15" x14ac:dyDescent="0.35">
      <c r="A196" s="2" t="s">
        <v>220</v>
      </c>
      <c r="D196" s="83">
        <f>(D192-C192)/(D194-C194)</f>
        <v>1.5054083702887954E-2</v>
      </c>
      <c r="E196" s="83">
        <f t="shared" ref="E196:O196" si="148">(E192-D192)/(E194-D194)</f>
        <v>1.3381645668566646</v>
      </c>
      <c r="F196" s="83">
        <f t="shared" si="148"/>
        <v>-0.20336716984736641</v>
      </c>
      <c r="G196" s="83">
        <f t="shared" si="148"/>
        <v>2.0447123082012835E-2</v>
      </c>
      <c r="H196" s="83">
        <f t="shared" si="148"/>
        <v>-0.1022185298405609</v>
      </c>
      <c r="I196" s="83">
        <f t="shared" si="148"/>
        <v>0.16752339657402102</v>
      </c>
      <c r="J196" s="83">
        <f t="shared" si="148"/>
        <v>0.1688977176826901</v>
      </c>
      <c r="K196" s="83">
        <f t="shared" si="148"/>
        <v>0.19433839467157982</v>
      </c>
      <c r="L196" s="83">
        <f t="shared" si="148"/>
        <v>0.2387372919966734</v>
      </c>
      <c r="M196" s="83">
        <f t="shared" si="148"/>
        <v>0.28398649070512821</v>
      </c>
      <c r="N196" s="83">
        <f t="shared" si="148"/>
        <v>0.37629896058889512</v>
      </c>
      <c r="O196" s="83">
        <f t="shared" si="148"/>
        <v>0.4978152285233558</v>
      </c>
    </row>
    <row r="197" spans="1:15" x14ac:dyDescent="0.35">
      <c r="H197" s="15"/>
    </row>
    <row r="198" spans="1:15" x14ac:dyDescent="0.35">
      <c r="H198" s="15"/>
    </row>
    <row r="203" spans="1:15" x14ac:dyDescent="0.35">
      <c r="J203" s="27"/>
    </row>
  </sheetData>
  <hyperlinks>
    <hyperlink ref="B2" r:id="rId1" display="https://www.daloopa.com/src/40158861" xr:uid="{7277B5C6-0308-4D87-8EFE-868904F0CFFF}"/>
    <hyperlink ref="C2:G2" r:id="rId2" display="https://www.daloopa.com/src/40158861" xr:uid="{3A8D9928-FC9F-43AD-BFEE-AECFB4D715AC}"/>
  </hyperlinks>
  <pageMargins left="0.7" right="0.7" top="0.75" bottom="0.75" header="0.3" footer="0.3"/>
  <pageSetup orientation="portrait" horizontalDpi="300" verticalDpi="300"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A1E3-60F2-4587-9B7B-E0C3AF8C6145}">
  <dimension ref="A1:R45"/>
  <sheetViews>
    <sheetView zoomScale="80" zoomScaleNormal="80" workbookViewId="0">
      <selection activeCell="I32" sqref="I32"/>
    </sheetView>
  </sheetViews>
  <sheetFormatPr defaultColWidth="8.73046875" defaultRowHeight="12.75" x14ac:dyDescent="0.35"/>
  <cols>
    <col min="1" max="1" width="22.86328125" style="2" bestFit="1" customWidth="1"/>
    <col min="2" max="2" width="10.1328125" style="2" customWidth="1"/>
    <col min="3" max="3" width="10" style="2" bestFit="1" customWidth="1"/>
    <col min="4" max="4" width="7.46484375" style="2" bestFit="1" customWidth="1"/>
    <col min="5" max="12" width="9.86328125" style="2" bestFit="1" customWidth="1"/>
    <col min="13" max="13" width="18.73046875" style="2" bestFit="1" customWidth="1"/>
    <col min="14" max="16" width="8.73046875" style="2"/>
    <col min="17" max="17" width="15" style="2" bestFit="1" customWidth="1"/>
    <col min="18" max="16384" width="8.73046875" style="2"/>
  </cols>
  <sheetData>
    <row r="1" spans="1:18" ht="13.15" x14ac:dyDescent="0.4">
      <c r="A1" s="1" t="s">
        <v>44</v>
      </c>
      <c r="C1" s="31" t="s">
        <v>80</v>
      </c>
      <c r="D1" s="31" t="s">
        <v>714</v>
      </c>
      <c r="E1" s="9">
        <v>2023</v>
      </c>
      <c r="F1" s="9">
        <v>2024</v>
      </c>
      <c r="G1" s="9">
        <v>2025</v>
      </c>
      <c r="H1" s="9">
        <v>2026</v>
      </c>
      <c r="I1" s="9">
        <v>2027</v>
      </c>
      <c r="J1" s="9">
        <v>2028</v>
      </c>
      <c r="K1" s="9">
        <v>2029</v>
      </c>
      <c r="L1" s="9">
        <v>2030</v>
      </c>
      <c r="M1" s="1" t="s">
        <v>87</v>
      </c>
    </row>
    <row r="2" spans="1:18" ht="13.15" x14ac:dyDescent="0.4">
      <c r="A2" s="1" t="s">
        <v>66</v>
      </c>
      <c r="C2" s="9"/>
      <c r="D2" s="9"/>
      <c r="E2" s="9"/>
      <c r="F2" s="9"/>
      <c r="G2" s="9"/>
      <c r="H2" s="9"/>
      <c r="I2" s="9"/>
      <c r="J2" s="9"/>
      <c r="K2" s="9"/>
      <c r="L2" s="9"/>
    </row>
    <row r="3" spans="1:18" x14ac:dyDescent="0.35">
      <c r="A3" s="2" t="s">
        <v>72</v>
      </c>
      <c r="C3" s="3">
        <f>Model!F87</f>
        <v>2865.8110000000011</v>
      </c>
      <c r="D3" s="3">
        <f>Model!G87</f>
        <v>1984.5549999999973</v>
      </c>
      <c r="E3" s="3">
        <f>Model!H87</f>
        <v>3346.6333714891216</v>
      </c>
      <c r="F3" s="3">
        <f>Model!I87</f>
        <v>3279.9231248655328</v>
      </c>
      <c r="G3" s="3">
        <f>Model!J87</f>
        <v>3510.3386347525852</v>
      </c>
      <c r="H3" s="3">
        <f>Model!K87</f>
        <v>3766.168608802237</v>
      </c>
      <c r="I3" s="3">
        <f>Model!L87</f>
        <v>4082.7311389822071</v>
      </c>
      <c r="J3" s="3">
        <f>Model!M87</f>
        <v>4399.380243355592</v>
      </c>
      <c r="K3" s="3">
        <f>Model!N87</f>
        <v>4718.3683190621341</v>
      </c>
      <c r="L3" s="3">
        <f>Model!O87</f>
        <v>5043.5499444844718</v>
      </c>
    </row>
    <row r="4" spans="1:18" ht="13.5" thickBot="1" x14ac:dyDescent="0.45">
      <c r="A4" s="28" t="s">
        <v>5</v>
      </c>
      <c r="B4" s="28"/>
      <c r="C4" s="29">
        <f>Model!F90</f>
        <v>-1070.46</v>
      </c>
      <c r="D4" s="29">
        <f>Model!G90</f>
        <v>-1560.5820000000001</v>
      </c>
      <c r="E4" s="29">
        <f>Model!H90</f>
        <v>-1736.6785792129194</v>
      </c>
      <c r="F4" s="29">
        <f>Model!I90</f>
        <v>-1665.8975672360948</v>
      </c>
      <c r="G4" s="29">
        <f>Model!J90</f>
        <v>-1640.6584347213734</v>
      </c>
      <c r="H4" s="29">
        <f>Model!K90</f>
        <v>-1599.2121464913607</v>
      </c>
      <c r="I4" s="29">
        <f>Model!L90</f>
        <v>-1546.037729681058</v>
      </c>
      <c r="J4" s="29">
        <f>Model!M90</f>
        <v>-1470.2021627006563</v>
      </c>
      <c r="K4" s="29">
        <f>Model!N90</f>
        <v>-1377.0853594767186</v>
      </c>
      <c r="L4" s="29">
        <f>Model!O90</f>
        <v>-1327.1192423704281</v>
      </c>
      <c r="O4" s="1" t="s">
        <v>45</v>
      </c>
    </row>
    <row r="5" spans="1:18" ht="13.15" x14ac:dyDescent="0.4">
      <c r="A5" s="1" t="s">
        <v>46</v>
      </c>
      <c r="B5" s="1"/>
      <c r="C5" s="4">
        <f t="shared" ref="C5:K5" si="0">C3+C4</f>
        <v>1795.351000000001</v>
      </c>
      <c r="D5" s="4">
        <f t="shared" si="0"/>
        <v>423.97299999999723</v>
      </c>
      <c r="E5" s="4">
        <f t="shared" si="0"/>
        <v>1609.9547922762022</v>
      </c>
      <c r="F5" s="4">
        <f t="shared" si="0"/>
        <v>1614.025557629438</v>
      </c>
      <c r="G5" s="4">
        <f t="shared" si="0"/>
        <v>1869.6802000312118</v>
      </c>
      <c r="H5" s="4">
        <f t="shared" si="0"/>
        <v>2166.9564623108763</v>
      </c>
      <c r="I5" s="4">
        <f t="shared" si="0"/>
        <v>2536.6934093011491</v>
      </c>
      <c r="J5" s="4">
        <f t="shared" si="0"/>
        <v>2929.1780806549359</v>
      </c>
      <c r="K5" s="4">
        <f t="shared" si="0"/>
        <v>3341.2829595854155</v>
      </c>
      <c r="L5" s="34">
        <f>L3+L4-Model!O71</f>
        <v>3599.7664298659333</v>
      </c>
      <c r="O5" s="12">
        <v>5</v>
      </c>
    </row>
    <row r="6" spans="1:18" x14ac:dyDescent="0.35">
      <c r="A6" s="2" t="s">
        <v>47</v>
      </c>
      <c r="C6" s="22">
        <f t="shared" ref="C6:L6" si="1">C5/C14</f>
        <v>7.6134844706800369</v>
      </c>
      <c r="D6" s="22">
        <f t="shared" si="1"/>
        <v>1.8735246158808876</v>
      </c>
      <c r="E6" s="22">
        <f t="shared" si="1"/>
        <v>7.043905335987759</v>
      </c>
      <c r="F6" s="22">
        <f t="shared" si="1"/>
        <v>7.2767086262696372</v>
      </c>
      <c r="G6" s="22">
        <f t="shared" si="1"/>
        <v>8.7082972306732582</v>
      </c>
      <c r="H6" s="22">
        <f t="shared" si="1"/>
        <v>10.346966493982515</v>
      </c>
      <c r="I6" s="22">
        <f t="shared" si="1"/>
        <v>12.467864167417467</v>
      </c>
      <c r="J6" s="22">
        <f t="shared" si="1"/>
        <v>14.878472416456908</v>
      </c>
      <c r="K6" s="22">
        <f t="shared" si="1"/>
        <v>17.606681556171388</v>
      </c>
      <c r="L6" s="22">
        <f t="shared" si="1"/>
        <v>19.733100510818328</v>
      </c>
      <c r="O6" s="12">
        <f>O5+1</f>
        <v>6</v>
      </c>
    </row>
    <row r="7" spans="1:18" ht="13.15" x14ac:dyDescent="0.4">
      <c r="A7" s="2" t="s">
        <v>48</v>
      </c>
      <c r="L7" s="23">
        <v>15</v>
      </c>
      <c r="O7" s="12">
        <f t="shared" ref="O7:O40" si="2">O6+1</f>
        <v>7</v>
      </c>
    </row>
    <row r="8" spans="1:18" ht="13.15" x14ac:dyDescent="0.4">
      <c r="A8" s="2" t="s">
        <v>49</v>
      </c>
      <c r="L8" s="4">
        <f>L7*L6</f>
        <v>295.99650766227495</v>
      </c>
      <c r="M8" s="23">
        <f>L8/Model!O65</f>
        <v>14.387894770823644</v>
      </c>
      <c r="O8" s="12">
        <f t="shared" si="2"/>
        <v>8</v>
      </c>
    </row>
    <row r="9" spans="1:18" ht="13.15" x14ac:dyDescent="0.4">
      <c r="A9" s="2" t="s">
        <v>50</v>
      </c>
      <c r="B9" s="24">
        <v>162.55000000000001</v>
      </c>
      <c r="O9" s="12">
        <f t="shared" si="2"/>
        <v>9</v>
      </c>
    </row>
    <row r="10" spans="1:18" x14ac:dyDescent="0.35">
      <c r="A10" s="2" t="s">
        <v>51</v>
      </c>
      <c r="C10" s="3"/>
      <c r="D10" s="3"/>
      <c r="E10" s="12"/>
      <c r="F10" s="12">
        <f>-Model!I115/AVERAGE(Model!H185:I185)</f>
        <v>2.1623170521398345</v>
      </c>
      <c r="G10" s="12">
        <f>-Model!J115/AVERAGE(Model!I185:J185)</f>
        <v>2.3848916929540986</v>
      </c>
      <c r="H10" s="12">
        <f>-Model!K115/AVERAGE(Model!J185:K185)</f>
        <v>2.6256142408691701</v>
      </c>
      <c r="I10" s="12">
        <f>-Model!L115/AVERAGE(Model!K185:L185)</f>
        <v>2.9311526097992111</v>
      </c>
      <c r="J10" s="12">
        <f>-Model!M115/AVERAGE(Model!L185:M185)</f>
        <v>3.2594489316960407</v>
      </c>
      <c r="K10" s="12">
        <f>-Model!N115/AVERAGE(Model!M185:N185)</f>
        <v>3.625729440569835</v>
      </c>
      <c r="L10" s="12">
        <f>-Model!O115/AVERAGE(Model!N185:O185)</f>
        <v>4.0332601696394743</v>
      </c>
      <c r="O10" s="12">
        <f t="shared" si="2"/>
        <v>10</v>
      </c>
      <c r="R10" s="84"/>
    </row>
    <row r="11" spans="1:18" x14ac:dyDescent="0.35">
      <c r="A11" s="2" t="s">
        <v>52</v>
      </c>
      <c r="B11" s="12"/>
      <c r="C11" s="21"/>
      <c r="D11" s="21"/>
      <c r="E11" s="69">
        <f>-B9+E10</f>
        <v>-162.55000000000001</v>
      </c>
      <c r="F11" s="69">
        <f>F10+F8</f>
        <v>2.1623170521398345</v>
      </c>
      <c r="G11" s="69">
        <f>G10+G8</f>
        <v>2.3848916929540986</v>
      </c>
      <c r="H11" s="69">
        <f t="shared" ref="H11:K11" si="3">H10+H8</f>
        <v>2.6256142408691701</v>
      </c>
      <c r="I11" s="69">
        <f t="shared" si="3"/>
        <v>2.9311526097992111</v>
      </c>
      <c r="J11" s="69">
        <f t="shared" si="3"/>
        <v>3.2594489316960407</v>
      </c>
      <c r="K11" s="69">
        <f t="shared" si="3"/>
        <v>3.625729440569835</v>
      </c>
      <c r="L11" s="69">
        <f>L10+L8</f>
        <v>300.0297678319144</v>
      </c>
      <c r="O11" s="12">
        <f t="shared" si="2"/>
        <v>11</v>
      </c>
      <c r="R11" s="27"/>
    </row>
    <row r="12" spans="1:18" x14ac:dyDescent="0.35">
      <c r="O12" s="12">
        <f t="shared" si="2"/>
        <v>12</v>
      </c>
      <c r="R12" s="139"/>
    </row>
    <row r="13" spans="1:18" ht="13.15" x14ac:dyDescent="0.4">
      <c r="A13" s="1" t="s">
        <v>53</v>
      </c>
      <c r="B13" s="25">
        <f>IRR(E11:L11)</f>
        <v>0.10337459825889805</v>
      </c>
      <c r="O13" s="12">
        <f t="shared" si="2"/>
        <v>13</v>
      </c>
    </row>
    <row r="14" spans="1:18" x14ac:dyDescent="0.35">
      <c r="A14" s="2" t="s">
        <v>54</v>
      </c>
      <c r="B14" s="3"/>
      <c r="C14" s="3">
        <f>Model!F185</f>
        <v>235.81200000000001</v>
      </c>
      <c r="D14" s="3">
        <f>Model!G185</f>
        <v>226.297</v>
      </c>
      <c r="E14" s="3">
        <f>Model!H185</f>
        <v>228.55996999999999</v>
      </c>
      <c r="F14" s="3">
        <f>Model!I185</f>
        <v>221.80708896363478</v>
      </c>
      <c r="G14" s="3">
        <f>Model!J185</f>
        <v>214.70100876272716</v>
      </c>
      <c r="H14" s="3">
        <f>Model!K185</f>
        <v>209.42915622381815</v>
      </c>
      <c r="I14" s="3">
        <f>Model!L185</f>
        <v>203.45853750398913</v>
      </c>
      <c r="J14" s="3">
        <f>Model!M185</f>
        <v>196.8735767130909</v>
      </c>
      <c r="K14" s="3">
        <f>Model!N185</f>
        <v>189.77357822515106</v>
      </c>
      <c r="L14" s="3">
        <f>Model!O185</f>
        <v>182.42274841160537</v>
      </c>
      <c r="N14" s="27"/>
      <c r="O14" s="12">
        <f t="shared" si="2"/>
        <v>14</v>
      </c>
    </row>
    <row r="15" spans="1:18" x14ac:dyDescent="0.35">
      <c r="A15" s="26" t="s">
        <v>721</v>
      </c>
      <c r="O15" s="12">
        <f t="shared" si="2"/>
        <v>15</v>
      </c>
      <c r="Q15" s="22"/>
    </row>
    <row r="16" spans="1:18" x14ac:dyDescent="0.35">
      <c r="C16" s="3"/>
      <c r="D16" s="3"/>
      <c r="E16" s="3"/>
      <c r="F16" s="3"/>
      <c r="G16" s="3"/>
      <c r="H16" s="3"/>
      <c r="I16" s="3"/>
      <c r="J16" s="3"/>
      <c r="K16" s="3"/>
      <c r="L16" s="3"/>
      <c r="O16" s="12">
        <f t="shared" si="2"/>
        <v>16</v>
      </c>
      <c r="Q16" s="12"/>
    </row>
    <row r="17" spans="1:18" x14ac:dyDescent="0.35">
      <c r="C17" s="22"/>
      <c r="D17" s="22"/>
      <c r="E17" s="22"/>
      <c r="F17" s="22"/>
      <c r="G17" s="22"/>
      <c r="H17" s="22"/>
      <c r="I17" s="22"/>
      <c r="J17" s="22"/>
      <c r="K17" s="22"/>
      <c r="L17" s="22"/>
      <c r="O17" s="12">
        <f t="shared" si="2"/>
        <v>17</v>
      </c>
    </row>
    <row r="18" spans="1:18" x14ac:dyDescent="0.35">
      <c r="A18" s="2" t="s">
        <v>55</v>
      </c>
      <c r="C18" s="3"/>
      <c r="D18" s="276">
        <f>B9</f>
        <v>162.55000000000001</v>
      </c>
      <c r="E18" s="276">
        <f>B9*(1.1)^(4/12)</f>
        <v>167.79713276743252</v>
      </c>
      <c r="F18" s="276">
        <f t="shared" ref="F18:L18" si="4">E18*1.1</f>
        <v>184.5768460441758</v>
      </c>
      <c r="G18" s="276">
        <f t="shared" si="4"/>
        <v>203.0345306485934</v>
      </c>
      <c r="H18" s="276">
        <f t="shared" si="4"/>
        <v>223.33798371345276</v>
      </c>
      <c r="I18" s="276">
        <f t="shared" si="4"/>
        <v>245.67178208479805</v>
      </c>
      <c r="J18" s="276">
        <f t="shared" si="4"/>
        <v>270.2389602932779</v>
      </c>
      <c r="K18" s="276">
        <f t="shared" si="4"/>
        <v>297.26285632260573</v>
      </c>
      <c r="L18" s="276">
        <f t="shared" si="4"/>
        <v>326.98914195486634</v>
      </c>
      <c r="O18" s="12">
        <f t="shared" si="2"/>
        <v>18</v>
      </c>
      <c r="Q18" s="30"/>
      <c r="R18" s="30"/>
    </row>
    <row r="19" spans="1:18" x14ac:dyDescent="0.35">
      <c r="O19" s="12">
        <f t="shared" si="2"/>
        <v>19</v>
      </c>
      <c r="R19" s="30"/>
    </row>
    <row r="20" spans="1:18" x14ac:dyDescent="0.35">
      <c r="C20" s="36"/>
      <c r="O20" s="12">
        <f t="shared" si="2"/>
        <v>20</v>
      </c>
      <c r="R20" s="30"/>
    </row>
    <row r="21" spans="1:18" x14ac:dyDescent="0.35">
      <c r="C21" s="30"/>
      <c r="D21" s="15"/>
      <c r="E21" s="15"/>
      <c r="O21" s="12">
        <f t="shared" si="2"/>
        <v>21</v>
      </c>
    </row>
    <row r="22" spans="1:18" x14ac:dyDescent="0.35">
      <c r="C22" s="32"/>
      <c r="L22" s="3"/>
      <c r="O22" s="12">
        <f t="shared" si="2"/>
        <v>22</v>
      </c>
      <c r="Q22" s="3"/>
    </row>
    <row r="23" spans="1:18" x14ac:dyDescent="0.35">
      <c r="H23" s="27"/>
      <c r="J23" s="15"/>
      <c r="O23" s="12">
        <f t="shared" si="2"/>
        <v>23</v>
      </c>
    </row>
    <row r="24" spans="1:18" x14ac:dyDescent="0.35">
      <c r="C24" s="21"/>
      <c r="O24" s="12">
        <f t="shared" si="2"/>
        <v>24</v>
      </c>
    </row>
    <row r="25" spans="1:18" x14ac:dyDescent="0.35">
      <c r="D25" s="3"/>
      <c r="H25" s="15"/>
      <c r="O25" s="12">
        <f t="shared" si="2"/>
        <v>25</v>
      </c>
    </row>
    <row r="26" spans="1:18" x14ac:dyDescent="0.35">
      <c r="H26" s="27"/>
      <c r="O26" s="12">
        <f t="shared" si="2"/>
        <v>26</v>
      </c>
    </row>
    <row r="27" spans="1:18" x14ac:dyDescent="0.35">
      <c r="O27" s="12">
        <f t="shared" si="2"/>
        <v>27</v>
      </c>
    </row>
    <row r="28" spans="1:18" x14ac:dyDescent="0.35">
      <c r="O28" s="12">
        <f t="shared" si="2"/>
        <v>28</v>
      </c>
    </row>
    <row r="29" spans="1:18" x14ac:dyDescent="0.35">
      <c r="O29" s="12">
        <f t="shared" si="2"/>
        <v>29</v>
      </c>
    </row>
    <row r="30" spans="1:18" x14ac:dyDescent="0.35">
      <c r="F30" s="27"/>
      <c r="O30" s="12">
        <f t="shared" si="2"/>
        <v>30</v>
      </c>
    </row>
    <row r="31" spans="1:18" x14ac:dyDescent="0.35">
      <c r="O31" s="12">
        <f t="shared" si="2"/>
        <v>31</v>
      </c>
    </row>
    <row r="32" spans="1:18" x14ac:dyDescent="0.35">
      <c r="O32" s="12">
        <f t="shared" si="2"/>
        <v>32</v>
      </c>
    </row>
    <row r="33" spans="15:15" x14ac:dyDescent="0.35">
      <c r="O33" s="12">
        <f t="shared" si="2"/>
        <v>33</v>
      </c>
    </row>
    <row r="34" spans="15:15" x14ac:dyDescent="0.35">
      <c r="O34" s="12">
        <f t="shared" si="2"/>
        <v>34</v>
      </c>
    </row>
    <row r="35" spans="15:15" x14ac:dyDescent="0.35">
      <c r="O35" s="12">
        <f t="shared" si="2"/>
        <v>35</v>
      </c>
    </row>
    <row r="36" spans="15:15" x14ac:dyDescent="0.35">
      <c r="O36" s="12">
        <f t="shared" si="2"/>
        <v>36</v>
      </c>
    </row>
    <row r="37" spans="15:15" x14ac:dyDescent="0.35">
      <c r="O37" s="12">
        <f t="shared" si="2"/>
        <v>37</v>
      </c>
    </row>
    <row r="38" spans="15:15" x14ac:dyDescent="0.35">
      <c r="O38" s="12">
        <f t="shared" si="2"/>
        <v>38</v>
      </c>
    </row>
    <row r="39" spans="15:15" x14ac:dyDescent="0.35">
      <c r="O39" s="12">
        <f t="shared" si="2"/>
        <v>39</v>
      </c>
    </row>
    <row r="40" spans="15:15" x14ac:dyDescent="0.35">
      <c r="O40" s="12">
        <f t="shared" si="2"/>
        <v>40</v>
      </c>
    </row>
    <row r="41" spans="15:15" x14ac:dyDescent="0.35">
      <c r="O41" s="12"/>
    </row>
    <row r="42" spans="15:15" x14ac:dyDescent="0.35">
      <c r="O42" s="12"/>
    </row>
    <row r="43" spans="15:15" x14ac:dyDescent="0.35">
      <c r="O43" s="12"/>
    </row>
    <row r="44" spans="15:15" x14ac:dyDescent="0.35">
      <c r="O44" s="12"/>
    </row>
    <row r="45" spans="15:15" x14ac:dyDescent="0.35">
      <c r="O45" s="12"/>
    </row>
  </sheetData>
  <dataValidations count="1">
    <dataValidation type="list" allowBlank="1" showInputMessage="1" showErrorMessage="1" sqref="L7" xr:uid="{B9B31DC1-C0D8-4C65-BFA3-41E2507B5E8C}">
      <formula1>$O$5:$O$40</formula1>
    </dataValidation>
  </dataValidations>
  <pageMargins left="0.7" right="0.7" top="0.75" bottom="0.75" header="0.3" footer="0.3"/>
  <pageSetup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CCC63-F583-401C-B1C9-ED6881C862F7}">
  <dimension ref="A1:BD730"/>
  <sheetViews>
    <sheetView showGridLines="0" workbookViewId="0">
      <pane xSplit="1" ySplit="2" topLeftCell="H212" activePane="bottomRight" state="frozen"/>
      <selection pane="topRight"/>
      <selection pane="bottomLeft"/>
      <selection pane="bottomRight" activeCell="AU223" sqref="AU223"/>
    </sheetView>
  </sheetViews>
  <sheetFormatPr defaultRowHeight="14.25" x14ac:dyDescent="0.45"/>
  <cols>
    <col min="1" max="1" width="50" customWidth="1"/>
    <col min="47" max="56" width="11" bestFit="1" customWidth="1"/>
  </cols>
  <sheetData>
    <row r="1" spans="1:56" x14ac:dyDescent="0.45">
      <c r="A1" s="140" t="s">
        <v>142</v>
      </c>
      <c r="B1" s="141" t="s">
        <v>148</v>
      </c>
      <c r="C1" s="141" t="s">
        <v>149</v>
      </c>
      <c r="D1" s="141" t="s">
        <v>227</v>
      </c>
      <c r="E1" s="141" t="s">
        <v>150</v>
      </c>
      <c r="F1" s="141" t="s">
        <v>151</v>
      </c>
      <c r="G1" s="141" t="s">
        <v>152</v>
      </c>
      <c r="H1" s="142" t="s">
        <v>153</v>
      </c>
      <c r="I1" s="141" t="s">
        <v>154</v>
      </c>
      <c r="J1" s="141" t="s">
        <v>155</v>
      </c>
      <c r="K1" s="141" t="s">
        <v>156</v>
      </c>
      <c r="L1" s="142" t="s">
        <v>157</v>
      </c>
      <c r="M1" s="141" t="s">
        <v>158</v>
      </c>
      <c r="N1" s="141" t="s">
        <v>159</v>
      </c>
      <c r="O1" s="141" t="s">
        <v>160</v>
      </c>
      <c r="P1" s="142" t="s">
        <v>161</v>
      </c>
      <c r="Q1" s="141" t="s">
        <v>162</v>
      </c>
      <c r="R1" s="141" t="s">
        <v>163</v>
      </c>
      <c r="S1" s="141" t="s">
        <v>164</v>
      </c>
      <c r="T1" s="142" t="s">
        <v>140</v>
      </c>
      <c r="U1" s="141" t="s">
        <v>139</v>
      </c>
      <c r="V1" s="141" t="s">
        <v>138</v>
      </c>
      <c r="W1" s="141" t="s">
        <v>137</v>
      </c>
      <c r="X1" s="142" t="s">
        <v>136</v>
      </c>
      <c r="Y1" s="141" t="s">
        <v>135</v>
      </c>
      <c r="Z1" s="141" t="s">
        <v>134</v>
      </c>
      <c r="AA1" s="141" t="s">
        <v>133</v>
      </c>
      <c r="AB1" s="142" t="s">
        <v>132</v>
      </c>
      <c r="AC1" s="141" t="s">
        <v>131</v>
      </c>
      <c r="AD1" s="141" t="s">
        <v>130</v>
      </c>
      <c r="AE1" s="141" t="s">
        <v>129</v>
      </c>
      <c r="AF1" s="142" t="s">
        <v>128</v>
      </c>
      <c r="AG1" s="141" t="s">
        <v>127</v>
      </c>
      <c r="AH1" s="141" t="s">
        <v>126</v>
      </c>
      <c r="AI1" s="141" t="s">
        <v>125</v>
      </c>
      <c r="AJ1" s="142" t="s">
        <v>124</v>
      </c>
      <c r="AK1" s="141" t="s">
        <v>123</v>
      </c>
      <c r="AL1" s="141" t="s">
        <v>122</v>
      </c>
      <c r="AM1" s="141" t="s">
        <v>121</v>
      </c>
      <c r="AN1" s="142" t="s">
        <v>120</v>
      </c>
      <c r="AO1" s="143" t="s">
        <v>119</v>
      </c>
      <c r="AP1" s="144" t="s">
        <v>118</v>
      </c>
      <c r="AQ1" s="144" t="s">
        <v>143</v>
      </c>
      <c r="AR1" s="142" t="s">
        <v>225</v>
      </c>
      <c r="AS1" s="145" t="s">
        <v>226</v>
      </c>
      <c r="AU1" s="146" t="s">
        <v>165</v>
      </c>
      <c r="AV1" s="146" t="s">
        <v>166</v>
      </c>
      <c r="AW1" s="146" t="s">
        <v>167</v>
      </c>
      <c r="AX1" s="146" t="s">
        <v>117</v>
      </c>
      <c r="AY1" s="146" t="s">
        <v>116</v>
      </c>
      <c r="AZ1" s="146" t="s">
        <v>115</v>
      </c>
      <c r="BA1" s="146" t="s">
        <v>114</v>
      </c>
      <c r="BB1" s="146" t="s">
        <v>113</v>
      </c>
      <c r="BC1" s="146" t="s">
        <v>112</v>
      </c>
      <c r="BD1" s="146" t="s">
        <v>224</v>
      </c>
    </row>
    <row r="2" spans="1:56" x14ac:dyDescent="0.45">
      <c r="A2" s="140" t="s">
        <v>141</v>
      </c>
      <c r="B2" s="141"/>
      <c r="C2" s="141"/>
      <c r="D2" s="141"/>
      <c r="E2" s="141" t="s">
        <v>150</v>
      </c>
      <c r="F2" s="141" t="s">
        <v>151</v>
      </c>
      <c r="G2" s="141" t="s">
        <v>152</v>
      </c>
      <c r="H2" s="142" t="s">
        <v>153</v>
      </c>
      <c r="I2" s="141" t="s">
        <v>154</v>
      </c>
      <c r="J2" s="141" t="s">
        <v>155</v>
      </c>
      <c r="K2" s="141" t="s">
        <v>156</v>
      </c>
      <c r="L2" s="142" t="s">
        <v>157</v>
      </c>
      <c r="M2" s="141" t="s">
        <v>158</v>
      </c>
      <c r="N2" s="141" t="s">
        <v>159</v>
      </c>
      <c r="O2" s="141" t="s">
        <v>160</v>
      </c>
      <c r="P2" s="142" t="s">
        <v>161</v>
      </c>
      <c r="Q2" s="141" t="s">
        <v>162</v>
      </c>
      <c r="R2" s="141" t="s">
        <v>163</v>
      </c>
      <c r="S2" s="141" t="s">
        <v>164</v>
      </c>
      <c r="T2" s="142" t="s">
        <v>140</v>
      </c>
      <c r="U2" s="141" t="s">
        <v>139</v>
      </c>
      <c r="V2" s="141" t="s">
        <v>138</v>
      </c>
      <c r="W2" s="141" t="s">
        <v>137</v>
      </c>
      <c r="X2" s="142" t="s">
        <v>136</v>
      </c>
      <c r="Y2" s="141" t="s">
        <v>135</v>
      </c>
      <c r="Z2" s="141" t="s">
        <v>134</v>
      </c>
      <c r="AA2" s="141" t="s">
        <v>133</v>
      </c>
      <c r="AB2" s="142" t="s">
        <v>132</v>
      </c>
      <c r="AC2" s="141" t="s">
        <v>131</v>
      </c>
      <c r="AD2" s="141" t="s">
        <v>130</v>
      </c>
      <c r="AE2" s="141" t="s">
        <v>129</v>
      </c>
      <c r="AF2" s="142" t="s">
        <v>128</v>
      </c>
      <c r="AG2" s="141" t="s">
        <v>127</v>
      </c>
      <c r="AH2" s="141" t="s">
        <v>126</v>
      </c>
      <c r="AI2" s="141" t="s">
        <v>125</v>
      </c>
      <c r="AJ2" s="142" t="s">
        <v>124</v>
      </c>
      <c r="AK2" s="141" t="s">
        <v>123</v>
      </c>
      <c r="AL2" s="141" t="s">
        <v>122</v>
      </c>
      <c r="AM2" s="141" t="s">
        <v>121</v>
      </c>
      <c r="AN2" s="142" t="s">
        <v>120</v>
      </c>
      <c r="AO2" s="143" t="s">
        <v>119</v>
      </c>
      <c r="AP2" s="144" t="s">
        <v>118</v>
      </c>
      <c r="AQ2" s="144" t="s">
        <v>143</v>
      </c>
      <c r="AR2" s="142" t="s">
        <v>225</v>
      </c>
      <c r="AS2" s="145" t="s">
        <v>226</v>
      </c>
      <c r="AU2" s="146" t="s">
        <v>165</v>
      </c>
      <c r="AV2" s="146" t="s">
        <v>166</v>
      </c>
      <c r="AW2" s="146" t="s">
        <v>167</v>
      </c>
      <c r="AX2" s="146" t="s">
        <v>117</v>
      </c>
      <c r="AY2" s="146" t="s">
        <v>116</v>
      </c>
      <c r="AZ2" s="146" t="s">
        <v>115</v>
      </c>
      <c r="BA2" s="146" t="s">
        <v>114</v>
      </c>
      <c r="BB2" s="146" t="s">
        <v>113</v>
      </c>
      <c r="BC2" s="146" t="s">
        <v>112</v>
      </c>
      <c r="BD2" s="146" t="s">
        <v>224</v>
      </c>
    </row>
    <row r="3" spans="1:56" x14ac:dyDescent="0.45">
      <c r="A3" s="140" t="s">
        <v>228</v>
      </c>
      <c r="B3" s="141"/>
      <c r="C3" s="141"/>
      <c r="D3" s="141"/>
      <c r="E3" s="147">
        <v>41397</v>
      </c>
      <c r="F3" s="147">
        <v>41488</v>
      </c>
      <c r="G3" s="147">
        <v>41579</v>
      </c>
      <c r="H3" s="148">
        <v>41670</v>
      </c>
      <c r="I3" s="147">
        <v>41761</v>
      </c>
      <c r="J3" s="147">
        <v>41852</v>
      </c>
      <c r="K3" s="147">
        <v>41943</v>
      </c>
      <c r="L3" s="148">
        <v>42034</v>
      </c>
      <c r="M3" s="147">
        <v>42125</v>
      </c>
      <c r="N3" s="147">
        <v>42216</v>
      </c>
      <c r="O3" s="147">
        <v>42307</v>
      </c>
      <c r="P3" s="148">
        <v>42398</v>
      </c>
      <c r="Q3" s="147">
        <v>42489</v>
      </c>
      <c r="R3" s="147">
        <v>42580</v>
      </c>
      <c r="S3" s="147">
        <v>42671</v>
      </c>
      <c r="T3" s="148">
        <v>42769</v>
      </c>
      <c r="U3" s="147">
        <v>42860</v>
      </c>
      <c r="V3" s="147">
        <v>42951</v>
      </c>
      <c r="W3" s="147">
        <v>43042</v>
      </c>
      <c r="X3" s="148">
        <v>43133</v>
      </c>
      <c r="Y3" s="147">
        <v>43224</v>
      </c>
      <c r="Z3" s="147">
        <v>43315</v>
      </c>
      <c r="AA3" s="147">
        <v>43406</v>
      </c>
      <c r="AB3" s="148">
        <v>43497</v>
      </c>
      <c r="AC3" s="147">
        <v>43588</v>
      </c>
      <c r="AD3" s="147">
        <v>43679</v>
      </c>
      <c r="AE3" s="147">
        <v>43770</v>
      </c>
      <c r="AF3" s="148">
        <v>43861</v>
      </c>
      <c r="AG3" s="147">
        <v>43952</v>
      </c>
      <c r="AH3" s="147">
        <v>44043</v>
      </c>
      <c r="AI3" s="147">
        <v>44134</v>
      </c>
      <c r="AJ3" s="148">
        <v>44225</v>
      </c>
      <c r="AK3" s="147">
        <v>44316</v>
      </c>
      <c r="AL3" s="147">
        <v>44407</v>
      </c>
      <c r="AM3" s="147">
        <v>44498</v>
      </c>
      <c r="AN3" s="148">
        <v>44589</v>
      </c>
      <c r="AO3" s="147">
        <v>44680</v>
      </c>
      <c r="AP3" s="147">
        <v>44771</v>
      </c>
      <c r="AQ3" s="147">
        <v>44862</v>
      </c>
      <c r="AR3" s="148">
        <v>44960</v>
      </c>
      <c r="AS3" s="148">
        <v>45051</v>
      </c>
      <c r="AU3" s="147"/>
      <c r="AV3" s="147"/>
      <c r="AW3" s="147"/>
      <c r="AX3" s="147"/>
      <c r="AY3" s="147"/>
      <c r="AZ3" s="147"/>
      <c r="BA3" s="147"/>
      <c r="BB3" s="147"/>
      <c r="BC3" s="147"/>
      <c r="BD3" s="149"/>
    </row>
    <row r="4" spans="1:56" x14ac:dyDescent="0.45">
      <c r="A4" s="57" t="s">
        <v>111</v>
      </c>
      <c r="B4" s="118"/>
      <c r="C4" s="118"/>
      <c r="D4" s="118"/>
      <c r="E4" s="150"/>
      <c r="F4" s="150"/>
      <c r="G4" s="150"/>
      <c r="H4" s="151"/>
      <c r="I4" s="150"/>
      <c r="J4" s="150"/>
      <c r="K4" s="150"/>
      <c r="L4" s="151"/>
      <c r="M4" s="150"/>
      <c r="N4" s="150"/>
      <c r="O4" s="150"/>
      <c r="P4" s="151"/>
      <c r="Q4" s="150"/>
      <c r="R4" s="150"/>
      <c r="S4" s="150"/>
      <c r="T4" s="151"/>
      <c r="U4" s="150"/>
      <c r="V4" s="150"/>
      <c r="W4" s="150"/>
      <c r="X4" s="151"/>
      <c r="Y4" s="150"/>
      <c r="Z4" s="150"/>
      <c r="AA4" s="150"/>
      <c r="AB4" s="151"/>
      <c r="AC4" s="150"/>
      <c r="AD4" s="150"/>
      <c r="AE4" s="150"/>
      <c r="AF4" s="151"/>
      <c r="AG4" s="150"/>
      <c r="AH4" s="150"/>
      <c r="AI4" s="150"/>
      <c r="AJ4" s="151"/>
      <c r="AK4" s="150"/>
      <c r="AL4" s="150"/>
      <c r="AM4" s="150"/>
      <c r="AN4" s="151"/>
      <c r="AO4" s="152"/>
      <c r="AP4" s="153"/>
      <c r="AQ4" s="153"/>
      <c r="AR4" s="151"/>
      <c r="AS4" s="154"/>
      <c r="AU4" s="150"/>
      <c r="AV4" s="155"/>
      <c r="AW4" s="155"/>
      <c r="AX4" s="155"/>
      <c r="AY4" s="155"/>
      <c r="AZ4" s="155"/>
      <c r="BA4" s="155"/>
      <c r="BB4" s="155"/>
      <c r="BC4" s="155"/>
      <c r="BD4" s="155"/>
    </row>
    <row r="5" spans="1:56" x14ac:dyDescent="0.45">
      <c r="A5" s="50" t="s">
        <v>110</v>
      </c>
      <c r="B5" s="88"/>
      <c r="C5" s="88"/>
      <c r="D5" s="88"/>
      <c r="E5" s="156" t="s">
        <v>108</v>
      </c>
      <c r="F5" s="156" t="s">
        <v>108</v>
      </c>
      <c r="G5" s="156" t="s">
        <v>108</v>
      </c>
      <c r="H5" s="157" t="s">
        <v>109</v>
      </c>
      <c r="I5" s="156" t="s">
        <v>108</v>
      </c>
      <c r="J5" s="156" t="s">
        <v>108</v>
      </c>
      <c r="K5" s="156" t="s">
        <v>108</v>
      </c>
      <c r="L5" s="157" t="s">
        <v>109</v>
      </c>
      <c r="M5" s="156" t="s">
        <v>108</v>
      </c>
      <c r="N5" s="156" t="s">
        <v>108</v>
      </c>
      <c r="O5" s="156" t="s">
        <v>108</v>
      </c>
      <c r="P5" s="157" t="s">
        <v>109</v>
      </c>
      <c r="Q5" s="156" t="s">
        <v>108</v>
      </c>
      <c r="R5" s="156" t="s">
        <v>108</v>
      </c>
      <c r="S5" s="156" t="s">
        <v>108</v>
      </c>
      <c r="T5" s="157" t="s">
        <v>109</v>
      </c>
      <c r="U5" s="156" t="s">
        <v>108</v>
      </c>
      <c r="V5" s="156" t="s">
        <v>108</v>
      </c>
      <c r="W5" s="156" t="s">
        <v>108</v>
      </c>
      <c r="X5" s="157" t="s">
        <v>109</v>
      </c>
      <c r="Y5" s="156" t="s">
        <v>108</v>
      </c>
      <c r="Z5" s="156" t="s">
        <v>108</v>
      </c>
      <c r="AA5" s="156" t="s">
        <v>108</v>
      </c>
      <c r="AB5" s="157" t="s">
        <v>109</v>
      </c>
      <c r="AC5" s="156" t="s">
        <v>108</v>
      </c>
      <c r="AD5" s="156" t="s">
        <v>108</v>
      </c>
      <c r="AE5" s="156" t="s">
        <v>108</v>
      </c>
      <c r="AF5" s="157" t="s">
        <v>109</v>
      </c>
      <c r="AG5" s="156" t="s">
        <v>108</v>
      </c>
      <c r="AH5" s="156" t="s">
        <v>108</v>
      </c>
      <c r="AI5" s="158" t="s">
        <v>108</v>
      </c>
      <c r="AJ5" s="157" t="s">
        <v>109</v>
      </c>
      <c r="AK5" s="156" t="s">
        <v>108</v>
      </c>
      <c r="AL5" s="156" t="s">
        <v>108</v>
      </c>
      <c r="AM5" s="156" t="s">
        <v>108</v>
      </c>
      <c r="AN5" s="157" t="s">
        <v>109</v>
      </c>
      <c r="AO5" s="159" t="s">
        <v>108</v>
      </c>
      <c r="AP5" s="160" t="s">
        <v>108</v>
      </c>
      <c r="AQ5" s="160" t="s">
        <v>108</v>
      </c>
      <c r="AR5" s="157" t="s">
        <v>109</v>
      </c>
      <c r="AS5" s="157" t="s">
        <v>108</v>
      </c>
      <c r="AU5" s="161"/>
      <c r="AV5" s="161"/>
      <c r="AW5" s="161"/>
      <c r="AX5" s="161"/>
      <c r="AY5" s="161"/>
      <c r="AZ5" s="161"/>
      <c r="BA5" s="161"/>
      <c r="BB5" s="161"/>
      <c r="BC5" s="161"/>
      <c r="BD5" s="161"/>
    </row>
    <row r="6" spans="1:56" x14ac:dyDescent="0.45">
      <c r="A6" s="50" t="s">
        <v>168</v>
      </c>
      <c r="B6" s="88"/>
      <c r="C6" s="88"/>
      <c r="D6" s="88"/>
      <c r="E6" s="156" t="s">
        <v>229</v>
      </c>
      <c r="F6" s="156" t="s">
        <v>229</v>
      </c>
      <c r="G6" s="156" t="s">
        <v>169</v>
      </c>
      <c r="H6" s="157" t="s">
        <v>169</v>
      </c>
      <c r="I6" s="156" t="s">
        <v>169</v>
      </c>
      <c r="J6" s="156" t="s">
        <v>169</v>
      </c>
      <c r="K6" s="156" t="s">
        <v>169</v>
      </c>
      <c r="L6" s="157" t="s">
        <v>229</v>
      </c>
      <c r="M6" s="156" t="s">
        <v>169</v>
      </c>
      <c r="N6" s="156" t="s">
        <v>229</v>
      </c>
      <c r="O6" s="156" t="s">
        <v>229</v>
      </c>
      <c r="P6" s="157" t="s">
        <v>169</v>
      </c>
      <c r="Q6" s="156" t="s">
        <v>169</v>
      </c>
      <c r="R6" s="156" t="s">
        <v>169</v>
      </c>
      <c r="S6" s="156" t="s">
        <v>229</v>
      </c>
      <c r="T6" s="157" t="s">
        <v>229</v>
      </c>
      <c r="U6" s="156" t="s">
        <v>169</v>
      </c>
      <c r="V6" s="156" t="s">
        <v>169</v>
      </c>
      <c r="W6" s="156" t="s">
        <v>169</v>
      </c>
      <c r="X6" s="157" t="s">
        <v>169</v>
      </c>
      <c r="Y6" s="156" t="s">
        <v>169</v>
      </c>
      <c r="Z6" s="156" t="s">
        <v>169</v>
      </c>
      <c r="AA6" s="156" t="s">
        <v>169</v>
      </c>
      <c r="AB6" s="157" t="s">
        <v>169</v>
      </c>
      <c r="AC6" s="156" t="s">
        <v>169</v>
      </c>
      <c r="AD6" s="156" t="s">
        <v>229</v>
      </c>
      <c r="AE6" s="156" t="s">
        <v>169</v>
      </c>
      <c r="AF6" s="157" t="s">
        <v>169</v>
      </c>
      <c r="AG6" s="156" t="s">
        <v>169</v>
      </c>
      <c r="AH6" s="156" t="s">
        <v>169</v>
      </c>
      <c r="AI6" s="158" t="s">
        <v>169</v>
      </c>
      <c r="AJ6" s="157" t="s">
        <v>169</v>
      </c>
      <c r="AK6" s="156" t="s">
        <v>169</v>
      </c>
      <c r="AL6" s="156" t="s">
        <v>169</v>
      </c>
      <c r="AM6" s="156" t="s">
        <v>169</v>
      </c>
      <c r="AN6" s="157" t="s">
        <v>169</v>
      </c>
      <c r="AO6" s="159" t="s">
        <v>169</v>
      </c>
      <c r="AP6" s="160" t="s">
        <v>229</v>
      </c>
      <c r="AQ6" s="160" t="s">
        <v>169</v>
      </c>
      <c r="AR6" s="157" t="s">
        <v>169</v>
      </c>
      <c r="AS6" s="157" t="s">
        <v>169</v>
      </c>
      <c r="AU6" s="161"/>
      <c r="AV6" s="161"/>
      <c r="AW6" s="161"/>
      <c r="AX6" s="161"/>
      <c r="AY6" s="161"/>
      <c r="AZ6" s="161"/>
      <c r="BA6" s="161"/>
      <c r="BB6" s="161"/>
      <c r="BC6" s="161"/>
      <c r="BD6" s="161"/>
    </row>
    <row r="7" spans="1:56" x14ac:dyDescent="0.45">
      <c r="E7" s="162"/>
      <c r="F7" s="162"/>
      <c r="G7" s="162"/>
      <c r="H7" s="163"/>
      <c r="I7" s="162"/>
      <c r="J7" s="162"/>
      <c r="K7" s="162"/>
      <c r="L7" s="163"/>
      <c r="M7" s="162"/>
      <c r="N7" s="162"/>
      <c r="O7" s="162"/>
      <c r="P7" s="163"/>
      <c r="Q7" s="162"/>
      <c r="R7" s="162"/>
      <c r="S7" s="162"/>
      <c r="T7" s="163"/>
      <c r="U7" s="162"/>
      <c r="V7" s="162"/>
      <c r="W7" s="162"/>
      <c r="X7" s="163"/>
      <c r="Y7" s="162"/>
      <c r="Z7" s="162"/>
      <c r="AA7" s="162"/>
      <c r="AB7" s="163"/>
      <c r="AC7" s="162"/>
      <c r="AD7" s="162"/>
      <c r="AE7" s="162"/>
      <c r="AF7" s="163"/>
      <c r="AG7" s="162"/>
      <c r="AH7" s="162"/>
      <c r="AJ7" s="52"/>
      <c r="AK7" s="162"/>
      <c r="AL7" s="162"/>
      <c r="AM7" s="162"/>
      <c r="AN7" s="52"/>
      <c r="AO7" s="164"/>
      <c r="AP7" s="165"/>
      <c r="AQ7" s="165"/>
      <c r="AR7" s="52"/>
      <c r="AS7" s="166"/>
      <c r="AU7" s="167"/>
      <c r="AV7" s="167"/>
      <c r="AW7" s="167"/>
      <c r="AX7" s="167"/>
      <c r="AY7" s="167"/>
      <c r="AZ7" s="167"/>
      <c r="BA7" s="167"/>
      <c r="BB7" s="167"/>
      <c r="BC7" s="167"/>
      <c r="BD7" s="167"/>
    </row>
    <row r="8" spans="1:56" x14ac:dyDescent="0.45">
      <c r="A8" s="57" t="s">
        <v>107</v>
      </c>
      <c r="B8" s="118"/>
      <c r="C8" s="118"/>
      <c r="D8" s="118"/>
      <c r="E8" s="150"/>
      <c r="F8" s="150"/>
      <c r="G8" s="150"/>
      <c r="H8" s="151"/>
      <c r="I8" s="150"/>
      <c r="J8" s="150"/>
      <c r="K8" s="150"/>
      <c r="L8" s="151"/>
      <c r="M8" s="150"/>
      <c r="N8" s="150"/>
      <c r="O8" s="150"/>
      <c r="P8" s="151"/>
      <c r="Q8" s="150"/>
      <c r="R8" s="150"/>
      <c r="S8" s="150"/>
      <c r="T8" s="151"/>
      <c r="U8" s="150"/>
      <c r="V8" s="150"/>
      <c r="W8" s="150"/>
      <c r="X8" s="151"/>
      <c r="Y8" s="150"/>
      <c r="Z8" s="150"/>
      <c r="AA8" s="150"/>
      <c r="AB8" s="151"/>
      <c r="AC8" s="150"/>
      <c r="AD8" s="150"/>
      <c r="AE8" s="150"/>
      <c r="AF8" s="151"/>
      <c r="AG8" s="150"/>
      <c r="AH8" s="150"/>
      <c r="AI8" s="150"/>
      <c r="AJ8" s="151"/>
      <c r="AK8" s="150"/>
      <c r="AL8" s="150"/>
      <c r="AM8" s="150"/>
      <c r="AN8" s="151"/>
      <c r="AO8" s="152"/>
      <c r="AP8" s="153"/>
      <c r="AQ8" s="153"/>
      <c r="AR8" s="151"/>
      <c r="AS8" s="154"/>
      <c r="AU8" s="150"/>
      <c r="AV8" s="155"/>
      <c r="AW8" s="155"/>
      <c r="AX8" s="155"/>
      <c r="AY8" s="155"/>
      <c r="AZ8" s="155"/>
      <c r="BA8" s="155"/>
      <c r="BB8" s="155"/>
      <c r="BC8" s="155"/>
      <c r="BD8" s="155"/>
    </row>
    <row r="9" spans="1:56" x14ac:dyDescent="0.45">
      <c r="A9" s="43" t="s">
        <v>230</v>
      </c>
      <c r="B9" s="89"/>
      <c r="C9" s="89"/>
      <c r="D9" s="89"/>
      <c r="E9" s="168"/>
      <c r="H9" s="52"/>
      <c r="L9" s="52"/>
      <c r="P9" s="52"/>
      <c r="T9" s="52"/>
      <c r="X9" s="52"/>
      <c r="AB9" s="52"/>
      <c r="AF9" s="52"/>
      <c r="AJ9" s="52"/>
      <c r="AN9" s="52"/>
      <c r="AO9" s="168"/>
      <c r="AR9" s="52"/>
      <c r="AS9" s="59"/>
      <c r="AU9" s="51"/>
      <c r="AV9" s="51"/>
      <c r="AW9" s="51"/>
      <c r="AX9" s="51"/>
      <c r="AY9" s="51"/>
      <c r="AZ9" s="51"/>
      <c r="BA9" s="51"/>
      <c r="BB9" s="51"/>
      <c r="BC9" s="51"/>
      <c r="BD9" s="51"/>
    </row>
    <row r="10" spans="1:56" x14ac:dyDescent="0.45">
      <c r="A10" s="41" t="s">
        <v>231</v>
      </c>
      <c r="B10" s="88" t="s">
        <v>173</v>
      </c>
      <c r="C10" s="119" t="s">
        <v>168</v>
      </c>
      <c r="D10" s="88">
        <v>240319</v>
      </c>
      <c r="E10" s="168"/>
      <c r="H10" s="54">
        <v>7.0000000000000007E-2</v>
      </c>
      <c r="L10" s="38"/>
      <c r="P10" s="52"/>
      <c r="T10" s="52"/>
      <c r="X10" s="52"/>
      <c r="AB10" s="52"/>
      <c r="AF10" s="52"/>
      <c r="AJ10" s="52"/>
      <c r="AN10" s="52"/>
      <c r="AO10" s="168"/>
      <c r="AR10" s="52"/>
      <c r="AS10" s="59"/>
      <c r="AU10" s="169"/>
      <c r="AV10" s="169"/>
      <c r="AW10" s="169"/>
      <c r="AX10" s="169"/>
      <c r="AY10" s="169"/>
      <c r="AZ10" s="169"/>
      <c r="BA10" s="169"/>
      <c r="BB10" s="169"/>
      <c r="BC10" s="169"/>
      <c r="BD10" s="169"/>
    </row>
    <row r="11" spans="1:56" x14ac:dyDescent="0.45">
      <c r="A11" s="41" t="s">
        <v>232</v>
      </c>
      <c r="B11" s="88" t="s">
        <v>173</v>
      </c>
      <c r="C11" s="119" t="s">
        <v>168</v>
      </c>
      <c r="D11" s="88">
        <v>240320</v>
      </c>
      <c r="E11" s="168"/>
      <c r="H11" s="54">
        <v>0.08</v>
      </c>
      <c r="L11" s="38"/>
      <c r="P11" s="52"/>
      <c r="T11" s="52"/>
      <c r="X11" s="52"/>
      <c r="AB11" s="52"/>
      <c r="AF11" s="52"/>
      <c r="AJ11" s="52"/>
      <c r="AN11" s="52"/>
      <c r="AO11" s="168"/>
      <c r="AQ11" s="40"/>
      <c r="AR11" s="52"/>
      <c r="AS11" s="59"/>
      <c r="AU11" s="169"/>
      <c r="AV11" s="169"/>
      <c r="AW11" s="169"/>
      <c r="AX11" s="169"/>
      <c r="AY11" s="169"/>
      <c r="AZ11" s="169"/>
      <c r="BA11" s="169"/>
      <c r="BB11" s="169"/>
      <c r="BC11" s="169"/>
      <c r="BD11" s="169"/>
    </row>
    <row r="12" spans="1:56" x14ac:dyDescent="0.45">
      <c r="A12" s="170" t="s">
        <v>233</v>
      </c>
      <c r="B12" s="88" t="s">
        <v>173</v>
      </c>
      <c r="C12" s="119" t="s">
        <v>168</v>
      </c>
      <c r="D12" s="88">
        <v>4523057</v>
      </c>
      <c r="E12" s="168"/>
      <c r="H12" s="54">
        <v>0.02</v>
      </c>
      <c r="L12" s="38"/>
      <c r="O12" s="162"/>
      <c r="P12" s="52"/>
      <c r="T12" s="52"/>
      <c r="X12" s="52"/>
      <c r="AB12" s="52"/>
      <c r="AF12" s="52"/>
      <c r="AJ12" s="52"/>
      <c r="AN12" s="54">
        <v>-0.02</v>
      </c>
      <c r="AO12" s="168"/>
      <c r="AQ12" s="55">
        <v>0.06</v>
      </c>
      <c r="AR12" s="38"/>
      <c r="AS12" s="54">
        <v>0.01</v>
      </c>
      <c r="AU12" s="169"/>
      <c r="AV12" s="169"/>
      <c r="AW12" s="169"/>
      <c r="AX12" s="169"/>
      <c r="AY12" s="169"/>
      <c r="AZ12" s="169"/>
      <c r="BA12" s="169"/>
      <c r="BB12" s="169"/>
      <c r="BC12" s="169"/>
      <c r="BD12" s="169"/>
    </row>
    <row r="13" spans="1:56" x14ac:dyDescent="0.45">
      <c r="A13" s="170" t="s">
        <v>234</v>
      </c>
      <c r="B13" s="88" t="s">
        <v>173</v>
      </c>
      <c r="C13" s="119" t="s">
        <v>168</v>
      </c>
      <c r="D13" s="88">
        <v>4523058</v>
      </c>
      <c r="E13" s="168"/>
      <c r="H13" s="54">
        <v>0.03</v>
      </c>
      <c r="L13" s="38"/>
      <c r="O13" s="162"/>
      <c r="P13" s="52"/>
      <c r="T13" s="52"/>
      <c r="X13" s="52"/>
      <c r="AB13" s="52"/>
      <c r="AF13" s="52"/>
      <c r="AJ13" s="52"/>
      <c r="AN13" s="54">
        <v>-0.01</v>
      </c>
      <c r="AO13" s="168"/>
      <c r="AQ13" s="55">
        <v>7.0000000000000007E-2</v>
      </c>
      <c r="AR13" s="38"/>
      <c r="AS13" s="54">
        <v>0.02</v>
      </c>
      <c r="AU13" s="169"/>
      <c r="AV13" s="169"/>
      <c r="AW13" s="169"/>
      <c r="AX13" s="169"/>
      <c r="AY13" s="169"/>
      <c r="AZ13" s="169"/>
      <c r="BA13" s="169"/>
      <c r="BB13" s="169"/>
      <c r="BC13" s="169"/>
      <c r="BD13" s="169"/>
    </row>
    <row r="14" spans="1:56" x14ac:dyDescent="0.45">
      <c r="A14" s="41" t="s">
        <v>235</v>
      </c>
      <c r="B14" s="88" t="s">
        <v>171</v>
      </c>
      <c r="C14" s="119" t="s">
        <v>168</v>
      </c>
      <c r="D14" s="88">
        <v>240323</v>
      </c>
      <c r="E14" s="168"/>
      <c r="H14" s="60">
        <v>0.72</v>
      </c>
      <c r="L14" s="38"/>
      <c r="O14" s="61">
        <v>1.23</v>
      </c>
      <c r="P14" s="52"/>
      <c r="T14" s="52"/>
      <c r="X14" s="52"/>
      <c r="AB14" s="52"/>
      <c r="AF14" s="52"/>
      <c r="AJ14" s="38"/>
      <c r="AN14" s="60">
        <v>2.25</v>
      </c>
      <c r="AO14" s="168"/>
      <c r="AQ14" s="61">
        <v>3.15</v>
      </c>
      <c r="AR14" s="38"/>
      <c r="AS14" s="52"/>
      <c r="AU14" s="169"/>
      <c r="AV14" s="169"/>
      <c r="AW14" s="169"/>
      <c r="AX14" s="169"/>
      <c r="AY14" s="169"/>
      <c r="AZ14" s="169"/>
      <c r="BA14" s="169"/>
      <c r="BB14" s="169"/>
      <c r="BC14" s="169"/>
      <c r="BD14" s="169"/>
    </row>
    <row r="15" spans="1:56" x14ac:dyDescent="0.45">
      <c r="A15" s="41" t="s">
        <v>236</v>
      </c>
      <c r="B15" s="88" t="s">
        <v>171</v>
      </c>
      <c r="C15" s="119" t="s">
        <v>168</v>
      </c>
      <c r="D15" s="88">
        <v>240324</v>
      </c>
      <c r="E15" s="168"/>
      <c r="H15" s="60">
        <v>0.74</v>
      </c>
      <c r="L15" s="38"/>
      <c r="O15" s="61">
        <v>1.28</v>
      </c>
      <c r="P15" s="52"/>
      <c r="T15" s="52"/>
      <c r="X15" s="52"/>
      <c r="AB15" s="52"/>
      <c r="AF15" s="52"/>
      <c r="AJ15" s="38"/>
      <c r="AN15" s="60">
        <v>2.35</v>
      </c>
      <c r="AO15" s="168"/>
      <c r="AQ15" s="61">
        <v>3.3</v>
      </c>
      <c r="AR15" s="38"/>
      <c r="AS15" s="38"/>
      <c r="AU15" s="169"/>
      <c r="AV15" s="169"/>
      <c r="AW15" s="169"/>
      <c r="AX15" s="169"/>
      <c r="AY15" s="169"/>
      <c r="AZ15" s="169"/>
      <c r="BA15" s="169"/>
      <c r="BB15" s="169"/>
      <c r="BC15" s="169"/>
      <c r="BD15" s="169"/>
    </row>
    <row r="16" spans="1:56" x14ac:dyDescent="0.45">
      <c r="A16" s="41" t="s">
        <v>235</v>
      </c>
      <c r="B16" s="88" t="s">
        <v>173</v>
      </c>
      <c r="C16" s="119" t="s">
        <v>168</v>
      </c>
      <c r="D16" s="88">
        <v>4415796</v>
      </c>
      <c r="E16" s="168"/>
      <c r="H16" s="38"/>
      <c r="L16" s="38"/>
      <c r="O16" s="39"/>
      <c r="P16" s="52"/>
      <c r="T16" s="52"/>
      <c r="X16" s="52"/>
      <c r="AB16" s="52"/>
      <c r="AF16" s="52"/>
      <c r="AJ16" s="38"/>
      <c r="AN16" s="38"/>
      <c r="AO16" s="168"/>
      <c r="AQ16" s="39"/>
      <c r="AR16" s="38"/>
      <c r="AS16" s="54">
        <v>-0.08</v>
      </c>
      <c r="AU16" s="169"/>
      <c r="AV16" s="169"/>
      <c r="AW16" s="169"/>
      <c r="AX16" s="169"/>
      <c r="AY16" s="169"/>
      <c r="AZ16" s="169"/>
      <c r="BA16" s="169"/>
      <c r="BB16" s="169"/>
      <c r="BC16" s="169"/>
      <c r="BD16" s="169"/>
    </row>
    <row r="17" spans="1:56" x14ac:dyDescent="0.45">
      <c r="A17" s="41" t="s">
        <v>237</v>
      </c>
      <c r="B17" s="88" t="s">
        <v>171</v>
      </c>
      <c r="C17" s="119" t="s">
        <v>168</v>
      </c>
      <c r="D17" s="88">
        <v>240325</v>
      </c>
      <c r="E17" s="168"/>
      <c r="H17" s="52"/>
      <c r="K17" s="61">
        <v>0.04</v>
      </c>
      <c r="L17" s="52"/>
      <c r="O17" s="61">
        <v>0.05</v>
      </c>
      <c r="P17" s="52"/>
      <c r="T17" s="52"/>
      <c r="X17" s="52"/>
      <c r="AB17" s="52"/>
      <c r="AF17" s="52"/>
      <c r="AJ17" s="52"/>
      <c r="AN17" s="52"/>
      <c r="AO17" s="168"/>
      <c r="AQ17" s="40"/>
      <c r="AR17" s="52"/>
      <c r="AS17" s="59"/>
      <c r="AU17" s="51"/>
      <c r="AV17" s="51"/>
      <c r="AW17" s="51"/>
      <c r="AX17" s="51"/>
      <c r="AY17" s="51"/>
      <c r="AZ17" s="51"/>
      <c r="BA17" s="51"/>
      <c r="BB17" s="51"/>
      <c r="BC17" s="51"/>
      <c r="BD17" s="51"/>
    </row>
    <row r="18" spans="1:56" x14ac:dyDescent="0.45">
      <c r="E18" s="168"/>
      <c r="H18" s="163"/>
      <c r="L18" s="163"/>
      <c r="O18" s="162"/>
      <c r="P18" s="52"/>
      <c r="T18" s="52"/>
      <c r="X18" s="52"/>
      <c r="AB18" s="52"/>
      <c r="AF18" s="52"/>
      <c r="AJ18" s="52"/>
      <c r="AN18" s="52"/>
      <c r="AO18" s="168"/>
      <c r="AQ18" s="40"/>
      <c r="AR18" s="52"/>
      <c r="AS18" s="59"/>
      <c r="AU18" s="167"/>
      <c r="AV18" s="167"/>
      <c r="AW18" s="167"/>
      <c r="AX18" s="167"/>
      <c r="AY18" s="167"/>
      <c r="AZ18" s="167"/>
      <c r="BA18" s="167"/>
      <c r="BB18" s="167"/>
      <c r="BC18" s="167"/>
      <c r="BD18" s="167"/>
    </row>
    <row r="19" spans="1:56" x14ac:dyDescent="0.45">
      <c r="A19" s="43" t="s">
        <v>238</v>
      </c>
      <c r="B19" s="89"/>
      <c r="C19" s="89"/>
      <c r="D19" s="89"/>
      <c r="E19" s="168"/>
      <c r="H19" s="52"/>
      <c r="L19" s="52"/>
      <c r="P19" s="52"/>
      <c r="T19" s="52"/>
      <c r="X19" s="52"/>
      <c r="AB19" s="52"/>
      <c r="AF19" s="52"/>
      <c r="AJ19" s="52"/>
      <c r="AN19" s="52"/>
      <c r="AO19" s="168"/>
      <c r="AQ19" s="40"/>
      <c r="AR19" s="52"/>
      <c r="AS19" s="59"/>
      <c r="AU19" s="51"/>
      <c r="AV19" s="51"/>
      <c r="AW19" s="51"/>
      <c r="AX19" s="51"/>
      <c r="AY19" s="51"/>
      <c r="AZ19" s="51"/>
      <c r="BA19" s="51"/>
      <c r="BB19" s="51"/>
      <c r="BC19" s="51"/>
      <c r="BD19" s="51"/>
    </row>
    <row r="20" spans="1:56" x14ac:dyDescent="0.45">
      <c r="A20" s="41" t="s">
        <v>231</v>
      </c>
      <c r="B20" s="88" t="s">
        <v>173</v>
      </c>
      <c r="C20" s="119" t="s">
        <v>168</v>
      </c>
      <c r="D20" s="88">
        <v>2750820</v>
      </c>
      <c r="E20" s="55">
        <v>0.1</v>
      </c>
      <c r="F20" s="55">
        <v>0.1</v>
      </c>
      <c r="G20" s="55">
        <v>0.1</v>
      </c>
      <c r="H20" s="54">
        <v>0.08</v>
      </c>
      <c r="I20" s="55">
        <v>0.08</v>
      </c>
      <c r="J20" s="55">
        <v>0.08</v>
      </c>
      <c r="L20" s="54">
        <v>0.08</v>
      </c>
      <c r="M20" s="55">
        <v>0.08</v>
      </c>
      <c r="N20" s="55">
        <v>0.08</v>
      </c>
      <c r="P20" s="54">
        <v>7.0000000000000007E-2</v>
      </c>
      <c r="T20" s="52"/>
      <c r="X20" s="52"/>
      <c r="Y20" s="39"/>
      <c r="Z20" s="55">
        <v>0.09</v>
      </c>
      <c r="AA20" s="39"/>
      <c r="AB20" s="38"/>
      <c r="AC20" s="39"/>
      <c r="AD20" s="39"/>
      <c r="AF20" s="54">
        <v>7.4999999999999997E-2</v>
      </c>
      <c r="AJ20" s="52"/>
      <c r="AK20" s="55">
        <v>-0.01</v>
      </c>
      <c r="AL20" s="55">
        <v>5.0000000000000001E-3</v>
      </c>
      <c r="AM20" s="55">
        <v>0.01</v>
      </c>
      <c r="AN20" s="52"/>
      <c r="AO20" s="55">
        <v>0.1</v>
      </c>
      <c r="AP20" s="40"/>
      <c r="AQ20" s="40"/>
      <c r="AR20" s="54">
        <v>5.5E-2</v>
      </c>
      <c r="AS20" s="54">
        <v>3.5000000000000003E-2</v>
      </c>
      <c r="AU20" s="169"/>
      <c r="AV20" s="169"/>
      <c r="AW20" s="169"/>
      <c r="AX20" s="169"/>
      <c r="AY20" s="169"/>
      <c r="AZ20" s="169"/>
      <c r="BA20" s="169"/>
      <c r="BB20" s="169"/>
      <c r="BC20" s="169"/>
      <c r="BD20" s="169"/>
    </row>
    <row r="21" spans="1:56" x14ac:dyDescent="0.45">
      <c r="A21" s="41" t="s">
        <v>232</v>
      </c>
      <c r="B21" s="88" t="s">
        <v>173</v>
      </c>
      <c r="C21" s="119" t="s">
        <v>168</v>
      </c>
      <c r="D21" s="88">
        <v>240327</v>
      </c>
      <c r="E21" s="55">
        <v>0.11</v>
      </c>
      <c r="F21" s="55">
        <v>0.11</v>
      </c>
      <c r="G21" s="55">
        <v>0.105</v>
      </c>
      <c r="H21" s="54">
        <v>0.09</v>
      </c>
      <c r="I21" s="55">
        <v>0.09</v>
      </c>
      <c r="J21" s="55">
        <v>0.09</v>
      </c>
      <c r="L21" s="54">
        <v>0.09</v>
      </c>
      <c r="M21" s="55">
        <v>0.09</v>
      </c>
      <c r="N21" s="55">
        <v>0.09</v>
      </c>
      <c r="P21" s="54">
        <v>0.1</v>
      </c>
      <c r="T21" s="52"/>
      <c r="X21" s="52"/>
      <c r="Z21" s="55">
        <v>9.3000000000000013E-2</v>
      </c>
      <c r="AB21" s="52"/>
      <c r="AF21" s="54">
        <v>0.08</v>
      </c>
      <c r="AJ21" s="52"/>
      <c r="AK21" s="55">
        <v>0.01</v>
      </c>
      <c r="AL21" s="55">
        <v>1.4999999999999999E-2</v>
      </c>
      <c r="AM21" s="55">
        <v>1.4999999999999999E-2</v>
      </c>
      <c r="AN21" s="52"/>
      <c r="AO21" s="55">
        <v>0.105</v>
      </c>
      <c r="AP21" s="40"/>
      <c r="AQ21" s="40"/>
      <c r="AR21" s="54">
        <v>0.06</v>
      </c>
      <c r="AS21" s="54">
        <v>0.05</v>
      </c>
      <c r="AU21" s="169"/>
      <c r="AV21" s="169"/>
      <c r="AW21" s="169"/>
      <c r="AX21" s="169"/>
      <c r="AY21" s="169"/>
      <c r="AZ21" s="169"/>
      <c r="BA21" s="169"/>
      <c r="BB21" s="169"/>
      <c r="BC21" s="169"/>
      <c r="BD21" s="169"/>
    </row>
    <row r="22" spans="1:56" x14ac:dyDescent="0.45">
      <c r="A22" s="41" t="s">
        <v>239</v>
      </c>
      <c r="B22" s="88" t="s">
        <v>173</v>
      </c>
      <c r="C22" s="119" t="s">
        <v>168</v>
      </c>
      <c r="D22" s="88">
        <v>2750821</v>
      </c>
      <c r="E22" s="39"/>
      <c r="F22" s="39"/>
      <c r="G22" s="39"/>
      <c r="H22" s="38"/>
      <c r="I22" s="39"/>
      <c r="J22" s="39"/>
      <c r="K22" s="55">
        <v>0.08</v>
      </c>
      <c r="L22" s="38"/>
      <c r="M22" s="39"/>
      <c r="P22" s="38"/>
      <c r="T22" s="52"/>
      <c r="X22" s="52"/>
      <c r="Y22" s="55">
        <v>0.09</v>
      </c>
      <c r="AA22" s="55">
        <v>0.09</v>
      </c>
      <c r="AB22" s="54">
        <v>7.0000000000000007E-2</v>
      </c>
      <c r="AC22" s="55">
        <v>7.0000000000000007E-2</v>
      </c>
      <c r="AD22" s="55">
        <v>0.08</v>
      </c>
      <c r="AE22" s="55">
        <v>0.08</v>
      </c>
      <c r="AF22" s="38"/>
      <c r="AG22" s="39"/>
      <c r="AH22" s="39"/>
      <c r="AJ22" s="54">
        <v>-0.02</v>
      </c>
      <c r="AK22" s="39"/>
      <c r="AL22" s="39"/>
      <c r="AM22" s="39"/>
      <c r="AN22" s="54">
        <v>0.1</v>
      </c>
      <c r="AO22" s="39"/>
      <c r="AP22" s="55">
        <v>0.11</v>
      </c>
      <c r="AQ22" s="55">
        <v>0.11</v>
      </c>
      <c r="AR22" s="38"/>
      <c r="AS22" s="38"/>
      <c r="AU22" s="169"/>
      <c r="AV22" s="169"/>
      <c r="AW22" s="169"/>
      <c r="AX22" s="169"/>
      <c r="AY22" s="169"/>
      <c r="AZ22" s="169"/>
      <c r="BA22" s="169"/>
      <c r="BB22" s="169"/>
      <c r="BC22" s="169"/>
      <c r="BD22" s="169"/>
    </row>
    <row r="23" spans="1:56" x14ac:dyDescent="0.45">
      <c r="A23" s="41" t="s">
        <v>240</v>
      </c>
      <c r="B23" s="88" t="s">
        <v>174</v>
      </c>
      <c r="C23" s="119" t="s">
        <v>168</v>
      </c>
      <c r="D23" s="88">
        <v>4101062</v>
      </c>
      <c r="E23" s="39"/>
      <c r="F23" s="39"/>
      <c r="G23" s="39"/>
      <c r="H23" s="38"/>
      <c r="I23" s="39"/>
      <c r="J23" s="39"/>
      <c r="K23" s="39"/>
      <c r="L23" s="38"/>
      <c r="M23" s="39"/>
      <c r="P23" s="38"/>
      <c r="T23" s="52"/>
      <c r="X23" s="52"/>
      <c r="Y23" s="39"/>
      <c r="AA23" s="39"/>
      <c r="AB23" s="38"/>
      <c r="AC23" s="39"/>
      <c r="AD23" s="39"/>
      <c r="AE23" s="39"/>
      <c r="AF23" s="38"/>
      <c r="AG23" s="39"/>
      <c r="AH23" s="39"/>
      <c r="AJ23" s="38"/>
      <c r="AK23" s="39"/>
      <c r="AL23" s="39"/>
      <c r="AM23" s="39"/>
      <c r="AN23" s="38"/>
      <c r="AO23" s="39"/>
      <c r="AP23" s="39"/>
      <c r="AQ23" s="39"/>
      <c r="AR23" s="42">
        <v>100</v>
      </c>
      <c r="AS23" s="38"/>
      <c r="AU23" s="169"/>
      <c r="AV23" s="169"/>
      <c r="AW23" s="169"/>
      <c r="AX23" s="169"/>
      <c r="AY23" s="169"/>
      <c r="AZ23" s="169"/>
      <c r="BA23" s="169"/>
      <c r="BB23" s="169"/>
      <c r="BC23" s="169"/>
      <c r="BD23" s="169"/>
    </row>
    <row r="24" spans="1:56" x14ac:dyDescent="0.45">
      <c r="A24" s="41" t="s">
        <v>241</v>
      </c>
      <c r="B24" s="88" t="s">
        <v>175</v>
      </c>
      <c r="C24" s="119" t="s">
        <v>168</v>
      </c>
      <c r="D24" s="88">
        <v>240329</v>
      </c>
      <c r="E24" s="168"/>
      <c r="H24" s="52"/>
      <c r="L24" s="52"/>
      <c r="P24" s="52"/>
      <c r="T24" s="42">
        <v>2</v>
      </c>
      <c r="X24" s="52"/>
      <c r="AB24" s="52"/>
      <c r="AF24" s="52"/>
      <c r="AJ24" s="52"/>
      <c r="AM24" s="39"/>
      <c r="AN24" s="52"/>
      <c r="AO24" s="168"/>
      <c r="AQ24" s="40"/>
      <c r="AR24" s="52"/>
      <c r="AS24" s="59"/>
      <c r="AU24" s="51"/>
      <c r="AV24" s="51"/>
      <c r="AW24" s="51"/>
      <c r="AX24" s="51"/>
      <c r="AY24" s="51"/>
      <c r="AZ24" s="51"/>
      <c r="BA24" s="51"/>
      <c r="BB24" s="51"/>
      <c r="BC24" s="51"/>
      <c r="BD24" s="51"/>
    </row>
    <row r="25" spans="1:56" x14ac:dyDescent="0.45">
      <c r="A25" s="41" t="s">
        <v>242</v>
      </c>
      <c r="B25" s="88" t="s">
        <v>173</v>
      </c>
      <c r="C25" s="119" t="s">
        <v>168</v>
      </c>
      <c r="D25" s="88">
        <v>240330</v>
      </c>
      <c r="E25" s="168"/>
      <c r="H25" s="52"/>
      <c r="L25" s="52"/>
      <c r="P25" s="54">
        <v>0.06</v>
      </c>
      <c r="T25" s="163"/>
      <c r="X25" s="52"/>
      <c r="AB25" s="52"/>
      <c r="AF25" s="52"/>
      <c r="AJ25" s="52"/>
      <c r="AM25" s="39"/>
      <c r="AN25" s="52"/>
      <c r="AO25" s="168"/>
      <c r="AQ25" s="40"/>
      <c r="AR25" s="52"/>
      <c r="AS25" s="59"/>
      <c r="AU25" s="51"/>
      <c r="AV25" s="51"/>
      <c r="AW25" s="51"/>
      <c r="AX25" s="51"/>
      <c r="AY25" s="51"/>
      <c r="AZ25" s="51"/>
      <c r="BA25" s="51"/>
      <c r="BB25" s="51"/>
      <c r="BC25" s="51"/>
      <c r="BD25" s="51"/>
    </row>
    <row r="26" spans="1:56" x14ac:dyDescent="0.45">
      <c r="A26" s="41" t="s">
        <v>243</v>
      </c>
      <c r="B26" s="88" t="s">
        <v>173</v>
      </c>
      <c r="C26" s="119" t="s">
        <v>168</v>
      </c>
      <c r="D26" s="88">
        <v>240331</v>
      </c>
      <c r="E26" s="168"/>
      <c r="H26" s="52"/>
      <c r="L26" s="52"/>
      <c r="P26" s="54">
        <v>0.08</v>
      </c>
      <c r="T26" s="163"/>
      <c r="X26" s="52"/>
      <c r="AB26" s="52"/>
      <c r="AF26" s="52"/>
      <c r="AJ26" s="52"/>
      <c r="AM26" s="39"/>
      <c r="AN26" s="52"/>
      <c r="AO26" s="168"/>
      <c r="AQ26" s="40"/>
      <c r="AR26" s="52"/>
      <c r="AS26" s="59"/>
      <c r="AU26" s="51"/>
      <c r="AV26" s="51"/>
      <c r="AW26" s="51"/>
      <c r="AX26" s="51"/>
      <c r="AY26" s="51"/>
      <c r="AZ26" s="51"/>
      <c r="BA26" s="51"/>
      <c r="BB26" s="51"/>
      <c r="BC26" s="51"/>
      <c r="BD26" s="51"/>
    </row>
    <row r="27" spans="1:56" x14ac:dyDescent="0.45">
      <c r="A27" s="41" t="s">
        <v>244</v>
      </c>
      <c r="B27" s="88" t="s">
        <v>173</v>
      </c>
      <c r="C27" s="119" t="s">
        <v>168</v>
      </c>
      <c r="D27" s="88">
        <v>2750822</v>
      </c>
      <c r="E27" s="168"/>
      <c r="H27" s="52"/>
      <c r="L27" s="54">
        <v>0.06</v>
      </c>
      <c r="M27" s="55">
        <v>0.06</v>
      </c>
      <c r="N27" s="55">
        <v>0.06</v>
      </c>
      <c r="O27" s="55">
        <v>0.06</v>
      </c>
      <c r="P27" s="38"/>
      <c r="T27" s="163"/>
      <c r="X27" s="52"/>
      <c r="AB27" s="52"/>
      <c r="AF27" s="52"/>
      <c r="AJ27" s="52"/>
      <c r="AM27" s="39"/>
      <c r="AN27" s="52"/>
      <c r="AO27" s="168"/>
      <c r="AQ27" s="40"/>
      <c r="AR27" s="52"/>
      <c r="AS27" s="59"/>
      <c r="AU27" s="51"/>
      <c r="AV27" s="51"/>
      <c r="AW27" s="51"/>
      <c r="AX27" s="51"/>
      <c r="AY27" s="51"/>
      <c r="AZ27" s="51"/>
      <c r="BA27" s="51"/>
      <c r="BB27" s="51"/>
      <c r="BC27" s="51"/>
      <c r="BD27" s="51"/>
    </row>
    <row r="28" spans="1:56" x14ac:dyDescent="0.45">
      <c r="A28" s="41" t="s">
        <v>233</v>
      </c>
      <c r="B28" s="88" t="s">
        <v>173</v>
      </c>
      <c r="C28" s="119" t="s">
        <v>168</v>
      </c>
      <c r="D28" s="88">
        <v>240332</v>
      </c>
      <c r="E28" s="55">
        <v>0.04</v>
      </c>
      <c r="F28" s="55">
        <v>0.04</v>
      </c>
      <c r="G28" s="55">
        <v>0.04</v>
      </c>
      <c r="H28" s="54">
        <v>0.03</v>
      </c>
      <c r="I28" s="55">
        <v>0.03</v>
      </c>
      <c r="J28" s="55">
        <v>0.03</v>
      </c>
      <c r="K28" s="168"/>
      <c r="L28" s="54">
        <v>0.03</v>
      </c>
      <c r="M28" s="55">
        <v>0.03</v>
      </c>
      <c r="N28" s="55">
        <v>0.03</v>
      </c>
      <c r="O28" s="55">
        <v>2.5000000000000001E-2</v>
      </c>
      <c r="P28" s="54">
        <v>0.02</v>
      </c>
      <c r="Q28" s="168"/>
      <c r="R28" s="168"/>
      <c r="S28" s="168"/>
      <c r="T28" s="59"/>
      <c r="U28" s="168"/>
      <c r="V28" s="168"/>
      <c r="W28" s="168"/>
      <c r="X28" s="59"/>
      <c r="Y28" s="168"/>
      <c r="Z28" s="168"/>
      <c r="AA28" s="168"/>
      <c r="AB28" s="59"/>
      <c r="AC28" s="168"/>
      <c r="AD28" s="168"/>
      <c r="AE28" s="168"/>
      <c r="AF28" s="54">
        <v>2.5000000000000001E-2</v>
      </c>
      <c r="AG28" s="168"/>
      <c r="AH28" s="168"/>
      <c r="AI28" s="168"/>
      <c r="AJ28" s="54">
        <v>-0.06</v>
      </c>
      <c r="AK28" s="55">
        <v>-0.05</v>
      </c>
      <c r="AL28" s="55">
        <v>-3.5000000000000003E-2</v>
      </c>
      <c r="AM28" s="55">
        <v>-0.03</v>
      </c>
      <c r="AN28" s="38"/>
      <c r="AO28" s="55">
        <v>0.03</v>
      </c>
      <c r="AP28" s="55">
        <v>0.04</v>
      </c>
      <c r="AQ28" s="55">
        <v>0.04</v>
      </c>
      <c r="AR28" s="54">
        <v>0.03</v>
      </c>
      <c r="AS28" s="38"/>
      <c r="AU28" s="169"/>
      <c r="AV28" s="169"/>
      <c r="AW28" s="169"/>
      <c r="AX28" s="169"/>
      <c r="AY28" s="169"/>
      <c r="AZ28" s="169"/>
      <c r="BA28" s="169"/>
      <c r="BB28" s="169"/>
      <c r="BC28" s="169"/>
      <c r="BD28" s="169"/>
    </row>
    <row r="29" spans="1:56" x14ac:dyDescent="0.45">
      <c r="A29" s="41" t="s">
        <v>234</v>
      </c>
      <c r="B29" s="88" t="s">
        <v>173</v>
      </c>
      <c r="C29" s="119" t="s">
        <v>168</v>
      </c>
      <c r="D29" s="88">
        <v>240333</v>
      </c>
      <c r="E29" s="55">
        <v>0.05</v>
      </c>
      <c r="F29" s="55">
        <v>0.05</v>
      </c>
      <c r="G29" s="55">
        <v>4.4999999999999998E-2</v>
      </c>
      <c r="H29" s="54">
        <v>0.04</v>
      </c>
      <c r="I29" s="55">
        <v>0.04</v>
      </c>
      <c r="J29" s="55">
        <v>3.5000000000000003E-2</v>
      </c>
      <c r="K29" s="168"/>
      <c r="L29" s="54">
        <v>3.5000000000000003E-2</v>
      </c>
      <c r="M29" s="55">
        <v>3.5000000000000003E-2</v>
      </c>
      <c r="N29" s="55">
        <v>3.5000000000000003E-2</v>
      </c>
      <c r="O29" s="55">
        <v>2.8000000000000001E-2</v>
      </c>
      <c r="P29" s="54">
        <v>0.04</v>
      </c>
      <c r="Q29" s="168"/>
      <c r="R29" s="168"/>
      <c r="S29" s="168"/>
      <c r="T29" s="59"/>
      <c r="U29" s="168"/>
      <c r="V29" s="168"/>
      <c r="W29" s="168"/>
      <c r="X29" s="59"/>
      <c r="Y29" s="168"/>
      <c r="Z29" s="168"/>
      <c r="AA29" s="168"/>
      <c r="AB29" s="59"/>
      <c r="AC29" s="168"/>
      <c r="AD29" s="168"/>
      <c r="AE29" s="168"/>
      <c r="AF29" s="54">
        <v>0.03</v>
      </c>
      <c r="AG29" s="168"/>
      <c r="AH29" s="168"/>
      <c r="AI29" s="168"/>
      <c r="AJ29" s="54">
        <v>-0.04</v>
      </c>
      <c r="AK29" s="55">
        <v>-0.03</v>
      </c>
      <c r="AL29" s="55">
        <v>-2.5000000000000001E-2</v>
      </c>
      <c r="AM29" s="55">
        <v>-2.5000000000000001E-2</v>
      </c>
      <c r="AN29" s="38"/>
      <c r="AO29" s="55">
        <v>3.5000000000000003E-2</v>
      </c>
      <c r="AP29" s="55">
        <v>4.4999999999999998E-2</v>
      </c>
      <c r="AQ29" s="55">
        <v>4.4999999999999998E-2</v>
      </c>
      <c r="AR29" s="54">
        <v>3.5000000000000003E-2</v>
      </c>
      <c r="AS29" s="38"/>
      <c r="AU29" s="169"/>
      <c r="AV29" s="169"/>
      <c r="AW29" s="169"/>
      <c r="AX29" s="169"/>
      <c r="AY29" s="169"/>
      <c r="AZ29" s="169"/>
      <c r="BA29" s="169"/>
      <c r="BB29" s="169"/>
      <c r="BC29" s="169"/>
      <c r="BD29" s="169"/>
    </row>
    <row r="30" spans="1:56" x14ac:dyDescent="0.45">
      <c r="A30" s="41" t="s">
        <v>245</v>
      </c>
      <c r="B30" s="88" t="s">
        <v>173</v>
      </c>
      <c r="C30" s="119" t="s">
        <v>168</v>
      </c>
      <c r="D30" s="88">
        <v>240334</v>
      </c>
      <c r="E30" s="39"/>
      <c r="F30" s="39"/>
      <c r="G30" s="39"/>
      <c r="H30" s="38"/>
      <c r="I30" s="39"/>
      <c r="J30" s="39"/>
      <c r="K30" s="55">
        <v>0.05</v>
      </c>
      <c r="L30" s="38"/>
      <c r="M30" s="39"/>
      <c r="N30" s="39"/>
      <c r="O30" s="39"/>
      <c r="P30" s="38"/>
      <c r="T30" s="52"/>
      <c r="W30" s="55">
        <v>2.5000000000000001E-2</v>
      </c>
      <c r="X30" s="52"/>
      <c r="AB30" s="54">
        <v>2.5000000000000001E-2</v>
      </c>
      <c r="AC30" s="55">
        <v>2.5000000000000001E-2</v>
      </c>
      <c r="AD30" s="55">
        <v>0.03</v>
      </c>
      <c r="AE30" s="55">
        <v>0.03</v>
      </c>
      <c r="AF30" s="38"/>
      <c r="AG30" s="55">
        <v>0.22</v>
      </c>
      <c r="AH30" s="55">
        <v>0.15</v>
      </c>
      <c r="AJ30" s="38"/>
      <c r="AK30" s="39"/>
      <c r="AL30" s="39"/>
      <c r="AM30" s="39"/>
      <c r="AN30" s="54">
        <v>2.5000000000000001E-2</v>
      </c>
      <c r="AO30" s="39"/>
      <c r="AP30" s="40"/>
      <c r="AQ30" s="40"/>
      <c r="AR30" s="38"/>
      <c r="AS30" s="38"/>
      <c r="AU30" s="169"/>
      <c r="AV30" s="169"/>
      <c r="AW30" s="169"/>
      <c r="AX30" s="169"/>
      <c r="AY30" s="169"/>
      <c r="AZ30" s="169"/>
      <c r="BA30" s="169"/>
      <c r="BB30" s="169"/>
      <c r="BC30" s="169"/>
      <c r="BD30" s="169"/>
    </row>
    <row r="31" spans="1:56" x14ac:dyDescent="0.45">
      <c r="A31" s="41" t="s">
        <v>246</v>
      </c>
      <c r="B31" s="88" t="s">
        <v>173</v>
      </c>
      <c r="C31" s="119" t="s">
        <v>168</v>
      </c>
      <c r="D31" s="88">
        <v>1165588</v>
      </c>
      <c r="E31" s="168"/>
      <c r="H31" s="38"/>
      <c r="L31" s="38"/>
      <c r="O31" s="162"/>
      <c r="P31" s="52"/>
      <c r="T31" s="52"/>
      <c r="X31" s="52"/>
      <c r="AB31" s="52"/>
      <c r="AF31" s="52"/>
      <c r="AJ31" s="54">
        <v>0.1</v>
      </c>
      <c r="AK31" s="55">
        <v>0.11</v>
      </c>
      <c r="AL31" s="55">
        <v>0.13</v>
      </c>
      <c r="AM31" s="55">
        <v>0.13</v>
      </c>
      <c r="AN31" s="38"/>
      <c r="AO31" s="39"/>
      <c r="AP31" s="40"/>
      <c r="AQ31" s="40"/>
      <c r="AR31" s="38"/>
      <c r="AS31" s="38"/>
      <c r="AU31" s="169"/>
      <c r="AV31" s="169"/>
      <c r="AW31" s="169"/>
      <c r="AX31" s="169"/>
      <c r="AY31" s="169"/>
      <c r="AZ31" s="169"/>
      <c r="BA31" s="169"/>
      <c r="BB31" s="169"/>
      <c r="BC31" s="169"/>
      <c r="BD31" s="169"/>
    </row>
    <row r="32" spans="1:56" x14ac:dyDescent="0.45">
      <c r="A32" s="41" t="s">
        <v>247</v>
      </c>
      <c r="B32" s="88" t="s">
        <v>173</v>
      </c>
      <c r="C32" s="119" t="s">
        <v>168</v>
      </c>
      <c r="D32" s="88">
        <v>1165589</v>
      </c>
      <c r="E32" s="168"/>
      <c r="H32" s="38"/>
      <c r="L32" s="38"/>
      <c r="O32" s="162"/>
      <c r="P32" s="52"/>
      <c r="T32" s="52"/>
      <c r="X32" s="52"/>
      <c r="AB32" s="52"/>
      <c r="AF32" s="52"/>
      <c r="AJ32" s="54">
        <v>0.12</v>
      </c>
      <c r="AK32" s="55">
        <v>0.13</v>
      </c>
      <c r="AL32" s="55">
        <v>0.14000000000000001</v>
      </c>
      <c r="AM32" s="55">
        <v>0.14000000000000001</v>
      </c>
      <c r="AN32" s="38"/>
      <c r="AO32" s="39"/>
      <c r="AP32" s="40"/>
      <c r="AQ32" s="40"/>
      <c r="AR32" s="38"/>
      <c r="AS32" s="38"/>
      <c r="AU32" s="169"/>
      <c r="AV32" s="169"/>
      <c r="AW32" s="169"/>
      <c r="AX32" s="169"/>
      <c r="AY32" s="169"/>
      <c r="AZ32" s="169"/>
      <c r="BA32" s="169"/>
      <c r="BB32" s="169"/>
      <c r="BC32" s="169"/>
      <c r="BD32" s="169"/>
    </row>
    <row r="33" spans="1:56" x14ac:dyDescent="0.45">
      <c r="A33" s="41" t="s">
        <v>248</v>
      </c>
      <c r="B33" s="88" t="s">
        <v>175</v>
      </c>
      <c r="C33" s="119" t="s">
        <v>168</v>
      </c>
      <c r="D33" s="88">
        <v>240335</v>
      </c>
      <c r="E33" s="168"/>
      <c r="F33" s="40">
        <v>-90</v>
      </c>
      <c r="G33" s="162"/>
      <c r="H33" s="163"/>
      <c r="I33" s="162"/>
      <c r="J33" s="162"/>
      <c r="L33" s="163"/>
      <c r="M33" s="162"/>
      <c r="N33" s="162"/>
      <c r="O33" s="162"/>
      <c r="P33" s="163"/>
      <c r="T33" s="52"/>
      <c r="X33" s="52"/>
      <c r="AB33" s="52"/>
      <c r="AF33" s="163"/>
      <c r="AJ33" s="52"/>
      <c r="AN33" s="52"/>
      <c r="AO33" s="168"/>
      <c r="AQ33" s="40"/>
      <c r="AR33" s="52"/>
      <c r="AS33" s="59"/>
      <c r="AU33" s="167"/>
      <c r="AV33" s="167"/>
      <c r="AW33" s="167"/>
      <c r="AX33" s="167"/>
      <c r="AY33" s="167"/>
      <c r="AZ33" s="167"/>
      <c r="BA33" s="167"/>
      <c r="BB33" s="167"/>
      <c r="BC33" s="167"/>
      <c r="BD33" s="167"/>
    </row>
    <row r="34" spans="1:56" x14ac:dyDescent="0.45">
      <c r="A34" s="41" t="s">
        <v>249</v>
      </c>
      <c r="B34" s="88" t="s">
        <v>177</v>
      </c>
      <c r="C34" s="119" t="s">
        <v>168</v>
      </c>
      <c r="D34" s="88">
        <v>240336</v>
      </c>
      <c r="E34" s="168"/>
      <c r="F34" s="40">
        <v>1.73</v>
      </c>
      <c r="G34" s="40">
        <v>1.7450000000000001</v>
      </c>
      <c r="H34" s="163"/>
      <c r="I34" s="162"/>
      <c r="J34" s="162"/>
      <c r="L34" s="163"/>
      <c r="M34" s="162"/>
      <c r="N34" s="162"/>
      <c r="O34" s="162"/>
      <c r="P34" s="163"/>
      <c r="T34" s="52"/>
      <c r="X34" s="52"/>
      <c r="AB34" s="52"/>
      <c r="AF34" s="163"/>
      <c r="AJ34" s="52"/>
      <c r="AN34" s="52"/>
      <c r="AO34" s="168"/>
      <c r="AQ34" s="40"/>
      <c r="AR34" s="52"/>
      <c r="AS34" s="59"/>
      <c r="AU34" s="167"/>
      <c r="AV34" s="167"/>
      <c r="AW34" s="167"/>
      <c r="AX34" s="167"/>
      <c r="AY34" s="167"/>
      <c r="AZ34" s="167"/>
      <c r="BA34" s="167"/>
      <c r="BB34" s="167"/>
      <c r="BC34" s="167"/>
      <c r="BD34" s="167"/>
    </row>
    <row r="35" spans="1:56" x14ac:dyDescent="0.45">
      <c r="A35" s="41" t="s">
        <v>250</v>
      </c>
      <c r="B35" s="88" t="s">
        <v>177</v>
      </c>
      <c r="C35" s="119" t="s">
        <v>168</v>
      </c>
      <c r="D35" s="88">
        <v>240337</v>
      </c>
      <c r="E35" s="168"/>
      <c r="F35" s="40">
        <v>1.77</v>
      </c>
      <c r="G35" s="40">
        <v>1.77</v>
      </c>
      <c r="H35" s="163"/>
      <c r="I35" s="162"/>
      <c r="J35" s="162"/>
      <c r="L35" s="163"/>
      <c r="M35" s="162"/>
      <c r="N35" s="162"/>
      <c r="O35" s="162"/>
      <c r="P35" s="163"/>
      <c r="T35" s="52"/>
      <c r="X35" s="52"/>
      <c r="AB35" s="52"/>
      <c r="AF35" s="163"/>
      <c r="AJ35" s="52"/>
      <c r="AN35" s="52"/>
      <c r="AO35" s="168"/>
      <c r="AQ35" s="40"/>
      <c r="AR35" s="52"/>
      <c r="AS35" s="59"/>
      <c r="AU35" s="167"/>
      <c r="AV35" s="167"/>
      <c r="AW35" s="167"/>
      <c r="AX35" s="167"/>
      <c r="AY35" s="167"/>
      <c r="AZ35" s="167"/>
      <c r="BA35" s="167"/>
      <c r="BB35" s="167"/>
      <c r="BC35" s="167"/>
      <c r="BD35" s="167"/>
    </row>
    <row r="36" spans="1:56" x14ac:dyDescent="0.45">
      <c r="A36" s="41" t="s">
        <v>251</v>
      </c>
      <c r="B36" s="88" t="s">
        <v>173</v>
      </c>
      <c r="C36" s="119" t="s">
        <v>168</v>
      </c>
      <c r="D36" s="88">
        <v>240338</v>
      </c>
      <c r="E36" s="168"/>
      <c r="H36" s="52"/>
      <c r="L36" s="54">
        <v>7.0000000000000007E-2</v>
      </c>
      <c r="M36" s="55">
        <v>7.0000000000000007E-2</v>
      </c>
      <c r="N36" s="55">
        <v>7.0000000000000007E-2</v>
      </c>
      <c r="P36" s="54">
        <v>7.0000000000000007E-2</v>
      </c>
      <c r="T36" s="52"/>
      <c r="X36" s="52"/>
      <c r="AB36" s="54">
        <v>0.04</v>
      </c>
      <c r="AC36" s="55">
        <v>0.04</v>
      </c>
      <c r="AD36" s="55">
        <v>0.05</v>
      </c>
      <c r="AE36" s="55">
        <v>0.06</v>
      </c>
      <c r="AF36" s="52"/>
      <c r="AG36" s="39"/>
      <c r="AH36" s="39"/>
      <c r="AJ36" s="52"/>
      <c r="AK36" s="39"/>
      <c r="AL36" s="39"/>
      <c r="AM36" s="39"/>
      <c r="AN36" s="52"/>
      <c r="AO36" s="39"/>
      <c r="AP36" s="40"/>
      <c r="AQ36" s="40"/>
      <c r="AR36" s="52"/>
      <c r="AS36" s="38"/>
      <c r="AU36" s="51"/>
      <c r="AV36" s="51"/>
      <c r="AW36" s="51"/>
      <c r="AX36" s="51"/>
      <c r="AY36" s="51"/>
      <c r="AZ36" s="51"/>
      <c r="BA36" s="51"/>
      <c r="BB36" s="51"/>
      <c r="BC36" s="51"/>
      <c r="BD36" s="51"/>
    </row>
    <row r="37" spans="1:56" x14ac:dyDescent="0.45">
      <c r="A37" s="41" t="s">
        <v>252</v>
      </c>
      <c r="B37" s="88" t="s">
        <v>173</v>
      </c>
      <c r="C37" s="119" t="s">
        <v>168</v>
      </c>
      <c r="D37" s="88">
        <v>240339</v>
      </c>
      <c r="E37" s="168"/>
      <c r="H37" s="52"/>
      <c r="L37" s="54">
        <v>0.09</v>
      </c>
      <c r="M37" s="55">
        <v>0.09</v>
      </c>
      <c r="N37" s="55">
        <v>0.09</v>
      </c>
      <c r="P37" s="54">
        <v>0.11</v>
      </c>
      <c r="T37" s="52"/>
      <c r="X37" s="52"/>
      <c r="AB37" s="54">
        <v>0.06</v>
      </c>
      <c r="AC37" s="55">
        <v>0.06</v>
      </c>
      <c r="AD37" s="55">
        <v>7.0000000000000007E-2</v>
      </c>
      <c r="AE37" s="55">
        <v>0.08</v>
      </c>
      <c r="AF37" s="52"/>
      <c r="AG37" s="39"/>
      <c r="AH37" s="39"/>
      <c r="AJ37" s="52"/>
      <c r="AK37" s="39"/>
      <c r="AL37" s="39"/>
      <c r="AM37" s="39"/>
      <c r="AN37" s="52"/>
      <c r="AO37" s="39"/>
      <c r="AP37" s="40"/>
      <c r="AQ37" s="40"/>
      <c r="AR37" s="52"/>
      <c r="AS37" s="38"/>
      <c r="AU37" s="51"/>
      <c r="AV37" s="51"/>
      <c r="AW37" s="51"/>
      <c r="AX37" s="51"/>
      <c r="AY37" s="51"/>
      <c r="AZ37" s="51"/>
      <c r="BA37" s="51"/>
      <c r="BB37" s="51"/>
      <c r="BC37" s="51"/>
      <c r="BD37" s="51"/>
    </row>
    <row r="38" spans="1:56" x14ac:dyDescent="0.45">
      <c r="A38" s="41" t="s">
        <v>253</v>
      </c>
      <c r="B38" s="88" t="s">
        <v>173</v>
      </c>
      <c r="C38" s="119" t="s">
        <v>168</v>
      </c>
      <c r="D38" s="88">
        <v>240340</v>
      </c>
      <c r="E38" s="168"/>
      <c r="H38" s="52"/>
      <c r="L38" s="52"/>
      <c r="P38" s="52"/>
      <c r="T38" s="52"/>
      <c r="X38" s="52"/>
      <c r="AB38" s="52"/>
      <c r="AD38" s="55">
        <v>0.06</v>
      </c>
      <c r="AE38" s="55">
        <v>7.0000000000000007E-2</v>
      </c>
      <c r="AF38" s="52"/>
      <c r="AJ38" s="52"/>
      <c r="AN38" s="52"/>
      <c r="AO38" s="168"/>
      <c r="AQ38" s="40"/>
      <c r="AR38" s="52"/>
      <c r="AS38" s="59"/>
      <c r="AU38" s="51"/>
      <c r="AV38" s="51"/>
      <c r="AW38" s="51"/>
      <c r="AX38" s="51"/>
      <c r="AY38" s="51"/>
      <c r="AZ38" s="51"/>
      <c r="BA38" s="51"/>
      <c r="BB38" s="51"/>
      <c r="BC38" s="51"/>
      <c r="BD38" s="51"/>
    </row>
    <row r="39" spans="1:56" x14ac:dyDescent="0.45">
      <c r="A39" s="41" t="s">
        <v>254</v>
      </c>
      <c r="B39" s="88" t="s">
        <v>173</v>
      </c>
      <c r="C39" s="119" t="s">
        <v>168</v>
      </c>
      <c r="D39" s="88">
        <v>240341</v>
      </c>
      <c r="E39" s="168"/>
      <c r="H39" s="52"/>
      <c r="L39" s="52"/>
      <c r="P39" s="52"/>
      <c r="T39" s="52"/>
      <c r="X39" s="52"/>
      <c r="AB39" s="52"/>
      <c r="AD39" s="55">
        <v>0.08</v>
      </c>
      <c r="AE39" s="55">
        <v>0.09</v>
      </c>
      <c r="AF39" s="52"/>
      <c r="AJ39" s="52"/>
      <c r="AN39" s="52"/>
      <c r="AO39" s="168"/>
      <c r="AQ39" s="40"/>
      <c r="AR39" s="52"/>
      <c r="AS39" s="59"/>
      <c r="AU39" s="51"/>
      <c r="AV39" s="51"/>
      <c r="AW39" s="51"/>
      <c r="AX39" s="51"/>
      <c r="AY39" s="51"/>
      <c r="AZ39" s="51"/>
      <c r="BA39" s="51"/>
      <c r="BB39" s="51"/>
      <c r="BC39" s="51"/>
      <c r="BD39" s="51"/>
    </row>
    <row r="40" spans="1:56" x14ac:dyDescent="0.45">
      <c r="A40" s="41" t="s">
        <v>255</v>
      </c>
      <c r="B40" s="88" t="s">
        <v>177</v>
      </c>
      <c r="C40" s="119" t="s">
        <v>168</v>
      </c>
      <c r="D40" s="88">
        <v>240342</v>
      </c>
      <c r="E40" s="40">
        <v>1.73</v>
      </c>
      <c r="H40" s="52"/>
      <c r="L40" s="52"/>
      <c r="P40" s="52"/>
      <c r="T40" s="52"/>
      <c r="X40" s="52"/>
      <c r="AB40" s="52"/>
      <c r="AD40" s="162"/>
      <c r="AE40" s="162"/>
      <c r="AF40" s="52"/>
      <c r="AJ40" s="52"/>
      <c r="AN40" s="52"/>
      <c r="AO40" s="168"/>
      <c r="AQ40" s="40"/>
      <c r="AR40" s="52"/>
      <c r="AS40" s="59"/>
      <c r="AU40" s="51"/>
      <c r="AV40" s="51"/>
      <c r="AW40" s="51"/>
      <c r="AX40" s="51"/>
      <c r="AY40" s="51"/>
      <c r="AZ40" s="51"/>
      <c r="BA40" s="51"/>
      <c r="BB40" s="51"/>
      <c r="BC40" s="51"/>
      <c r="BD40" s="51"/>
    </row>
    <row r="41" spans="1:56" x14ac:dyDescent="0.45">
      <c r="A41" s="41" t="s">
        <v>256</v>
      </c>
      <c r="B41" s="88" t="s">
        <v>177</v>
      </c>
      <c r="C41" s="119" t="s">
        <v>168</v>
      </c>
      <c r="D41" s="88">
        <v>240343</v>
      </c>
      <c r="E41" s="40">
        <v>1.77</v>
      </c>
      <c r="H41" s="52"/>
      <c r="L41" s="52"/>
      <c r="P41" s="52"/>
      <c r="T41" s="52"/>
      <c r="X41" s="52"/>
      <c r="AB41" s="52"/>
      <c r="AD41" s="162"/>
      <c r="AE41" s="162"/>
      <c r="AF41" s="52"/>
      <c r="AJ41" s="52"/>
      <c r="AN41" s="52"/>
      <c r="AO41" s="168"/>
      <c r="AQ41" s="40"/>
      <c r="AR41" s="52"/>
      <c r="AS41" s="59"/>
      <c r="AU41" s="51"/>
      <c r="AV41" s="51"/>
      <c r="AW41" s="51"/>
      <c r="AX41" s="51"/>
      <c r="AY41" s="51"/>
      <c r="AZ41" s="51"/>
      <c r="BA41" s="51"/>
      <c r="BB41" s="51"/>
      <c r="BC41" s="51"/>
      <c r="BD41" s="51"/>
    </row>
    <row r="42" spans="1:56" x14ac:dyDescent="0.45">
      <c r="A42" s="41" t="s">
        <v>257</v>
      </c>
      <c r="B42" s="88" t="s">
        <v>173</v>
      </c>
      <c r="C42" s="119" t="s">
        <v>168</v>
      </c>
      <c r="D42" s="88">
        <v>240344</v>
      </c>
      <c r="E42" s="168"/>
      <c r="H42" s="54">
        <v>0.02</v>
      </c>
      <c r="L42" s="38"/>
      <c r="P42" s="52"/>
      <c r="T42" s="52"/>
      <c r="X42" s="52"/>
      <c r="AB42" s="52"/>
      <c r="AD42" s="162"/>
      <c r="AE42" s="162"/>
      <c r="AF42" s="52"/>
      <c r="AJ42" s="52"/>
      <c r="AN42" s="52"/>
      <c r="AO42" s="168"/>
      <c r="AQ42" s="40"/>
      <c r="AR42" s="52"/>
      <c r="AS42" s="59"/>
      <c r="AU42" s="169"/>
      <c r="AV42" s="169"/>
      <c r="AW42" s="169"/>
      <c r="AX42" s="169"/>
      <c r="AY42" s="169"/>
      <c r="AZ42" s="169"/>
      <c r="BA42" s="169"/>
      <c r="BB42" s="169"/>
      <c r="BC42" s="169"/>
      <c r="BD42" s="169"/>
    </row>
    <row r="43" spans="1:56" x14ac:dyDescent="0.45">
      <c r="A43" s="41" t="s">
        <v>258</v>
      </c>
      <c r="B43" s="88" t="s">
        <v>173</v>
      </c>
      <c r="C43" s="119" t="s">
        <v>168</v>
      </c>
      <c r="D43" s="88">
        <v>240345</v>
      </c>
      <c r="E43" s="168"/>
      <c r="H43" s="54">
        <v>0.05</v>
      </c>
      <c r="L43" s="38"/>
      <c r="P43" s="52"/>
      <c r="T43" s="52"/>
      <c r="X43" s="52"/>
      <c r="AB43" s="52"/>
      <c r="AD43" s="162"/>
      <c r="AE43" s="162"/>
      <c r="AF43" s="52"/>
      <c r="AJ43" s="52"/>
      <c r="AN43" s="52"/>
      <c r="AO43" s="168"/>
      <c r="AQ43" s="40"/>
      <c r="AR43" s="52"/>
      <c r="AS43" s="59"/>
      <c r="AU43" s="169"/>
      <c r="AV43" s="169"/>
      <c r="AW43" s="169"/>
      <c r="AX43" s="169"/>
      <c r="AY43" s="169"/>
      <c r="AZ43" s="169"/>
      <c r="BA43" s="169"/>
      <c r="BB43" s="169"/>
      <c r="BC43" s="169"/>
      <c r="BD43" s="169"/>
    </row>
    <row r="44" spans="1:56" x14ac:dyDescent="0.45">
      <c r="A44" s="41" t="s">
        <v>259</v>
      </c>
      <c r="B44" s="88" t="s">
        <v>174</v>
      </c>
      <c r="C44" s="119" t="s">
        <v>168</v>
      </c>
      <c r="D44" s="88">
        <v>240346</v>
      </c>
      <c r="E44" s="168"/>
      <c r="H44" s="42">
        <v>35</v>
      </c>
      <c r="L44" s="38"/>
      <c r="P44" s="52"/>
      <c r="T44" s="52"/>
      <c r="X44" s="52"/>
      <c r="AB44" s="52"/>
      <c r="AD44" s="162"/>
      <c r="AE44" s="162"/>
      <c r="AF44" s="52"/>
      <c r="AJ44" s="52"/>
      <c r="AN44" s="52"/>
      <c r="AO44" s="168"/>
      <c r="AQ44" s="40"/>
      <c r="AR44" s="52"/>
      <c r="AS44" s="59"/>
      <c r="AU44" s="169"/>
      <c r="AV44" s="169"/>
      <c r="AW44" s="169"/>
      <c r="AX44" s="169"/>
      <c r="AY44" s="169"/>
      <c r="AZ44" s="169"/>
      <c r="BA44" s="169"/>
      <c r="BB44" s="169"/>
      <c r="BC44" s="169"/>
      <c r="BD44" s="169"/>
    </row>
    <row r="45" spans="1:56" x14ac:dyDescent="0.45">
      <c r="A45" s="41" t="s">
        <v>260</v>
      </c>
      <c r="B45" s="88" t="s">
        <v>174</v>
      </c>
      <c r="C45" s="119" t="s">
        <v>168</v>
      </c>
      <c r="D45" s="88">
        <v>240347</v>
      </c>
      <c r="E45" s="168"/>
      <c r="H45" s="42">
        <v>10</v>
      </c>
      <c r="L45" s="52"/>
      <c r="P45" s="52"/>
      <c r="T45" s="52"/>
      <c r="X45" s="52"/>
      <c r="AB45" s="52"/>
      <c r="AD45" s="162"/>
      <c r="AE45" s="162"/>
      <c r="AF45" s="52"/>
      <c r="AJ45" s="52"/>
      <c r="AN45" s="52"/>
      <c r="AO45" s="168"/>
      <c r="AQ45" s="40"/>
      <c r="AR45" s="52"/>
      <c r="AS45" s="59"/>
      <c r="AU45" s="169"/>
      <c r="AV45" s="169"/>
      <c r="AW45" s="169"/>
      <c r="AX45" s="169"/>
      <c r="AY45" s="169"/>
      <c r="AZ45" s="169"/>
      <c r="BA45" s="169"/>
      <c r="BB45" s="169"/>
      <c r="BC45" s="169"/>
      <c r="BD45" s="169"/>
    </row>
    <row r="46" spans="1:56" x14ac:dyDescent="0.45">
      <c r="A46" s="41" t="s">
        <v>261</v>
      </c>
      <c r="B46" s="88" t="s">
        <v>174</v>
      </c>
      <c r="C46" s="119" t="s">
        <v>168</v>
      </c>
      <c r="D46" s="88">
        <v>240348</v>
      </c>
      <c r="E46" s="168"/>
      <c r="H46" s="42">
        <v>15</v>
      </c>
      <c r="L46" s="52"/>
      <c r="P46" s="52"/>
      <c r="T46" s="52"/>
      <c r="X46" s="52"/>
      <c r="AB46" s="52"/>
      <c r="AD46" s="162"/>
      <c r="AE46" s="162"/>
      <c r="AF46" s="52"/>
      <c r="AJ46" s="52"/>
      <c r="AN46" s="52"/>
      <c r="AO46" s="168"/>
      <c r="AQ46" s="40"/>
      <c r="AR46" s="52"/>
      <c r="AS46" s="59"/>
      <c r="AU46" s="169"/>
      <c r="AV46" s="169"/>
      <c r="AW46" s="169"/>
      <c r="AX46" s="169"/>
      <c r="AY46" s="169"/>
      <c r="AZ46" s="169"/>
      <c r="BA46" s="169"/>
      <c r="BB46" s="169"/>
      <c r="BC46" s="169"/>
      <c r="BD46" s="169"/>
    </row>
    <row r="47" spans="1:56" x14ac:dyDescent="0.45">
      <c r="A47" s="41" t="s">
        <v>262</v>
      </c>
      <c r="B47" s="88" t="s">
        <v>174</v>
      </c>
      <c r="C47" s="119" t="s">
        <v>168</v>
      </c>
      <c r="D47" s="88">
        <v>240349</v>
      </c>
      <c r="E47" s="168"/>
      <c r="H47" s="42">
        <v>10</v>
      </c>
      <c r="L47" s="38"/>
      <c r="P47" s="52"/>
      <c r="T47" s="52"/>
      <c r="X47" s="52"/>
      <c r="AB47" s="52"/>
      <c r="AD47" s="162"/>
      <c r="AE47" s="162"/>
      <c r="AF47" s="52"/>
      <c r="AJ47" s="52"/>
      <c r="AN47" s="52"/>
      <c r="AO47" s="168"/>
      <c r="AQ47" s="40"/>
      <c r="AR47" s="52"/>
      <c r="AS47" s="59"/>
      <c r="AU47" s="169"/>
      <c r="AV47" s="169"/>
      <c r="AW47" s="169"/>
      <c r="AX47" s="169"/>
      <c r="AY47" s="169"/>
      <c r="AZ47" s="169"/>
      <c r="BA47" s="169"/>
      <c r="BB47" s="169"/>
      <c r="BC47" s="169"/>
      <c r="BD47" s="169"/>
    </row>
    <row r="48" spans="1:56" x14ac:dyDescent="0.45">
      <c r="A48" s="41" t="s">
        <v>263</v>
      </c>
      <c r="B48" s="88" t="s">
        <v>174</v>
      </c>
      <c r="C48" s="119" t="s">
        <v>168</v>
      </c>
      <c r="D48" s="88">
        <v>240350</v>
      </c>
      <c r="E48" s="168"/>
      <c r="H48" s="42">
        <v>3.5</v>
      </c>
      <c r="L48" s="38"/>
      <c r="P48" s="52"/>
      <c r="T48" s="52"/>
      <c r="X48" s="52"/>
      <c r="AB48" s="52"/>
      <c r="AD48" s="162"/>
      <c r="AE48" s="162"/>
      <c r="AF48" s="52"/>
      <c r="AJ48" s="52"/>
      <c r="AN48" s="52"/>
      <c r="AO48" s="168"/>
      <c r="AQ48" s="40"/>
      <c r="AR48" s="52"/>
      <c r="AS48" s="59"/>
      <c r="AU48" s="169"/>
      <c r="AV48" s="169"/>
      <c r="AW48" s="169"/>
      <c r="AX48" s="169"/>
      <c r="AY48" s="169"/>
      <c r="AZ48" s="169"/>
      <c r="BA48" s="169"/>
      <c r="BB48" s="169"/>
      <c r="BC48" s="169"/>
      <c r="BD48" s="169"/>
    </row>
    <row r="49" spans="1:56" x14ac:dyDescent="0.45">
      <c r="A49" s="41" t="s">
        <v>264</v>
      </c>
      <c r="B49" s="88" t="s">
        <v>171</v>
      </c>
      <c r="C49" s="119" t="s">
        <v>168</v>
      </c>
      <c r="D49" s="88">
        <v>240351</v>
      </c>
      <c r="E49" s="168"/>
      <c r="H49" s="60">
        <v>0.01</v>
      </c>
      <c r="L49" s="38"/>
      <c r="P49" s="52"/>
      <c r="T49" s="52"/>
      <c r="X49" s="52"/>
      <c r="AB49" s="52"/>
      <c r="AD49" s="162"/>
      <c r="AE49" s="162"/>
      <c r="AF49" s="52"/>
      <c r="AJ49" s="52"/>
      <c r="AN49" s="52"/>
      <c r="AO49" s="168"/>
      <c r="AQ49" s="40"/>
      <c r="AR49" s="52"/>
      <c r="AS49" s="59"/>
      <c r="AU49" s="169"/>
      <c r="AV49" s="169"/>
      <c r="AW49" s="169"/>
      <c r="AX49" s="169"/>
      <c r="AY49" s="169"/>
      <c r="AZ49" s="169"/>
      <c r="BA49" s="169"/>
      <c r="BB49" s="169"/>
      <c r="BC49" s="169"/>
      <c r="BD49" s="169"/>
    </row>
    <row r="50" spans="1:56" x14ac:dyDescent="0.45">
      <c r="A50" s="41" t="s">
        <v>265</v>
      </c>
      <c r="B50" s="88" t="s">
        <v>171</v>
      </c>
      <c r="C50" s="119" t="s">
        <v>168</v>
      </c>
      <c r="D50" s="88">
        <v>240352</v>
      </c>
      <c r="E50" s="168"/>
      <c r="H50" s="60">
        <v>0.02</v>
      </c>
      <c r="L50" s="38"/>
      <c r="P50" s="52"/>
      <c r="T50" s="52"/>
      <c r="X50" s="52"/>
      <c r="AB50" s="52"/>
      <c r="AD50" s="162"/>
      <c r="AE50" s="162"/>
      <c r="AF50" s="52"/>
      <c r="AJ50" s="52"/>
      <c r="AN50" s="52"/>
      <c r="AO50" s="168"/>
      <c r="AQ50" s="40"/>
      <c r="AR50" s="52"/>
      <c r="AS50" s="59"/>
      <c r="AU50" s="169"/>
      <c r="AV50" s="169"/>
      <c r="AW50" s="169"/>
      <c r="AX50" s="169"/>
      <c r="AY50" s="169"/>
      <c r="AZ50" s="169"/>
      <c r="BA50" s="169"/>
      <c r="BB50" s="169"/>
      <c r="BC50" s="169"/>
      <c r="BD50" s="169"/>
    </row>
    <row r="51" spans="1:56" x14ac:dyDescent="0.45">
      <c r="A51" s="41" t="s">
        <v>266</v>
      </c>
      <c r="B51" s="88" t="s">
        <v>171</v>
      </c>
      <c r="C51" s="119" t="s">
        <v>168</v>
      </c>
      <c r="D51" s="88">
        <v>240353</v>
      </c>
      <c r="E51" s="168"/>
      <c r="H51" s="60">
        <v>7.0000000000000007E-2</v>
      </c>
      <c r="L51" s="38"/>
      <c r="P51" s="52"/>
      <c r="T51" s="52"/>
      <c r="X51" s="52"/>
      <c r="AB51" s="52"/>
      <c r="AD51" s="162"/>
      <c r="AE51" s="162"/>
      <c r="AF51" s="52"/>
      <c r="AJ51" s="52"/>
      <c r="AN51" s="52"/>
      <c r="AO51" s="168"/>
      <c r="AQ51" s="40"/>
      <c r="AR51" s="52"/>
      <c r="AS51" s="59"/>
      <c r="AU51" s="169"/>
      <c r="AV51" s="169"/>
      <c r="AW51" s="169"/>
      <c r="AX51" s="169"/>
      <c r="AY51" s="169"/>
      <c r="AZ51" s="169"/>
      <c r="BA51" s="169"/>
      <c r="BB51" s="169"/>
      <c r="BC51" s="169"/>
      <c r="BD51" s="169"/>
    </row>
    <row r="52" spans="1:56" x14ac:dyDescent="0.45">
      <c r="A52" s="41" t="s">
        <v>267</v>
      </c>
      <c r="B52" s="88" t="s">
        <v>171</v>
      </c>
      <c r="C52" s="119" t="s">
        <v>168</v>
      </c>
      <c r="D52" s="88">
        <v>240354</v>
      </c>
      <c r="E52" s="168"/>
      <c r="H52" s="60">
        <v>0.02</v>
      </c>
      <c r="L52" s="38"/>
      <c r="P52" s="52"/>
      <c r="T52" s="52"/>
      <c r="X52" s="52"/>
      <c r="AB52" s="52"/>
      <c r="AD52" s="162"/>
      <c r="AE52" s="162"/>
      <c r="AF52" s="52"/>
      <c r="AJ52" s="52"/>
      <c r="AN52" s="52"/>
      <c r="AO52" s="168"/>
      <c r="AQ52" s="40"/>
      <c r="AR52" s="52"/>
      <c r="AS52" s="59"/>
      <c r="AU52" s="169"/>
      <c r="AV52" s="169"/>
      <c r="AW52" s="169"/>
      <c r="AX52" s="169"/>
      <c r="AY52" s="169"/>
      <c r="AZ52" s="169"/>
      <c r="BA52" s="169"/>
      <c r="BB52" s="169"/>
      <c r="BC52" s="169"/>
      <c r="BD52" s="169"/>
    </row>
    <row r="53" spans="1:56" x14ac:dyDescent="0.45">
      <c r="A53" s="41" t="s">
        <v>268</v>
      </c>
      <c r="B53" s="88" t="s">
        <v>171</v>
      </c>
      <c r="C53" s="119" t="s">
        <v>168</v>
      </c>
      <c r="D53" s="88">
        <v>240355</v>
      </c>
      <c r="E53" s="168"/>
      <c r="H53" s="60">
        <v>0.03</v>
      </c>
      <c r="L53" s="38"/>
      <c r="P53" s="52"/>
      <c r="T53" s="52"/>
      <c r="X53" s="52"/>
      <c r="AB53" s="52"/>
      <c r="AD53" s="162"/>
      <c r="AE53" s="162"/>
      <c r="AF53" s="52"/>
      <c r="AJ53" s="52"/>
      <c r="AN53" s="52"/>
      <c r="AO53" s="168"/>
      <c r="AQ53" s="40"/>
      <c r="AR53" s="52"/>
      <c r="AS53" s="59"/>
      <c r="AU53" s="169"/>
      <c r="AV53" s="169"/>
      <c r="AW53" s="169"/>
      <c r="AX53" s="169"/>
      <c r="AY53" s="169"/>
      <c r="AZ53" s="169"/>
      <c r="BA53" s="169"/>
      <c r="BB53" s="169"/>
      <c r="BC53" s="169"/>
      <c r="BD53" s="169"/>
    </row>
    <row r="54" spans="1:56" x14ac:dyDescent="0.45">
      <c r="A54" s="41" t="s">
        <v>269</v>
      </c>
      <c r="B54" s="88" t="s">
        <v>174</v>
      </c>
      <c r="C54" s="119" t="s">
        <v>168</v>
      </c>
      <c r="D54" s="88">
        <v>240356</v>
      </c>
      <c r="E54" s="40">
        <v>95</v>
      </c>
      <c r="F54" s="168"/>
      <c r="G54" s="168"/>
      <c r="H54" s="42">
        <v>85</v>
      </c>
      <c r="L54" s="38"/>
      <c r="P54" s="52"/>
      <c r="T54" s="52"/>
      <c r="X54" s="52"/>
      <c r="AB54" s="52"/>
      <c r="AD54" s="162"/>
      <c r="AE54" s="162"/>
      <c r="AF54" s="52"/>
      <c r="AJ54" s="52"/>
      <c r="AN54" s="52"/>
      <c r="AO54" s="168"/>
      <c r="AQ54" s="40"/>
      <c r="AR54" s="52"/>
      <c r="AS54" s="59"/>
      <c r="AU54" s="169"/>
      <c r="AV54" s="169"/>
      <c r="AW54" s="169"/>
      <c r="AX54" s="169"/>
      <c r="AY54" s="169"/>
      <c r="AZ54" s="169"/>
      <c r="BA54" s="169"/>
      <c r="BB54" s="169"/>
      <c r="BC54" s="169"/>
      <c r="BD54" s="169"/>
    </row>
    <row r="55" spans="1:56" x14ac:dyDescent="0.45">
      <c r="A55" s="41" t="s">
        <v>270</v>
      </c>
      <c r="B55" s="88" t="s">
        <v>174</v>
      </c>
      <c r="C55" s="119" t="s">
        <v>168</v>
      </c>
      <c r="D55" s="88">
        <v>240357</v>
      </c>
      <c r="E55" s="40">
        <v>100</v>
      </c>
      <c r="H55" s="42">
        <v>90</v>
      </c>
      <c r="L55" s="38"/>
      <c r="P55" s="52"/>
      <c r="T55" s="52"/>
      <c r="X55" s="52"/>
      <c r="AB55" s="52"/>
      <c r="AD55" s="162"/>
      <c r="AE55" s="162"/>
      <c r="AF55" s="52"/>
      <c r="AJ55" s="52"/>
      <c r="AN55" s="52"/>
      <c r="AO55" s="168"/>
      <c r="AQ55" s="40"/>
      <c r="AR55" s="52"/>
      <c r="AS55" s="59"/>
      <c r="AU55" s="169"/>
      <c r="AV55" s="169"/>
      <c r="AW55" s="169"/>
      <c r="AX55" s="169"/>
      <c r="AY55" s="169"/>
      <c r="AZ55" s="169"/>
      <c r="BA55" s="169"/>
      <c r="BB55" s="169"/>
      <c r="BC55" s="169"/>
      <c r="BD55" s="169"/>
    </row>
    <row r="56" spans="1:56" x14ac:dyDescent="0.45">
      <c r="A56" s="41" t="s">
        <v>271</v>
      </c>
      <c r="B56" s="88" t="s">
        <v>174</v>
      </c>
      <c r="C56" s="119" t="s">
        <v>168</v>
      </c>
      <c r="D56" s="88">
        <v>240358</v>
      </c>
      <c r="E56" s="39"/>
      <c r="F56" s="40">
        <v>95</v>
      </c>
      <c r="G56" s="40">
        <v>90</v>
      </c>
      <c r="H56" s="38"/>
      <c r="L56" s="42">
        <v>90</v>
      </c>
      <c r="P56" s="52"/>
      <c r="T56" s="52"/>
      <c r="X56" s="52"/>
      <c r="AB56" s="52"/>
      <c r="AD56" s="162"/>
      <c r="AE56" s="162"/>
      <c r="AF56" s="52"/>
      <c r="AJ56" s="52"/>
      <c r="AN56" s="52"/>
      <c r="AO56" s="168"/>
      <c r="AQ56" s="40"/>
      <c r="AR56" s="52"/>
      <c r="AS56" s="59"/>
      <c r="AU56" s="169"/>
      <c r="AV56" s="169"/>
      <c r="AW56" s="169"/>
      <c r="AX56" s="169"/>
      <c r="AY56" s="169"/>
      <c r="AZ56" s="169"/>
      <c r="BA56" s="169"/>
      <c r="BB56" s="169"/>
      <c r="BC56" s="169"/>
      <c r="BD56" s="169"/>
    </row>
    <row r="57" spans="1:56" x14ac:dyDescent="0.45">
      <c r="A57" s="41" t="s">
        <v>235</v>
      </c>
      <c r="B57" s="88" t="s">
        <v>171</v>
      </c>
      <c r="C57" s="119" t="s">
        <v>168</v>
      </c>
      <c r="D57" s="88">
        <v>4101063</v>
      </c>
      <c r="E57" s="61">
        <v>3.15</v>
      </c>
      <c r="H57" s="60">
        <v>3.45</v>
      </c>
      <c r="I57" s="61">
        <v>3.45</v>
      </c>
      <c r="L57" s="60">
        <v>3.85</v>
      </c>
      <c r="M57" s="61">
        <v>3.85</v>
      </c>
      <c r="N57" s="61">
        <v>3.85</v>
      </c>
      <c r="O57" s="61">
        <v>3.87</v>
      </c>
      <c r="P57" s="52"/>
      <c r="T57" s="60">
        <v>4.25</v>
      </c>
      <c r="V57" s="61">
        <v>4.3499999999999996</v>
      </c>
      <c r="W57" s="61">
        <v>4.37</v>
      </c>
      <c r="X57" s="60">
        <v>5.95</v>
      </c>
      <c r="Y57" s="61">
        <v>5.95</v>
      </c>
      <c r="Z57" s="61">
        <v>5.95</v>
      </c>
      <c r="AA57" s="61">
        <v>5.85</v>
      </c>
      <c r="AB57" s="60">
        <v>6.3</v>
      </c>
      <c r="AC57" s="61">
        <v>6.3</v>
      </c>
      <c r="AD57" s="61">
        <v>6.36</v>
      </c>
      <c r="AE57" s="61">
        <v>6.46</v>
      </c>
      <c r="AF57" s="52"/>
      <c r="AG57" s="39"/>
      <c r="AH57" s="39"/>
      <c r="AJ57" s="60">
        <v>8.8000000000000007</v>
      </c>
      <c r="AK57" s="61">
        <v>9.5</v>
      </c>
      <c r="AL57" s="61">
        <v>9.6</v>
      </c>
      <c r="AM57" s="61">
        <v>9.9</v>
      </c>
      <c r="AN57" s="38"/>
      <c r="AO57" s="39"/>
      <c r="AP57" s="40"/>
      <c r="AQ57" s="40"/>
      <c r="AR57" s="52"/>
      <c r="AS57" s="38"/>
      <c r="AU57" s="51"/>
      <c r="AV57" s="51"/>
      <c r="AW57" s="51"/>
      <c r="AX57" s="51"/>
      <c r="AY57" s="51"/>
      <c r="AZ57" s="51"/>
      <c r="BA57" s="51"/>
      <c r="BB57" s="51"/>
      <c r="BC57" s="51"/>
      <c r="BD57" s="51"/>
    </row>
    <row r="58" spans="1:56" x14ac:dyDescent="0.45">
      <c r="A58" s="41" t="s">
        <v>236</v>
      </c>
      <c r="B58" s="88" t="s">
        <v>171</v>
      </c>
      <c r="C58" s="119" t="s">
        <v>168</v>
      </c>
      <c r="D58" s="88">
        <v>4101064</v>
      </c>
      <c r="E58" s="61">
        <v>3.22</v>
      </c>
      <c r="H58" s="60">
        <v>3.55</v>
      </c>
      <c r="I58" s="61">
        <v>3.55</v>
      </c>
      <c r="L58" s="60">
        <v>3.95</v>
      </c>
      <c r="M58" s="61">
        <v>3.95</v>
      </c>
      <c r="N58" s="61">
        <v>3.95</v>
      </c>
      <c r="O58" s="61">
        <v>3.92</v>
      </c>
      <c r="P58" s="52"/>
      <c r="T58" s="60">
        <v>4.5</v>
      </c>
      <c r="V58" s="61">
        <v>4.5</v>
      </c>
      <c r="W58" s="61">
        <v>4.47</v>
      </c>
      <c r="X58" s="60">
        <v>6.15</v>
      </c>
      <c r="Y58" s="61">
        <v>6.15</v>
      </c>
      <c r="Z58" s="61">
        <v>6.15</v>
      </c>
      <c r="AA58" s="61">
        <v>6.05</v>
      </c>
      <c r="AB58" s="60">
        <v>6.5</v>
      </c>
      <c r="AC58" s="61">
        <v>6.5</v>
      </c>
      <c r="AD58" s="61">
        <v>6.51</v>
      </c>
      <c r="AE58" s="61">
        <v>6.56</v>
      </c>
      <c r="AF58" s="52"/>
      <c r="AG58" s="39"/>
      <c r="AH58" s="39"/>
      <c r="AJ58" s="60">
        <v>9.5</v>
      </c>
      <c r="AK58" s="61">
        <v>10.199999999999999</v>
      </c>
      <c r="AL58" s="61">
        <v>10.199999999999999</v>
      </c>
      <c r="AM58" s="61">
        <v>10.199999999999999</v>
      </c>
      <c r="AN58" s="38"/>
      <c r="AO58" s="39"/>
      <c r="AP58" s="40"/>
      <c r="AQ58" s="40"/>
      <c r="AR58" s="52"/>
      <c r="AS58" s="38"/>
      <c r="AU58" s="51"/>
      <c r="AV58" s="51"/>
      <c r="AW58" s="51"/>
      <c r="AX58" s="51"/>
      <c r="AY58" s="51"/>
      <c r="AZ58" s="51"/>
      <c r="BA58" s="51"/>
      <c r="BB58" s="51"/>
      <c r="BC58" s="51"/>
      <c r="BD58" s="51"/>
    </row>
    <row r="59" spans="1:56" x14ac:dyDescent="0.45">
      <c r="A59" s="41" t="s">
        <v>272</v>
      </c>
      <c r="B59" s="88" t="s">
        <v>171</v>
      </c>
      <c r="C59" s="119" t="s">
        <v>168</v>
      </c>
      <c r="D59" s="88">
        <v>240368</v>
      </c>
      <c r="E59" s="39"/>
      <c r="H59" s="38"/>
      <c r="I59" s="39"/>
      <c r="L59" s="38"/>
      <c r="M59" s="39"/>
      <c r="N59" s="39"/>
      <c r="O59" s="39"/>
      <c r="P59" s="60">
        <v>0.09</v>
      </c>
      <c r="S59" s="61">
        <v>0.09</v>
      </c>
      <c r="T59" s="38"/>
      <c r="V59" s="39"/>
      <c r="W59" s="39"/>
      <c r="X59" s="38"/>
      <c r="Y59" s="39"/>
      <c r="Z59" s="39"/>
      <c r="AA59" s="39"/>
      <c r="AB59" s="38"/>
      <c r="AC59" s="39"/>
      <c r="AD59" s="39"/>
      <c r="AE59" s="39"/>
      <c r="AF59" s="52"/>
      <c r="AG59" s="39"/>
      <c r="AH59" s="39"/>
      <c r="AJ59" s="38"/>
      <c r="AK59" s="39"/>
      <c r="AL59" s="39"/>
      <c r="AM59" s="39"/>
      <c r="AN59" s="38"/>
      <c r="AO59" s="39"/>
      <c r="AP59" s="40"/>
      <c r="AQ59" s="40"/>
      <c r="AR59" s="38"/>
      <c r="AS59" s="38"/>
      <c r="AU59" s="51"/>
      <c r="AV59" s="51"/>
      <c r="AW59" s="51"/>
      <c r="AX59" s="51"/>
      <c r="AY59" s="51"/>
      <c r="AZ59" s="51"/>
      <c r="BA59" s="51"/>
      <c r="BB59" s="51"/>
      <c r="BC59" s="51"/>
      <c r="BD59" s="51"/>
    </row>
    <row r="60" spans="1:56" x14ac:dyDescent="0.45">
      <c r="A60" s="41" t="s">
        <v>273</v>
      </c>
      <c r="B60" s="88" t="s">
        <v>173</v>
      </c>
      <c r="C60" s="119" t="s">
        <v>168</v>
      </c>
      <c r="D60" s="88">
        <v>1165590</v>
      </c>
      <c r="E60" s="168"/>
      <c r="H60" s="38"/>
      <c r="L60" s="38"/>
      <c r="O60" s="39"/>
      <c r="P60" s="52"/>
      <c r="T60" s="52"/>
      <c r="X60" s="52"/>
      <c r="AB60" s="52"/>
      <c r="AF60" s="52"/>
      <c r="AJ60" s="54">
        <v>0.15</v>
      </c>
      <c r="AK60" s="55">
        <v>0.2</v>
      </c>
      <c r="AL60" s="55">
        <v>0.2</v>
      </c>
      <c r="AM60" s="55">
        <v>0.22</v>
      </c>
      <c r="AN60" s="38"/>
      <c r="AO60" s="39"/>
      <c r="AP60" s="40"/>
      <c r="AQ60" s="40"/>
      <c r="AR60" s="38"/>
      <c r="AS60" s="38"/>
      <c r="AU60" s="169"/>
      <c r="AV60" s="169"/>
      <c r="AW60" s="169"/>
      <c r="AX60" s="169"/>
      <c r="AY60" s="169"/>
      <c r="AZ60" s="169"/>
      <c r="BA60" s="169"/>
      <c r="BB60" s="169"/>
      <c r="BC60" s="169"/>
      <c r="BD60" s="169"/>
    </row>
    <row r="61" spans="1:56" x14ac:dyDescent="0.45">
      <c r="A61" s="41" t="s">
        <v>274</v>
      </c>
      <c r="B61" s="88" t="s">
        <v>173</v>
      </c>
      <c r="C61" s="119" t="s">
        <v>168</v>
      </c>
      <c r="D61" s="88">
        <v>1165591</v>
      </c>
      <c r="E61" s="168"/>
      <c r="H61" s="38"/>
      <c r="L61" s="38"/>
      <c r="O61" s="39"/>
      <c r="P61" s="52"/>
      <c r="T61" s="52"/>
      <c r="X61" s="52"/>
      <c r="AB61" s="52"/>
      <c r="AF61" s="52"/>
      <c r="AJ61" s="54">
        <v>0.2</v>
      </c>
      <c r="AK61" s="55">
        <v>0.24</v>
      </c>
      <c r="AL61" s="55">
        <v>0.24</v>
      </c>
      <c r="AM61" s="55">
        <v>0.24</v>
      </c>
      <c r="AN61" s="38"/>
      <c r="AO61" s="39"/>
      <c r="AP61" s="40"/>
      <c r="AQ61" s="40"/>
      <c r="AR61" s="38"/>
      <c r="AS61" s="38"/>
      <c r="AU61" s="169"/>
      <c r="AV61" s="169"/>
      <c r="AW61" s="169"/>
      <c r="AX61" s="169"/>
      <c r="AY61" s="169"/>
      <c r="AZ61" s="169"/>
      <c r="BA61" s="169"/>
      <c r="BB61" s="169"/>
      <c r="BC61" s="169"/>
      <c r="BD61" s="169"/>
    </row>
    <row r="62" spans="1:56" x14ac:dyDescent="0.45">
      <c r="A62" s="41" t="s">
        <v>275</v>
      </c>
      <c r="B62" s="88" t="s">
        <v>171</v>
      </c>
      <c r="C62" s="119" t="s">
        <v>168</v>
      </c>
      <c r="D62" s="88">
        <v>240361</v>
      </c>
      <c r="E62" s="168"/>
      <c r="H62" s="52"/>
      <c r="L62" s="52"/>
      <c r="P62" s="52"/>
      <c r="T62" s="60">
        <v>0.16</v>
      </c>
      <c r="X62" s="52"/>
      <c r="AB62" s="52"/>
      <c r="AF62" s="52"/>
      <c r="AJ62" s="52"/>
      <c r="AM62" s="39"/>
      <c r="AN62" s="52"/>
      <c r="AO62" s="168"/>
      <c r="AQ62" s="40"/>
      <c r="AR62" s="52"/>
      <c r="AS62" s="59"/>
      <c r="AU62" s="51"/>
      <c r="AV62" s="51"/>
      <c r="AW62" s="51"/>
      <c r="AX62" s="51"/>
      <c r="AY62" s="51"/>
      <c r="AZ62" s="51"/>
      <c r="BA62" s="51"/>
      <c r="BB62" s="51"/>
      <c r="BC62" s="51"/>
      <c r="BD62" s="51"/>
    </row>
    <row r="63" spans="1:56" x14ac:dyDescent="0.45">
      <c r="A63" s="41" t="s">
        <v>276</v>
      </c>
      <c r="B63" s="88" t="s">
        <v>171</v>
      </c>
      <c r="C63" s="119" t="s">
        <v>168</v>
      </c>
      <c r="D63" s="88">
        <v>240362</v>
      </c>
      <c r="E63" s="168"/>
      <c r="H63" s="52"/>
      <c r="L63" s="52"/>
      <c r="P63" s="52"/>
      <c r="T63" s="60">
        <v>0.09</v>
      </c>
      <c r="X63" s="52"/>
      <c r="AB63" s="52"/>
      <c r="AF63" s="52"/>
      <c r="AJ63" s="52"/>
      <c r="AM63" s="39"/>
      <c r="AN63" s="52"/>
      <c r="AO63" s="168"/>
      <c r="AQ63" s="40"/>
      <c r="AR63" s="52"/>
      <c r="AS63" s="59"/>
      <c r="AU63" s="51"/>
      <c r="AV63" s="51"/>
      <c r="AW63" s="51"/>
      <c r="AX63" s="51"/>
      <c r="AY63" s="51"/>
      <c r="AZ63" s="51"/>
      <c r="BA63" s="51"/>
      <c r="BB63" s="51"/>
      <c r="BC63" s="51"/>
      <c r="BD63" s="51"/>
    </row>
    <row r="64" spans="1:56" x14ac:dyDescent="0.45">
      <c r="A64" s="41" t="s">
        <v>277</v>
      </c>
      <c r="B64" s="88" t="s">
        <v>171</v>
      </c>
      <c r="C64" s="119" t="s">
        <v>168</v>
      </c>
      <c r="D64" s="88">
        <v>240363</v>
      </c>
      <c r="E64" s="168"/>
      <c r="H64" s="52"/>
      <c r="L64" s="52"/>
      <c r="P64" s="52"/>
      <c r="T64" s="60">
        <v>0.09</v>
      </c>
      <c r="X64" s="52"/>
      <c r="AB64" s="52"/>
      <c r="AF64" s="52"/>
      <c r="AJ64" s="52"/>
      <c r="AM64" s="39"/>
      <c r="AN64" s="52"/>
      <c r="AO64" s="168"/>
      <c r="AQ64" s="40"/>
      <c r="AR64" s="52"/>
      <c r="AS64" s="59"/>
      <c r="AU64" s="51"/>
      <c r="AV64" s="51"/>
      <c r="AW64" s="51"/>
      <c r="AX64" s="51"/>
      <c r="AY64" s="51"/>
      <c r="AZ64" s="51"/>
      <c r="BA64" s="51"/>
      <c r="BB64" s="51"/>
      <c r="BC64" s="51"/>
      <c r="BD64" s="51"/>
    </row>
    <row r="65" spans="1:56" x14ac:dyDescent="0.45">
      <c r="A65" s="41" t="s">
        <v>278</v>
      </c>
      <c r="B65" s="88" t="s">
        <v>171</v>
      </c>
      <c r="C65" s="119" t="s">
        <v>168</v>
      </c>
      <c r="D65" s="88">
        <v>240364</v>
      </c>
      <c r="E65" s="168"/>
      <c r="H65" s="52"/>
      <c r="L65" s="52"/>
      <c r="P65" s="52"/>
      <c r="T65" s="60">
        <v>-0.34</v>
      </c>
      <c r="X65" s="52"/>
      <c r="AB65" s="52"/>
      <c r="AF65" s="52"/>
      <c r="AJ65" s="52"/>
      <c r="AM65" s="39"/>
      <c r="AN65" s="52"/>
      <c r="AO65" s="168"/>
      <c r="AQ65" s="40"/>
      <c r="AR65" s="52"/>
      <c r="AS65" s="59"/>
      <c r="AU65" s="51"/>
      <c r="AV65" s="51"/>
      <c r="AW65" s="51"/>
      <c r="AX65" s="51"/>
      <c r="AY65" s="51"/>
      <c r="AZ65" s="51"/>
      <c r="BA65" s="51"/>
      <c r="BB65" s="51"/>
      <c r="BC65" s="51"/>
      <c r="BD65" s="51"/>
    </row>
    <row r="66" spans="1:56" x14ac:dyDescent="0.45">
      <c r="A66" s="41" t="s">
        <v>279</v>
      </c>
      <c r="B66" s="88" t="s">
        <v>171</v>
      </c>
      <c r="C66" s="119" t="s">
        <v>168</v>
      </c>
      <c r="D66" s="88">
        <v>240365</v>
      </c>
      <c r="E66" s="168"/>
      <c r="H66" s="52"/>
      <c r="L66" s="52"/>
      <c r="P66" s="52"/>
      <c r="T66" s="38"/>
      <c r="W66" s="61">
        <v>-0.05</v>
      </c>
      <c r="X66" s="52"/>
      <c r="AB66" s="52"/>
      <c r="AF66" s="52"/>
      <c r="AJ66" s="52"/>
      <c r="AM66" s="39"/>
      <c r="AN66" s="52"/>
      <c r="AO66" s="168"/>
      <c r="AQ66" s="40"/>
      <c r="AR66" s="52"/>
      <c r="AS66" s="59"/>
      <c r="AU66" s="51"/>
      <c r="AV66" s="51"/>
      <c r="AW66" s="51"/>
      <c r="AX66" s="51"/>
      <c r="AY66" s="51"/>
      <c r="AZ66" s="51"/>
      <c r="BA66" s="51"/>
      <c r="BB66" s="51"/>
      <c r="BC66" s="51"/>
      <c r="BD66" s="51"/>
    </row>
    <row r="67" spans="1:56" x14ac:dyDescent="0.45">
      <c r="A67" s="41" t="s">
        <v>280</v>
      </c>
      <c r="B67" s="88" t="s">
        <v>175</v>
      </c>
      <c r="C67" s="119" t="s">
        <v>168</v>
      </c>
      <c r="D67" s="88">
        <v>240366</v>
      </c>
      <c r="E67" s="168"/>
      <c r="H67" s="52"/>
      <c r="L67" s="52"/>
      <c r="P67" s="52"/>
      <c r="T67" s="42">
        <v>-8</v>
      </c>
      <c r="X67" s="52"/>
      <c r="AB67" s="52"/>
      <c r="AF67" s="52"/>
      <c r="AJ67" s="52"/>
      <c r="AM67" s="39"/>
      <c r="AN67" s="52"/>
      <c r="AO67" s="168"/>
      <c r="AQ67" s="40"/>
      <c r="AR67" s="52"/>
      <c r="AS67" s="59"/>
      <c r="AU67" s="51"/>
      <c r="AV67" s="51"/>
      <c r="AW67" s="51"/>
      <c r="AX67" s="51"/>
      <c r="AY67" s="51"/>
      <c r="AZ67" s="51"/>
      <c r="BA67" s="51"/>
      <c r="BB67" s="51"/>
      <c r="BC67" s="51"/>
      <c r="BD67" s="51"/>
    </row>
    <row r="68" spans="1:56" x14ac:dyDescent="0.45">
      <c r="A68" s="41" t="s">
        <v>281</v>
      </c>
      <c r="B68" s="88" t="s">
        <v>175</v>
      </c>
      <c r="C68" s="119" t="s">
        <v>168</v>
      </c>
      <c r="D68" s="88">
        <v>240367</v>
      </c>
      <c r="E68" s="168"/>
      <c r="H68" s="52"/>
      <c r="L68" s="52"/>
      <c r="P68" s="42">
        <v>200</v>
      </c>
      <c r="S68" s="40">
        <v>200</v>
      </c>
      <c r="T68" s="52"/>
      <c r="X68" s="52"/>
      <c r="AB68" s="52"/>
      <c r="AF68" s="52"/>
      <c r="AJ68" s="52"/>
      <c r="AM68" s="39"/>
      <c r="AN68" s="52"/>
      <c r="AO68" s="168"/>
      <c r="AQ68" s="40"/>
      <c r="AR68" s="52"/>
      <c r="AS68" s="59"/>
      <c r="AU68" s="51"/>
      <c r="AV68" s="51"/>
      <c r="AW68" s="51"/>
      <c r="AX68" s="51"/>
      <c r="AY68" s="51"/>
      <c r="AZ68" s="51"/>
      <c r="BA68" s="51"/>
      <c r="BB68" s="51"/>
      <c r="BC68" s="51"/>
      <c r="BD68" s="51"/>
    </row>
    <row r="69" spans="1:56" x14ac:dyDescent="0.45">
      <c r="A69" s="41" t="s">
        <v>282</v>
      </c>
      <c r="B69" s="88" t="s">
        <v>173</v>
      </c>
      <c r="C69" s="119" t="s">
        <v>168</v>
      </c>
      <c r="D69" s="88">
        <v>240369</v>
      </c>
      <c r="E69" s="168"/>
      <c r="H69" s="52"/>
      <c r="L69" s="52"/>
      <c r="P69" s="54">
        <v>0.1</v>
      </c>
      <c r="T69" s="52"/>
      <c r="X69" s="52"/>
      <c r="AB69" s="52"/>
      <c r="AF69" s="52"/>
      <c r="AJ69" s="38"/>
      <c r="AM69" s="39"/>
      <c r="AN69" s="54">
        <v>0.12</v>
      </c>
      <c r="AO69" s="55">
        <v>0.12</v>
      </c>
      <c r="AP69" s="55">
        <v>0.12</v>
      </c>
      <c r="AQ69" s="55">
        <v>7.0000000000000007E-2</v>
      </c>
      <c r="AR69" s="54">
        <v>0.04</v>
      </c>
      <c r="AS69" s="38"/>
      <c r="AU69" s="169"/>
      <c r="AV69" s="169"/>
      <c r="AW69" s="169"/>
      <c r="AX69" s="169"/>
      <c r="AY69" s="169"/>
      <c r="AZ69" s="169"/>
      <c r="BA69" s="169"/>
      <c r="BB69" s="169"/>
      <c r="BC69" s="169"/>
      <c r="BD69" s="169"/>
    </row>
    <row r="70" spans="1:56" x14ac:dyDescent="0.45">
      <c r="A70" s="41" t="s">
        <v>283</v>
      </c>
      <c r="B70" s="88" t="s">
        <v>173</v>
      </c>
      <c r="C70" s="119" t="s">
        <v>168</v>
      </c>
      <c r="D70" s="88">
        <v>240370</v>
      </c>
      <c r="E70" s="168"/>
      <c r="H70" s="52"/>
      <c r="L70" s="52"/>
      <c r="P70" s="54">
        <v>0.15</v>
      </c>
      <c r="T70" s="52"/>
      <c r="X70" s="52"/>
      <c r="AB70" s="52"/>
      <c r="AF70" s="163"/>
      <c r="AJ70" s="38"/>
      <c r="AM70" s="39"/>
      <c r="AN70" s="54">
        <v>0.14000000000000001</v>
      </c>
      <c r="AO70" s="55">
        <v>0.14000000000000001</v>
      </c>
      <c r="AP70" s="55">
        <v>0.14000000000000001</v>
      </c>
      <c r="AQ70" s="55">
        <v>0.08</v>
      </c>
      <c r="AR70" s="54">
        <v>0.06</v>
      </c>
      <c r="AS70" s="38"/>
      <c r="AU70" s="169"/>
      <c r="AV70" s="169"/>
      <c r="AW70" s="169"/>
      <c r="AX70" s="169"/>
      <c r="AY70" s="169"/>
      <c r="AZ70" s="169"/>
      <c r="BA70" s="169"/>
      <c r="BB70" s="169"/>
      <c r="BC70" s="169"/>
      <c r="BD70" s="169"/>
    </row>
    <row r="71" spans="1:56" x14ac:dyDescent="0.45">
      <c r="A71" s="41" t="s">
        <v>284</v>
      </c>
      <c r="B71" s="88" t="s">
        <v>173</v>
      </c>
      <c r="C71" s="119" t="s">
        <v>168</v>
      </c>
      <c r="D71" s="88">
        <v>240371</v>
      </c>
      <c r="E71" s="168"/>
      <c r="H71" s="38"/>
      <c r="L71" s="38"/>
      <c r="P71" s="52"/>
      <c r="T71" s="52"/>
      <c r="X71" s="52"/>
      <c r="AB71" s="52"/>
      <c r="AF71" s="54">
        <v>0.115</v>
      </c>
      <c r="AJ71" s="52"/>
      <c r="AM71" s="39"/>
      <c r="AN71" s="52"/>
      <c r="AO71" s="168"/>
      <c r="AQ71" s="40"/>
      <c r="AR71" s="52"/>
      <c r="AS71" s="59"/>
      <c r="AU71" s="169"/>
      <c r="AV71" s="169"/>
      <c r="AW71" s="169"/>
      <c r="AX71" s="169"/>
      <c r="AY71" s="169"/>
      <c r="AZ71" s="169"/>
      <c r="BA71" s="169"/>
      <c r="BB71" s="169"/>
      <c r="BC71" s="169"/>
      <c r="BD71" s="169"/>
    </row>
    <row r="72" spans="1:56" x14ac:dyDescent="0.45">
      <c r="A72" s="41" t="s">
        <v>285</v>
      </c>
      <c r="B72" s="88" t="s">
        <v>173</v>
      </c>
      <c r="C72" s="119" t="s">
        <v>168</v>
      </c>
      <c r="D72" s="88">
        <v>240372</v>
      </c>
      <c r="E72" s="168"/>
      <c r="H72" s="52"/>
      <c r="L72" s="52"/>
      <c r="P72" s="52"/>
      <c r="T72" s="52"/>
      <c r="X72" s="52"/>
      <c r="AB72" s="52"/>
      <c r="AF72" s="54">
        <v>0.1</v>
      </c>
      <c r="AJ72" s="52"/>
      <c r="AM72" s="39"/>
      <c r="AN72" s="52"/>
      <c r="AO72" s="168"/>
      <c r="AQ72" s="40"/>
      <c r="AR72" s="52"/>
      <c r="AS72" s="59"/>
      <c r="AU72" s="51"/>
      <c r="AV72" s="51"/>
      <c r="AW72" s="51"/>
      <c r="AX72" s="51"/>
      <c r="AY72" s="51"/>
      <c r="AZ72" s="51"/>
      <c r="BA72" s="51"/>
      <c r="BB72" s="51"/>
      <c r="BC72" s="51"/>
      <c r="BD72" s="51"/>
    </row>
    <row r="73" spans="1:56" x14ac:dyDescent="0.45">
      <c r="A73" s="41" t="s">
        <v>286</v>
      </c>
      <c r="B73" s="88" t="s">
        <v>171</v>
      </c>
      <c r="C73" s="119" t="s">
        <v>168</v>
      </c>
      <c r="D73" s="88">
        <v>240373</v>
      </c>
      <c r="E73" s="168"/>
      <c r="F73" s="61">
        <v>3.15</v>
      </c>
      <c r="G73" s="61">
        <v>3.18</v>
      </c>
      <c r="H73" s="52"/>
      <c r="J73" s="61">
        <v>3.45</v>
      </c>
      <c r="L73" s="52"/>
      <c r="O73" s="61">
        <v>3.88</v>
      </c>
      <c r="P73" s="52"/>
      <c r="T73" s="52"/>
      <c r="X73" s="52"/>
      <c r="AB73" s="52"/>
      <c r="AD73" s="61">
        <v>6.45</v>
      </c>
      <c r="AE73" s="61">
        <v>6.55</v>
      </c>
      <c r="AF73" s="52"/>
      <c r="AJ73" s="52"/>
      <c r="AM73" s="39"/>
      <c r="AN73" s="52"/>
      <c r="AO73" s="168"/>
      <c r="AQ73" s="40"/>
      <c r="AR73" s="52"/>
      <c r="AS73" s="59"/>
      <c r="AU73" s="51"/>
      <c r="AV73" s="51"/>
      <c r="AW73" s="51"/>
      <c r="AX73" s="51"/>
      <c r="AY73" s="51"/>
      <c r="AZ73" s="51"/>
      <c r="BA73" s="51"/>
      <c r="BB73" s="51"/>
      <c r="BC73" s="51"/>
      <c r="BD73" s="51"/>
    </row>
    <row r="74" spans="1:56" x14ac:dyDescent="0.45">
      <c r="A74" s="41" t="s">
        <v>287</v>
      </c>
      <c r="B74" s="88" t="s">
        <v>171</v>
      </c>
      <c r="C74" s="119" t="s">
        <v>168</v>
      </c>
      <c r="D74" s="88">
        <v>240374</v>
      </c>
      <c r="E74" s="168"/>
      <c r="F74" s="61">
        <v>3.22</v>
      </c>
      <c r="G74" s="61">
        <v>3.22</v>
      </c>
      <c r="H74" s="52"/>
      <c r="J74" s="61">
        <v>3.55</v>
      </c>
      <c r="L74" s="52"/>
      <c r="O74" s="61">
        <v>3.93</v>
      </c>
      <c r="P74" s="52"/>
      <c r="T74" s="52"/>
      <c r="X74" s="52"/>
      <c r="AB74" s="52"/>
      <c r="AD74" s="61">
        <v>6.6</v>
      </c>
      <c r="AE74" s="61">
        <v>6.65</v>
      </c>
      <c r="AF74" s="52"/>
      <c r="AJ74" s="52"/>
      <c r="AM74" s="39"/>
      <c r="AN74" s="52"/>
      <c r="AO74" s="168"/>
      <c r="AQ74" s="40"/>
      <c r="AR74" s="52"/>
      <c r="AS74" s="59"/>
      <c r="AU74" s="51"/>
      <c r="AV74" s="51"/>
      <c r="AW74" s="51"/>
      <c r="AX74" s="51"/>
      <c r="AY74" s="51"/>
      <c r="AZ74" s="51"/>
      <c r="BA74" s="51"/>
      <c r="BB74" s="51"/>
      <c r="BC74" s="51"/>
      <c r="BD74" s="51"/>
    </row>
    <row r="75" spans="1:56" x14ac:dyDescent="0.45">
      <c r="A75" s="41" t="s">
        <v>288</v>
      </c>
      <c r="B75" s="88" t="s">
        <v>174</v>
      </c>
      <c r="C75" s="119" t="s">
        <v>168</v>
      </c>
      <c r="D75" s="88">
        <v>240375</v>
      </c>
      <c r="E75" s="168"/>
      <c r="F75" s="40">
        <v>8.5</v>
      </c>
      <c r="G75" s="162"/>
      <c r="H75" s="52"/>
      <c r="J75" s="162"/>
      <c r="L75" s="52"/>
      <c r="O75" s="162"/>
      <c r="P75" s="52"/>
      <c r="T75" s="52"/>
      <c r="X75" s="52"/>
      <c r="AB75" s="52"/>
      <c r="AD75" s="162"/>
      <c r="AE75" s="162"/>
      <c r="AF75" s="52"/>
      <c r="AJ75" s="52"/>
      <c r="AM75" s="39"/>
      <c r="AN75" s="52"/>
      <c r="AO75" s="168"/>
      <c r="AQ75" s="40"/>
      <c r="AR75" s="52"/>
      <c r="AS75" s="59"/>
      <c r="AU75" s="51"/>
      <c r="AV75" s="51"/>
      <c r="AW75" s="51"/>
      <c r="AX75" s="51"/>
      <c r="AY75" s="51"/>
      <c r="AZ75" s="51"/>
      <c r="BA75" s="51"/>
      <c r="BB75" s="51"/>
      <c r="BC75" s="51"/>
      <c r="BD75" s="51"/>
    </row>
    <row r="76" spans="1:56" x14ac:dyDescent="0.45">
      <c r="A76" s="41" t="s">
        <v>289</v>
      </c>
      <c r="B76" s="88" t="s">
        <v>173</v>
      </c>
      <c r="C76" s="119" t="s">
        <v>168</v>
      </c>
      <c r="D76" s="88">
        <v>4101065</v>
      </c>
      <c r="E76" s="168"/>
      <c r="F76" s="55">
        <v>0.375</v>
      </c>
      <c r="G76" s="55">
        <v>0.375</v>
      </c>
      <c r="H76" s="52"/>
      <c r="L76" s="54">
        <v>0.37</v>
      </c>
      <c r="P76" s="52"/>
      <c r="T76" s="52"/>
      <c r="X76" s="54">
        <v>0.22</v>
      </c>
      <c r="Y76" s="55">
        <v>0.22</v>
      </c>
      <c r="Z76" s="55">
        <v>0.22</v>
      </c>
      <c r="AA76" s="55">
        <v>0.21</v>
      </c>
      <c r="AB76" s="54">
        <v>0.22</v>
      </c>
      <c r="AC76" s="55">
        <v>0.22</v>
      </c>
      <c r="AD76" s="55">
        <v>0.22</v>
      </c>
      <c r="AE76" s="55">
        <v>0.22</v>
      </c>
      <c r="AF76" s="54">
        <v>0.22</v>
      </c>
      <c r="AG76" s="39"/>
      <c r="AH76" s="39"/>
      <c r="AJ76" s="54">
        <v>0.22</v>
      </c>
      <c r="AK76" s="55">
        <v>0.22</v>
      </c>
      <c r="AL76" s="55">
        <v>0.22</v>
      </c>
      <c r="AM76" s="39"/>
      <c r="AN76" s="54">
        <v>0.22500000000000001</v>
      </c>
      <c r="AO76" s="55">
        <v>0.22500000000000001</v>
      </c>
      <c r="AP76" s="55">
        <v>0.22</v>
      </c>
      <c r="AQ76" s="55">
        <v>0.22</v>
      </c>
      <c r="AR76" s="54">
        <v>0.22500000000000001</v>
      </c>
      <c r="AS76" s="171"/>
      <c r="AU76" s="51"/>
      <c r="AV76" s="51"/>
      <c r="AW76" s="51"/>
      <c r="AX76" s="51"/>
      <c r="AY76" s="51"/>
      <c r="AZ76" s="51"/>
      <c r="BA76" s="51"/>
      <c r="BB76" s="51"/>
      <c r="BC76" s="51"/>
      <c r="BD76" s="51"/>
    </row>
    <row r="77" spans="1:56" x14ac:dyDescent="0.45">
      <c r="A77" s="41" t="s">
        <v>290</v>
      </c>
      <c r="B77" s="88" t="s">
        <v>173</v>
      </c>
      <c r="C77" s="119" t="s">
        <v>168</v>
      </c>
      <c r="D77" s="88">
        <v>4101066</v>
      </c>
      <c r="E77" s="168"/>
      <c r="F77" s="55">
        <v>0.38</v>
      </c>
      <c r="G77" s="55">
        <v>0.38</v>
      </c>
      <c r="H77" s="52"/>
      <c r="L77" s="54">
        <v>0.38</v>
      </c>
      <c r="P77" s="52"/>
      <c r="T77" s="52"/>
      <c r="X77" s="54">
        <v>0.23</v>
      </c>
      <c r="Y77" s="55">
        <v>0.23</v>
      </c>
      <c r="Z77" s="55">
        <v>0.23</v>
      </c>
      <c r="AA77" s="55">
        <v>0.22</v>
      </c>
      <c r="AB77" s="54">
        <v>0.22500000000000001</v>
      </c>
      <c r="AC77" s="55">
        <v>0.22500000000000001</v>
      </c>
      <c r="AD77" s="55">
        <v>0.22500000000000001</v>
      </c>
      <c r="AE77" s="55">
        <v>0.22500000000000001</v>
      </c>
      <c r="AF77" s="54">
        <v>0.22500000000000001</v>
      </c>
      <c r="AG77" s="39"/>
      <c r="AH77" s="39"/>
      <c r="AJ77" s="54">
        <v>0.23</v>
      </c>
      <c r="AK77" s="55">
        <v>0.23</v>
      </c>
      <c r="AL77" s="55">
        <v>0.22500000000000001</v>
      </c>
      <c r="AM77" s="39"/>
      <c r="AN77" s="54">
        <v>0.23</v>
      </c>
      <c r="AO77" s="55">
        <v>0.23</v>
      </c>
      <c r="AP77" s="55">
        <v>0.22500000000000001</v>
      </c>
      <c r="AQ77" s="55">
        <v>0.22500000000000001</v>
      </c>
      <c r="AR77" s="54">
        <v>0.23</v>
      </c>
      <c r="AS77" s="38"/>
      <c r="AU77" s="51"/>
      <c r="AV77" s="51"/>
      <c r="AW77" s="51"/>
      <c r="AX77" s="51"/>
      <c r="AY77" s="51"/>
      <c r="AZ77" s="51"/>
      <c r="BA77" s="51"/>
      <c r="BB77" s="51"/>
      <c r="BC77" s="51"/>
      <c r="BD77" s="51"/>
    </row>
    <row r="78" spans="1:56" x14ac:dyDescent="0.45">
      <c r="A78" s="41" t="s">
        <v>291</v>
      </c>
      <c r="B78" s="88" t="s">
        <v>173</v>
      </c>
      <c r="C78" s="119" t="s">
        <v>168</v>
      </c>
      <c r="D78" s="88">
        <v>240378</v>
      </c>
      <c r="E78" s="55">
        <v>0.38</v>
      </c>
      <c r="F78" s="39"/>
      <c r="G78" s="39"/>
      <c r="H78" s="54">
        <v>0.38</v>
      </c>
      <c r="L78" s="38"/>
      <c r="P78" s="52"/>
      <c r="T78" s="52"/>
      <c r="X78" s="38"/>
      <c r="Y78" s="39"/>
      <c r="AA78" s="39"/>
      <c r="AB78" s="38"/>
      <c r="AC78" s="39"/>
      <c r="AD78" s="39"/>
      <c r="AE78" s="39"/>
      <c r="AF78" s="38"/>
      <c r="AG78" s="39"/>
      <c r="AH78" s="39"/>
      <c r="AJ78" s="52"/>
      <c r="AK78" s="39"/>
      <c r="AL78" s="39"/>
      <c r="AM78" s="55">
        <v>0.22</v>
      </c>
      <c r="AN78" s="52"/>
      <c r="AO78" s="39"/>
      <c r="AP78" s="40"/>
      <c r="AQ78" s="40"/>
      <c r="AR78" s="52"/>
      <c r="AS78" s="54">
        <v>0.22500000000000001</v>
      </c>
      <c r="AU78" s="169"/>
      <c r="AV78" s="169"/>
      <c r="AW78" s="169"/>
      <c r="AX78" s="169"/>
      <c r="AY78" s="169"/>
      <c r="AZ78" s="169"/>
      <c r="BA78" s="169"/>
      <c r="BB78" s="169"/>
      <c r="BC78" s="169"/>
      <c r="BD78" s="169"/>
    </row>
    <row r="79" spans="1:56" x14ac:dyDescent="0.45">
      <c r="A79" s="41" t="s">
        <v>292</v>
      </c>
      <c r="B79" s="88" t="s">
        <v>174</v>
      </c>
      <c r="C79" s="119" t="s">
        <v>168</v>
      </c>
      <c r="D79" s="88">
        <v>240379</v>
      </c>
      <c r="E79" s="168"/>
      <c r="G79" s="40">
        <v>6</v>
      </c>
      <c r="H79" s="163"/>
      <c r="L79" s="163"/>
      <c r="P79" s="52"/>
      <c r="T79" s="52"/>
      <c r="X79" s="163"/>
      <c r="Y79" s="162"/>
      <c r="AA79" s="162"/>
      <c r="AB79" s="163"/>
      <c r="AC79" s="162"/>
      <c r="AD79" s="162"/>
      <c r="AE79" s="162"/>
      <c r="AF79" s="163"/>
      <c r="AG79" s="162"/>
      <c r="AH79" s="162"/>
      <c r="AJ79" s="52"/>
      <c r="AK79" s="162"/>
      <c r="AL79" s="162"/>
      <c r="AM79" s="162"/>
      <c r="AN79" s="52"/>
      <c r="AO79" s="162"/>
      <c r="AP79" s="165"/>
      <c r="AQ79" s="40"/>
      <c r="AR79" s="52"/>
      <c r="AS79" s="163"/>
      <c r="AU79" s="167"/>
      <c r="AV79" s="167"/>
      <c r="AW79" s="167"/>
      <c r="AX79" s="167"/>
      <c r="AY79" s="167"/>
      <c r="AZ79" s="167"/>
      <c r="BA79" s="167"/>
      <c r="BB79" s="167"/>
      <c r="BC79" s="167"/>
      <c r="BD79" s="167"/>
    </row>
    <row r="80" spans="1:56" x14ac:dyDescent="0.45">
      <c r="A80" s="41" t="s">
        <v>293</v>
      </c>
      <c r="B80" s="88" t="s">
        <v>174</v>
      </c>
      <c r="C80" s="119" t="s">
        <v>168</v>
      </c>
      <c r="D80" s="88">
        <v>240380</v>
      </c>
      <c r="E80" s="168"/>
      <c r="H80" s="42">
        <v>306</v>
      </c>
      <c r="L80" s="38"/>
      <c r="M80" s="162"/>
      <c r="N80" s="162"/>
      <c r="O80" s="162"/>
      <c r="P80" s="52"/>
      <c r="T80" s="163"/>
      <c r="V80" s="162"/>
      <c r="W80" s="162"/>
      <c r="X80" s="163"/>
      <c r="Y80" s="162"/>
      <c r="Z80" s="162"/>
      <c r="AA80" s="162"/>
      <c r="AB80" s="163"/>
      <c r="AC80" s="162"/>
      <c r="AD80" s="162"/>
      <c r="AE80" s="162"/>
      <c r="AF80" s="52"/>
      <c r="AG80" s="162"/>
      <c r="AH80" s="162"/>
      <c r="AJ80" s="52"/>
      <c r="AK80" s="162"/>
      <c r="AL80" s="162"/>
      <c r="AM80" s="162"/>
      <c r="AN80" s="52"/>
      <c r="AO80" s="162"/>
      <c r="AP80" s="165"/>
      <c r="AQ80" s="40"/>
      <c r="AR80" s="52"/>
      <c r="AS80" s="163"/>
      <c r="AU80" s="169"/>
      <c r="AV80" s="169"/>
      <c r="AW80" s="169"/>
      <c r="AX80" s="169"/>
      <c r="AY80" s="169"/>
      <c r="AZ80" s="169"/>
      <c r="BA80" s="169"/>
      <c r="BB80" s="169"/>
      <c r="BC80" s="169"/>
      <c r="BD80" s="169"/>
    </row>
    <row r="81" spans="1:56" x14ac:dyDescent="0.45">
      <c r="A81" s="41" t="s">
        <v>294</v>
      </c>
      <c r="B81" s="88" t="s">
        <v>174</v>
      </c>
      <c r="C81" s="119" t="s">
        <v>168</v>
      </c>
      <c r="D81" s="88">
        <v>240381</v>
      </c>
      <c r="E81" s="168"/>
      <c r="H81" s="42">
        <v>307</v>
      </c>
      <c r="L81" s="38"/>
      <c r="M81" s="162"/>
      <c r="N81" s="162"/>
      <c r="O81" s="162"/>
      <c r="P81" s="52"/>
      <c r="T81" s="163"/>
      <c r="V81" s="162"/>
      <c r="W81" s="162"/>
      <c r="X81" s="163"/>
      <c r="Y81" s="162"/>
      <c r="Z81" s="162"/>
      <c r="AA81" s="162"/>
      <c r="AB81" s="163"/>
      <c r="AC81" s="162"/>
      <c r="AD81" s="162"/>
      <c r="AE81" s="162"/>
      <c r="AF81" s="52"/>
      <c r="AG81" s="162"/>
      <c r="AH81" s="162"/>
      <c r="AJ81" s="52"/>
      <c r="AK81" s="162"/>
      <c r="AL81" s="162"/>
      <c r="AM81" s="162"/>
      <c r="AN81" s="52"/>
      <c r="AO81" s="162"/>
      <c r="AP81" s="165"/>
      <c r="AQ81" s="40"/>
      <c r="AR81" s="52"/>
      <c r="AS81" s="163"/>
      <c r="AU81" s="169"/>
      <c r="AV81" s="169"/>
      <c r="AW81" s="169"/>
      <c r="AX81" s="169"/>
      <c r="AY81" s="169"/>
      <c r="AZ81" s="169"/>
      <c r="BA81" s="169"/>
      <c r="BB81" s="169"/>
      <c r="BC81" s="169"/>
      <c r="BD81" s="169"/>
    </row>
    <row r="82" spans="1:56" x14ac:dyDescent="0.45">
      <c r="A82" s="41" t="s">
        <v>295</v>
      </c>
      <c r="B82" s="88" t="s">
        <v>174</v>
      </c>
      <c r="C82" s="119" t="s">
        <v>168</v>
      </c>
      <c r="D82" s="88">
        <v>240382</v>
      </c>
      <c r="E82" s="40">
        <v>326</v>
      </c>
      <c r="F82" s="40">
        <v>324</v>
      </c>
      <c r="G82" s="40">
        <v>324</v>
      </c>
      <c r="H82" s="38"/>
      <c r="L82" s="42">
        <v>295</v>
      </c>
      <c r="M82" s="162"/>
      <c r="N82" s="162"/>
      <c r="O82" s="162"/>
      <c r="P82" s="52"/>
      <c r="T82" s="163"/>
      <c r="V82" s="162"/>
      <c r="W82" s="162"/>
      <c r="X82" s="163"/>
      <c r="Y82" s="162"/>
      <c r="Z82" s="162"/>
      <c r="AA82" s="162"/>
      <c r="AB82" s="163"/>
      <c r="AC82" s="162"/>
      <c r="AD82" s="162"/>
      <c r="AE82" s="162"/>
      <c r="AF82" s="52"/>
      <c r="AG82" s="162"/>
      <c r="AH82" s="162"/>
      <c r="AJ82" s="52"/>
      <c r="AK82" s="162"/>
      <c r="AL82" s="162"/>
      <c r="AM82" s="162"/>
      <c r="AN82" s="52"/>
      <c r="AO82" s="162"/>
      <c r="AP82" s="165"/>
      <c r="AQ82" s="40"/>
      <c r="AR82" s="52"/>
      <c r="AS82" s="163"/>
      <c r="AU82" s="169"/>
      <c r="AV82" s="169"/>
      <c r="AW82" s="169"/>
      <c r="AX82" s="169"/>
      <c r="AY82" s="169"/>
      <c r="AZ82" s="169"/>
      <c r="BA82" s="169"/>
      <c r="BB82" s="169"/>
      <c r="BC82" s="169"/>
      <c r="BD82" s="169"/>
    </row>
    <row r="83" spans="1:56" x14ac:dyDescent="0.45">
      <c r="A83" s="41" t="s">
        <v>65</v>
      </c>
      <c r="B83" s="88" t="s">
        <v>177</v>
      </c>
      <c r="C83" s="119" t="s">
        <v>168</v>
      </c>
      <c r="D83" s="88">
        <v>240383</v>
      </c>
      <c r="E83" s="168"/>
      <c r="H83" s="42">
        <v>1.1000000000000001</v>
      </c>
      <c r="L83" s="42">
        <v>1.3</v>
      </c>
      <c r="P83" s="52"/>
      <c r="T83" s="42">
        <v>0.45</v>
      </c>
      <c r="U83" s="40">
        <v>0.45</v>
      </c>
      <c r="V83" s="40">
        <v>0.45</v>
      </c>
      <c r="W83" s="40">
        <v>0.45</v>
      </c>
      <c r="X83" s="42">
        <v>0.85</v>
      </c>
      <c r="Y83" s="40">
        <v>0.85</v>
      </c>
      <c r="Z83" s="40">
        <v>0.85</v>
      </c>
      <c r="AA83" s="40">
        <v>0.85</v>
      </c>
      <c r="AB83" s="42">
        <v>1</v>
      </c>
      <c r="AC83" s="40">
        <v>1</v>
      </c>
      <c r="AD83" s="40">
        <v>1</v>
      </c>
      <c r="AE83" s="40">
        <v>1.2</v>
      </c>
      <c r="AF83" s="42">
        <v>1.1499999999999999</v>
      </c>
      <c r="AG83" s="39"/>
      <c r="AH83" s="40">
        <v>2.5</v>
      </c>
      <c r="AI83" s="40">
        <v>2.5</v>
      </c>
      <c r="AJ83" s="42">
        <v>1.8</v>
      </c>
      <c r="AK83" s="40">
        <v>2.2000000000000002</v>
      </c>
      <c r="AL83" s="40">
        <v>2.4</v>
      </c>
      <c r="AM83" s="40">
        <v>2.4</v>
      </c>
      <c r="AN83" s="42">
        <v>2.75</v>
      </c>
      <c r="AO83" s="40">
        <v>2.75</v>
      </c>
      <c r="AP83" s="40">
        <v>2.75</v>
      </c>
      <c r="AQ83" s="40">
        <v>2.75</v>
      </c>
      <c r="AR83" s="42">
        <v>0.5</v>
      </c>
      <c r="AS83" s="38"/>
      <c r="AU83" s="169"/>
      <c r="AV83" s="169"/>
      <c r="AW83" s="169"/>
      <c r="AX83" s="169"/>
      <c r="AY83" s="169"/>
      <c r="AZ83" s="169"/>
      <c r="BA83" s="169"/>
      <c r="BB83" s="169"/>
      <c r="BC83" s="169"/>
      <c r="BD83" s="169"/>
    </row>
    <row r="84" spans="1:56" x14ac:dyDescent="0.45">
      <c r="A84" s="41" t="s">
        <v>296</v>
      </c>
      <c r="B84" s="88" t="s">
        <v>174</v>
      </c>
      <c r="C84" s="119" t="s">
        <v>168</v>
      </c>
      <c r="D84" s="88">
        <v>240384</v>
      </c>
      <c r="E84" s="40">
        <v>575</v>
      </c>
      <c r="F84" s="40">
        <v>575</v>
      </c>
      <c r="G84" s="40">
        <v>550</v>
      </c>
      <c r="H84" s="42">
        <v>450</v>
      </c>
      <c r="I84" s="40">
        <v>450</v>
      </c>
      <c r="J84" s="40">
        <v>450</v>
      </c>
      <c r="L84" s="42">
        <v>500</v>
      </c>
      <c r="M84" s="40">
        <v>500</v>
      </c>
      <c r="N84" s="40">
        <v>500</v>
      </c>
      <c r="O84" s="40">
        <v>500</v>
      </c>
      <c r="P84" s="42">
        <v>550</v>
      </c>
      <c r="R84" s="40">
        <v>580</v>
      </c>
      <c r="T84" s="42">
        <v>650</v>
      </c>
      <c r="U84" s="40">
        <v>715</v>
      </c>
      <c r="V84" s="40">
        <v>715</v>
      </c>
      <c r="W84" s="40">
        <v>700</v>
      </c>
      <c r="X84" s="42">
        <v>725</v>
      </c>
      <c r="Y84" s="40">
        <v>725</v>
      </c>
      <c r="Z84" s="40">
        <v>725</v>
      </c>
      <c r="AA84" s="40">
        <v>725</v>
      </c>
      <c r="AB84" s="42">
        <v>775</v>
      </c>
      <c r="AC84" s="40">
        <v>775</v>
      </c>
      <c r="AD84" s="40">
        <v>775</v>
      </c>
      <c r="AE84" s="40">
        <v>775</v>
      </c>
      <c r="AF84" s="42">
        <v>925</v>
      </c>
      <c r="AG84" s="40">
        <v>925</v>
      </c>
      <c r="AH84" s="40">
        <v>1000</v>
      </c>
      <c r="AI84" s="40">
        <v>1000</v>
      </c>
      <c r="AJ84" s="42">
        <v>1050</v>
      </c>
      <c r="AK84" s="40">
        <v>1050</v>
      </c>
      <c r="AL84" s="40">
        <v>1100</v>
      </c>
      <c r="AM84" s="40">
        <v>1100</v>
      </c>
      <c r="AN84" s="42">
        <v>1400</v>
      </c>
      <c r="AO84" s="40">
        <v>1400</v>
      </c>
      <c r="AP84" s="40">
        <v>1400</v>
      </c>
      <c r="AQ84" s="40"/>
      <c r="AR84" s="42">
        <v>1800</v>
      </c>
      <c r="AS84" s="42">
        <v>1600</v>
      </c>
      <c r="AU84" s="169"/>
      <c r="AV84" s="169"/>
      <c r="AW84" s="169"/>
      <c r="AX84" s="169"/>
      <c r="AY84" s="169"/>
      <c r="AZ84" s="169"/>
      <c r="BA84" s="169"/>
      <c r="BB84" s="169"/>
      <c r="BC84" s="169"/>
      <c r="BD84" s="169"/>
    </row>
    <row r="85" spans="1:56" x14ac:dyDescent="0.45">
      <c r="A85" s="41" t="s">
        <v>297</v>
      </c>
      <c r="B85" s="88" t="s">
        <v>174</v>
      </c>
      <c r="C85" s="119" t="s">
        <v>168</v>
      </c>
      <c r="D85" s="88">
        <v>240385</v>
      </c>
      <c r="E85" s="40">
        <v>625</v>
      </c>
      <c r="F85" s="40">
        <v>625</v>
      </c>
      <c r="G85" s="40">
        <v>600</v>
      </c>
      <c r="H85" s="42">
        <v>500</v>
      </c>
      <c r="I85" s="40">
        <v>500</v>
      </c>
      <c r="J85" s="40">
        <v>500</v>
      </c>
      <c r="L85" s="42">
        <v>550</v>
      </c>
      <c r="M85" s="40">
        <v>550</v>
      </c>
      <c r="N85" s="40">
        <v>550</v>
      </c>
      <c r="O85" s="40">
        <v>550</v>
      </c>
      <c r="P85" s="42">
        <v>600</v>
      </c>
      <c r="R85" s="40">
        <v>630</v>
      </c>
      <c r="T85" s="42">
        <v>700</v>
      </c>
      <c r="U85" s="40">
        <v>765</v>
      </c>
      <c r="V85" s="40">
        <v>765</v>
      </c>
      <c r="W85" s="40">
        <v>750</v>
      </c>
      <c r="X85" s="42">
        <v>800</v>
      </c>
      <c r="Y85" s="40">
        <v>800</v>
      </c>
      <c r="Z85" s="40">
        <v>800</v>
      </c>
      <c r="AA85" s="40">
        <v>775</v>
      </c>
      <c r="AB85" s="42">
        <v>825</v>
      </c>
      <c r="AC85" s="40">
        <v>825</v>
      </c>
      <c r="AD85" s="40">
        <v>825</v>
      </c>
      <c r="AE85" s="40">
        <v>825</v>
      </c>
      <c r="AF85" s="42">
        <v>975</v>
      </c>
      <c r="AG85" s="40">
        <v>975</v>
      </c>
      <c r="AH85" s="40">
        <v>1100</v>
      </c>
      <c r="AI85" s="40">
        <v>1100</v>
      </c>
      <c r="AJ85" s="42">
        <v>1150</v>
      </c>
      <c r="AK85" s="40">
        <v>1150</v>
      </c>
      <c r="AL85" s="40">
        <v>1200</v>
      </c>
      <c r="AM85" s="40">
        <v>1200</v>
      </c>
      <c r="AN85" s="42">
        <v>1500</v>
      </c>
      <c r="AO85" s="40">
        <v>1500</v>
      </c>
      <c r="AP85" s="40">
        <v>1500</v>
      </c>
      <c r="AQ85" s="40"/>
      <c r="AR85" s="42">
        <v>1900</v>
      </c>
      <c r="AS85" s="42">
        <v>1700</v>
      </c>
      <c r="AU85" s="169"/>
      <c r="AV85" s="169"/>
      <c r="AW85" s="169"/>
      <c r="AX85" s="169"/>
      <c r="AY85" s="169"/>
      <c r="AZ85" s="169"/>
      <c r="BA85" s="169"/>
      <c r="BB85" s="169"/>
      <c r="BC85" s="169"/>
      <c r="BD85" s="169"/>
    </row>
    <row r="86" spans="1:56" x14ac:dyDescent="0.45">
      <c r="A86" s="41" t="s">
        <v>298</v>
      </c>
      <c r="B86" s="88" t="s">
        <v>174</v>
      </c>
      <c r="C86" s="119" t="s">
        <v>168</v>
      </c>
      <c r="D86" s="88">
        <v>240386</v>
      </c>
      <c r="E86" s="39"/>
      <c r="F86" s="39"/>
      <c r="G86" s="39"/>
      <c r="H86" s="38"/>
      <c r="I86" s="39"/>
      <c r="J86" s="39"/>
      <c r="K86" s="40">
        <v>400</v>
      </c>
      <c r="L86" s="38"/>
      <c r="M86" s="39"/>
      <c r="N86" s="39"/>
      <c r="O86" s="39"/>
      <c r="P86" s="38"/>
      <c r="R86" s="39"/>
      <c r="T86" s="38"/>
      <c r="U86" s="39"/>
      <c r="V86" s="39"/>
      <c r="W86" s="39"/>
      <c r="X86" s="38"/>
      <c r="Y86" s="39"/>
      <c r="Z86" s="39"/>
      <c r="AA86" s="39"/>
      <c r="AB86" s="38"/>
      <c r="AC86" s="39"/>
      <c r="AD86" s="39"/>
      <c r="AE86" s="39"/>
      <c r="AF86" s="38"/>
      <c r="AG86" s="39"/>
      <c r="AH86" s="39"/>
      <c r="AJ86" s="52"/>
      <c r="AK86" s="39"/>
      <c r="AL86" s="39"/>
      <c r="AM86" s="39"/>
      <c r="AN86" s="52"/>
      <c r="AO86" s="39"/>
      <c r="AP86" s="40"/>
      <c r="AQ86" s="40">
        <v>1500</v>
      </c>
      <c r="AR86" s="52"/>
      <c r="AS86" s="38"/>
      <c r="AU86" s="169"/>
      <c r="AV86" s="169"/>
      <c r="AW86" s="169"/>
      <c r="AX86" s="169"/>
      <c r="AY86" s="169"/>
      <c r="AZ86" s="169"/>
      <c r="BA86" s="169"/>
      <c r="BB86" s="169"/>
      <c r="BC86" s="169"/>
      <c r="BD86" s="169"/>
    </row>
    <row r="87" spans="1:56" x14ac:dyDescent="0.45">
      <c r="A87" s="41" t="s">
        <v>299</v>
      </c>
      <c r="B87" s="88" t="s">
        <v>173</v>
      </c>
      <c r="C87" s="119" t="s">
        <v>168</v>
      </c>
      <c r="D87" s="88">
        <v>240387</v>
      </c>
      <c r="E87" s="168"/>
      <c r="H87" s="52"/>
      <c r="L87" s="52"/>
      <c r="P87" s="54">
        <v>0.02</v>
      </c>
      <c r="R87" s="162"/>
      <c r="T87" s="163"/>
      <c r="U87" s="162"/>
      <c r="V87" s="162"/>
      <c r="W87" s="162"/>
      <c r="X87" s="163"/>
      <c r="Y87" s="162"/>
      <c r="Z87" s="162"/>
      <c r="AA87" s="162"/>
      <c r="AB87" s="163"/>
      <c r="AC87" s="162"/>
      <c r="AD87" s="162"/>
      <c r="AE87" s="162"/>
      <c r="AF87" s="163"/>
      <c r="AG87" s="162"/>
      <c r="AH87" s="162"/>
      <c r="AJ87" s="52"/>
      <c r="AK87" s="162"/>
      <c r="AL87" s="162"/>
      <c r="AM87" s="162"/>
      <c r="AN87" s="52"/>
      <c r="AO87" s="162"/>
      <c r="AP87" s="165"/>
      <c r="AQ87" s="165"/>
      <c r="AR87" s="52"/>
      <c r="AS87" s="163"/>
      <c r="AU87" s="51"/>
      <c r="AV87" s="51"/>
      <c r="AW87" s="51"/>
      <c r="AX87" s="51"/>
      <c r="AY87" s="51"/>
      <c r="AZ87" s="51"/>
      <c r="BA87" s="51"/>
      <c r="BB87" s="51"/>
      <c r="BC87" s="51"/>
      <c r="BD87" s="51"/>
    </row>
    <row r="88" spans="1:56" x14ac:dyDescent="0.45">
      <c r="A88" s="41" t="s">
        <v>300</v>
      </c>
      <c r="B88" s="88" t="s">
        <v>173</v>
      </c>
      <c r="C88" s="119" t="s">
        <v>168</v>
      </c>
      <c r="D88" s="88">
        <v>240388</v>
      </c>
      <c r="E88" s="168"/>
      <c r="H88" s="52"/>
      <c r="L88" s="52"/>
      <c r="P88" s="54">
        <v>0.03</v>
      </c>
      <c r="R88" s="162"/>
      <c r="T88" s="163"/>
      <c r="U88" s="162"/>
      <c r="V88" s="162"/>
      <c r="W88" s="162"/>
      <c r="X88" s="163"/>
      <c r="Y88" s="162"/>
      <c r="Z88" s="162"/>
      <c r="AA88" s="162"/>
      <c r="AB88" s="163"/>
      <c r="AC88" s="162"/>
      <c r="AD88" s="162"/>
      <c r="AE88" s="162"/>
      <c r="AF88" s="163"/>
      <c r="AG88" s="162"/>
      <c r="AH88" s="162"/>
      <c r="AJ88" s="52"/>
      <c r="AK88" s="162"/>
      <c r="AL88" s="162"/>
      <c r="AM88" s="162"/>
      <c r="AN88" s="52"/>
      <c r="AO88" s="162"/>
      <c r="AP88" s="165"/>
      <c r="AQ88" s="165"/>
      <c r="AR88" s="52"/>
      <c r="AS88" s="163"/>
      <c r="AU88" s="51"/>
      <c r="AV88" s="51"/>
      <c r="AW88" s="51"/>
      <c r="AX88" s="51"/>
      <c r="AY88" s="51"/>
      <c r="AZ88" s="51"/>
      <c r="BA88" s="51"/>
      <c r="BB88" s="51"/>
      <c r="BC88" s="51"/>
      <c r="BD88" s="51"/>
    </row>
    <row r="89" spans="1:56" x14ac:dyDescent="0.45">
      <c r="A89" s="41" t="s">
        <v>301</v>
      </c>
      <c r="B89" s="88" t="s">
        <v>174</v>
      </c>
      <c r="C89" s="119" t="s">
        <v>168</v>
      </c>
      <c r="D89" s="88">
        <v>240389</v>
      </c>
      <c r="E89" s="168"/>
      <c r="H89" s="52"/>
      <c r="L89" s="52"/>
      <c r="P89" s="52"/>
      <c r="T89" s="52"/>
      <c r="X89" s="42">
        <v>300</v>
      </c>
      <c r="Y89" s="40">
        <v>300</v>
      </c>
      <c r="Z89" s="40">
        <v>300</v>
      </c>
      <c r="AA89" s="40">
        <v>300</v>
      </c>
      <c r="AB89" s="52"/>
      <c r="AF89" s="52"/>
      <c r="AJ89" s="52"/>
      <c r="AN89" s="52"/>
      <c r="AO89" s="168"/>
      <c r="AR89" s="52"/>
      <c r="AS89" s="59"/>
      <c r="AU89" s="51"/>
      <c r="AV89" s="51"/>
      <c r="AW89" s="51"/>
      <c r="AX89" s="51"/>
      <c r="AY89" s="51"/>
      <c r="AZ89" s="51"/>
      <c r="BA89" s="51"/>
      <c r="BB89" s="51"/>
      <c r="BC89" s="51"/>
      <c r="BD89" s="51"/>
    </row>
    <row r="90" spans="1:56" x14ac:dyDescent="0.45">
      <c r="A90" s="41" t="s">
        <v>282</v>
      </c>
      <c r="B90" s="88" t="s">
        <v>173</v>
      </c>
      <c r="C90" s="119" t="s">
        <v>168</v>
      </c>
      <c r="D90" s="88">
        <v>240390</v>
      </c>
      <c r="E90" s="168"/>
      <c r="H90" s="52"/>
      <c r="L90" s="52"/>
      <c r="P90" s="52"/>
      <c r="R90" s="55">
        <v>0.1</v>
      </c>
      <c r="S90" s="55">
        <v>0.1</v>
      </c>
      <c r="T90" s="52"/>
      <c r="X90" s="52"/>
      <c r="AB90" s="52"/>
      <c r="AF90" s="52"/>
      <c r="AJ90" s="52"/>
      <c r="AN90" s="52"/>
      <c r="AO90" s="168"/>
      <c r="AR90" s="52"/>
      <c r="AS90" s="59"/>
      <c r="AU90" s="51"/>
      <c r="AV90" s="51"/>
      <c r="AW90" s="51"/>
      <c r="AX90" s="51"/>
      <c r="AY90" s="51"/>
      <c r="AZ90" s="51"/>
      <c r="BA90" s="51"/>
      <c r="BB90" s="51"/>
      <c r="BC90" s="51"/>
      <c r="BD90" s="51"/>
    </row>
    <row r="91" spans="1:56" x14ac:dyDescent="0.45">
      <c r="A91" s="41" t="s">
        <v>283</v>
      </c>
      <c r="B91" s="88" t="s">
        <v>173</v>
      </c>
      <c r="C91" s="119" t="s">
        <v>168</v>
      </c>
      <c r="D91" s="88">
        <v>240391</v>
      </c>
      <c r="E91" s="168"/>
      <c r="H91" s="52"/>
      <c r="L91" s="52"/>
      <c r="P91" s="52"/>
      <c r="R91" s="55">
        <v>0.15</v>
      </c>
      <c r="S91" s="55">
        <v>0.15</v>
      </c>
      <c r="T91" s="52"/>
      <c r="X91" s="52"/>
      <c r="AB91" s="52"/>
      <c r="AF91" s="52"/>
      <c r="AJ91" s="52"/>
      <c r="AN91" s="52"/>
      <c r="AO91" s="168"/>
      <c r="AR91" s="52"/>
      <c r="AS91" s="59"/>
      <c r="AU91" s="51"/>
      <c r="AV91" s="51"/>
      <c r="AW91" s="51"/>
      <c r="AX91" s="51"/>
      <c r="AY91" s="51"/>
      <c r="AZ91" s="51"/>
      <c r="BA91" s="51"/>
      <c r="BB91" s="51"/>
      <c r="BC91" s="51"/>
      <c r="BD91" s="51"/>
    </row>
    <row r="92" spans="1:56" x14ac:dyDescent="0.45">
      <c r="A92" s="41" t="s">
        <v>302</v>
      </c>
      <c r="B92" s="88" t="s">
        <v>175</v>
      </c>
      <c r="C92" s="119" t="s">
        <v>168</v>
      </c>
      <c r="D92" s="88">
        <v>240392</v>
      </c>
      <c r="E92" s="168"/>
      <c r="H92" s="52"/>
      <c r="L92" s="52"/>
      <c r="P92" s="52"/>
      <c r="R92" s="40">
        <v>42</v>
      </c>
      <c r="T92" s="52"/>
      <c r="X92" s="52"/>
      <c r="AB92" s="52"/>
      <c r="AF92" s="52"/>
      <c r="AJ92" s="52"/>
      <c r="AN92" s="52"/>
      <c r="AO92" s="168"/>
      <c r="AR92" s="52"/>
      <c r="AS92" s="59"/>
      <c r="AU92" s="51"/>
      <c r="AV92" s="51"/>
      <c r="AW92" s="51"/>
      <c r="AX92" s="51"/>
      <c r="AY92" s="51"/>
      <c r="AZ92" s="51"/>
      <c r="BA92" s="51"/>
      <c r="BB92" s="51"/>
      <c r="BC92" s="51"/>
      <c r="BD92" s="51"/>
    </row>
    <row r="93" spans="1:56" x14ac:dyDescent="0.45">
      <c r="A93" s="41" t="s">
        <v>303</v>
      </c>
      <c r="B93" s="88" t="s">
        <v>173</v>
      </c>
      <c r="C93" s="119" t="s">
        <v>168</v>
      </c>
      <c r="D93" s="88">
        <v>240393</v>
      </c>
      <c r="E93" s="168"/>
      <c r="H93" s="52"/>
      <c r="L93" s="52"/>
      <c r="P93" s="54">
        <v>7.0000000000000007E-2</v>
      </c>
      <c r="T93" s="52"/>
      <c r="X93" s="52"/>
      <c r="AB93" s="52"/>
      <c r="AF93" s="52"/>
      <c r="AJ93" s="52"/>
      <c r="AN93" s="52"/>
      <c r="AO93" s="168"/>
      <c r="AR93" s="52"/>
      <c r="AS93" s="59"/>
      <c r="AU93" s="51"/>
      <c r="AV93" s="51"/>
      <c r="AW93" s="51"/>
      <c r="AX93" s="51"/>
      <c r="AY93" s="51"/>
      <c r="AZ93" s="51"/>
      <c r="BA93" s="51"/>
      <c r="BB93" s="51"/>
      <c r="BC93" s="51"/>
      <c r="BD93" s="51"/>
    </row>
    <row r="94" spans="1:56" x14ac:dyDescent="0.45">
      <c r="A94" s="41" t="s">
        <v>304</v>
      </c>
      <c r="B94" s="88" t="s">
        <v>173</v>
      </c>
      <c r="C94" s="119" t="s">
        <v>168</v>
      </c>
      <c r="D94" s="88">
        <v>240394</v>
      </c>
      <c r="E94" s="168"/>
      <c r="H94" s="52"/>
      <c r="L94" s="52"/>
      <c r="P94" s="54">
        <v>0.08</v>
      </c>
      <c r="T94" s="52"/>
      <c r="X94" s="52"/>
      <c r="AB94" s="52"/>
      <c r="AF94" s="52"/>
      <c r="AJ94" s="52"/>
      <c r="AN94" s="52"/>
      <c r="AO94" s="168"/>
      <c r="AR94" s="52"/>
      <c r="AS94" s="59"/>
      <c r="AU94" s="51"/>
      <c r="AV94" s="51"/>
      <c r="AW94" s="51"/>
      <c r="AX94" s="51"/>
      <c r="AY94" s="51"/>
      <c r="AZ94" s="51"/>
      <c r="BA94" s="51"/>
      <c r="BB94" s="51"/>
      <c r="BC94" s="51"/>
      <c r="BD94" s="51"/>
    </row>
    <row r="95" spans="1:56" x14ac:dyDescent="0.45">
      <c r="A95" s="41" t="s">
        <v>305</v>
      </c>
      <c r="B95" s="88" t="s">
        <v>173</v>
      </c>
      <c r="C95" s="119" t="s">
        <v>168</v>
      </c>
      <c r="D95" s="88">
        <v>240395</v>
      </c>
      <c r="E95" s="168"/>
      <c r="H95" s="52"/>
      <c r="L95" s="52"/>
      <c r="P95" s="54">
        <v>0.11</v>
      </c>
      <c r="T95" s="52"/>
      <c r="X95" s="52"/>
      <c r="AB95" s="52"/>
      <c r="AF95" s="52"/>
      <c r="AJ95" s="52"/>
      <c r="AN95" s="52"/>
      <c r="AO95" s="168"/>
      <c r="AR95" s="52"/>
      <c r="AS95" s="59"/>
      <c r="AU95" s="51"/>
      <c r="AV95" s="51"/>
      <c r="AW95" s="51"/>
      <c r="AX95" s="51"/>
      <c r="AY95" s="51"/>
      <c r="AZ95" s="51"/>
      <c r="BA95" s="51"/>
      <c r="BB95" s="51"/>
      <c r="BC95" s="51"/>
      <c r="BD95" s="51"/>
    </row>
    <row r="96" spans="1:56" x14ac:dyDescent="0.45">
      <c r="A96" s="41" t="s">
        <v>306</v>
      </c>
      <c r="B96" s="88" t="s">
        <v>173</v>
      </c>
      <c r="C96" s="119" t="s">
        <v>168</v>
      </c>
      <c r="D96" s="88">
        <v>240396</v>
      </c>
      <c r="E96" s="168"/>
      <c r="H96" s="52"/>
      <c r="L96" s="52"/>
      <c r="P96" s="54">
        <v>0.17</v>
      </c>
      <c r="T96" s="52"/>
      <c r="X96" s="52"/>
      <c r="AB96" s="52"/>
      <c r="AF96" s="52"/>
      <c r="AJ96" s="52"/>
      <c r="AN96" s="52"/>
      <c r="AO96" s="168"/>
      <c r="AR96" s="52"/>
      <c r="AS96" s="59"/>
      <c r="AU96" s="51"/>
      <c r="AV96" s="51"/>
      <c r="AW96" s="51"/>
      <c r="AX96" s="51"/>
      <c r="AY96" s="51"/>
      <c r="AZ96" s="51"/>
      <c r="BA96" s="51"/>
      <c r="BB96" s="51"/>
      <c r="BC96" s="51"/>
      <c r="BD96" s="51"/>
    </row>
    <row r="97" spans="1:56" x14ac:dyDescent="0.45">
      <c r="A97" s="41" t="s">
        <v>307</v>
      </c>
      <c r="B97" s="88" t="s">
        <v>175</v>
      </c>
      <c r="C97" s="119" t="s">
        <v>109</v>
      </c>
      <c r="D97" s="88">
        <v>4101067</v>
      </c>
      <c r="E97" s="168"/>
      <c r="H97" s="52"/>
      <c r="L97" s="52"/>
      <c r="P97" s="38"/>
      <c r="T97" s="52"/>
      <c r="X97" s="52"/>
      <c r="AB97" s="52"/>
      <c r="AF97" s="52"/>
      <c r="AJ97" s="52"/>
      <c r="AN97" s="52"/>
      <c r="AO97" s="168"/>
      <c r="AR97" s="42">
        <v>20</v>
      </c>
      <c r="AS97" s="59"/>
      <c r="AU97" s="51"/>
      <c r="AV97" s="51"/>
      <c r="AW97" s="51"/>
      <c r="AX97" s="51"/>
      <c r="AY97" s="51"/>
      <c r="AZ97" s="51"/>
      <c r="BA97" s="51"/>
      <c r="BB97" s="51"/>
      <c r="BC97" s="51"/>
      <c r="BD97" s="51"/>
    </row>
    <row r="98" spans="1:56" x14ac:dyDescent="0.45">
      <c r="E98" s="168"/>
      <c r="H98" s="52"/>
      <c r="L98" s="52"/>
      <c r="P98" s="52"/>
      <c r="T98" s="52"/>
      <c r="X98" s="52"/>
      <c r="AB98" s="52"/>
      <c r="AF98" s="52"/>
      <c r="AJ98" s="52"/>
      <c r="AN98" s="52"/>
      <c r="AO98" s="168"/>
      <c r="AR98" s="52"/>
      <c r="AS98" s="59"/>
      <c r="AU98" s="51"/>
      <c r="AV98" s="51"/>
      <c r="AW98" s="51"/>
      <c r="AX98" s="51"/>
      <c r="AY98" s="51"/>
      <c r="AZ98" s="51"/>
      <c r="BA98" s="51"/>
      <c r="BB98" s="51"/>
      <c r="BC98" s="51"/>
      <c r="BD98" s="51"/>
    </row>
    <row r="99" spans="1:56" x14ac:dyDescent="0.45">
      <c r="A99" s="43" t="s">
        <v>308</v>
      </c>
      <c r="B99" s="89"/>
      <c r="C99" s="89"/>
      <c r="D99" s="89"/>
      <c r="E99" s="168"/>
      <c r="H99" s="52"/>
      <c r="L99" s="52"/>
      <c r="P99" s="52"/>
      <c r="T99" s="52"/>
      <c r="X99" s="52"/>
      <c r="AB99" s="52"/>
      <c r="AF99" s="52"/>
      <c r="AJ99" s="52"/>
      <c r="AN99" s="52"/>
      <c r="AO99" s="168"/>
      <c r="AR99" s="52"/>
      <c r="AS99" s="59"/>
      <c r="AU99" s="51"/>
      <c r="AV99" s="51"/>
      <c r="AW99" s="51"/>
      <c r="AX99" s="51"/>
      <c r="AY99" s="51"/>
      <c r="AZ99" s="51"/>
      <c r="BA99" s="51"/>
      <c r="BB99" s="51"/>
      <c r="BC99" s="51"/>
      <c r="BD99" s="51"/>
    </row>
    <row r="100" spans="1:56" x14ac:dyDescent="0.45">
      <c r="A100" s="170" t="s">
        <v>309</v>
      </c>
      <c r="B100" s="88" t="s">
        <v>175</v>
      </c>
      <c r="C100" s="119" t="s">
        <v>168</v>
      </c>
      <c r="D100" s="88">
        <v>4523059</v>
      </c>
      <c r="E100" s="40">
        <v>635</v>
      </c>
      <c r="F100" s="40">
        <v>650</v>
      </c>
      <c r="G100" s="40">
        <v>650</v>
      </c>
      <c r="H100" s="42">
        <v>700</v>
      </c>
      <c r="I100" s="40">
        <v>700</v>
      </c>
      <c r="J100" s="40">
        <v>700</v>
      </c>
      <c r="K100" s="40">
        <v>700</v>
      </c>
      <c r="L100" s="42">
        <v>730</v>
      </c>
      <c r="M100" s="40">
        <v>730</v>
      </c>
      <c r="N100" s="40">
        <v>730</v>
      </c>
      <c r="O100" s="40">
        <v>730</v>
      </c>
      <c r="P100" s="42">
        <v>900</v>
      </c>
      <c r="S100" s="40">
        <v>1000</v>
      </c>
      <c r="T100" s="42">
        <v>1000</v>
      </c>
      <c r="U100" s="40">
        <v>1290</v>
      </c>
      <c r="V100" s="40">
        <v>1285</v>
      </c>
      <c r="W100" s="40">
        <v>900</v>
      </c>
      <c r="X100" s="42">
        <v>900</v>
      </c>
      <c r="Y100" s="40">
        <v>900</v>
      </c>
      <c r="Z100" s="40">
        <v>900</v>
      </c>
      <c r="AA100" s="40">
        <v>900</v>
      </c>
      <c r="AB100" s="42">
        <v>975</v>
      </c>
      <c r="AC100" s="40">
        <v>975</v>
      </c>
      <c r="AD100" s="40">
        <v>975</v>
      </c>
      <c r="AE100" s="40">
        <v>975</v>
      </c>
      <c r="AF100" s="42">
        <v>1000</v>
      </c>
      <c r="AG100" s="40">
        <v>1000</v>
      </c>
      <c r="AH100" s="40">
        <v>1000</v>
      </c>
      <c r="AI100" s="40">
        <v>1000</v>
      </c>
      <c r="AJ100" s="42">
        <v>1050</v>
      </c>
      <c r="AK100" s="40">
        <v>1050</v>
      </c>
      <c r="AL100" s="40">
        <v>1050</v>
      </c>
      <c r="AM100" s="40">
        <v>1050</v>
      </c>
      <c r="AN100" s="42">
        <v>1110</v>
      </c>
      <c r="AO100" s="40">
        <v>1110</v>
      </c>
      <c r="AP100" s="40"/>
      <c r="AQ100" s="40">
        <v>1025</v>
      </c>
      <c r="AR100" s="42">
        <v>1050</v>
      </c>
      <c r="AS100" s="42">
        <v>990</v>
      </c>
      <c r="AU100" s="51"/>
      <c r="AV100" s="51"/>
      <c r="AW100" s="51"/>
      <c r="AX100" s="51"/>
      <c r="AY100" s="51"/>
      <c r="AZ100" s="51"/>
      <c r="BA100" s="51"/>
      <c r="BB100" s="51"/>
      <c r="BC100" s="51"/>
      <c r="BD100" s="172"/>
    </row>
    <row r="101" spans="1:56" x14ac:dyDescent="0.45">
      <c r="A101" s="41" t="s">
        <v>310</v>
      </c>
      <c r="B101" s="88" t="s">
        <v>175</v>
      </c>
      <c r="C101" s="119" t="s">
        <v>168</v>
      </c>
      <c r="D101" s="88">
        <v>3331238</v>
      </c>
      <c r="E101" s="39"/>
      <c r="F101" s="39"/>
      <c r="G101" s="39"/>
      <c r="H101" s="38"/>
      <c r="I101" s="39"/>
      <c r="J101" s="39"/>
      <c r="K101" s="39"/>
      <c r="L101" s="38"/>
      <c r="M101" s="39"/>
      <c r="N101" s="39"/>
      <c r="O101" s="39"/>
      <c r="P101" s="38"/>
      <c r="S101" s="39"/>
      <c r="T101" s="38"/>
      <c r="U101" s="39"/>
      <c r="V101" s="39"/>
      <c r="W101" s="39"/>
      <c r="X101" s="38"/>
      <c r="Y101" s="39"/>
      <c r="Z101" s="39"/>
      <c r="AA101" s="39"/>
      <c r="AB101" s="38"/>
      <c r="AC101" s="39"/>
      <c r="AD101" s="39"/>
      <c r="AE101" s="39"/>
      <c r="AF101" s="38"/>
      <c r="AG101" s="39"/>
      <c r="AH101" s="39"/>
      <c r="AI101" s="39"/>
      <c r="AJ101" s="38"/>
      <c r="AK101" s="39"/>
      <c r="AL101" s="39"/>
      <c r="AM101" s="39"/>
      <c r="AN101" s="38"/>
      <c r="AO101" s="39"/>
      <c r="AP101" s="40">
        <v>1010</v>
      </c>
      <c r="AQ101" s="40"/>
      <c r="AR101" s="38"/>
      <c r="AS101" s="38"/>
      <c r="AU101" s="51"/>
      <c r="AV101" s="51"/>
      <c r="AW101" s="51"/>
      <c r="AX101" s="51"/>
      <c r="AY101" s="51"/>
      <c r="AZ101" s="51"/>
      <c r="BA101" s="51"/>
      <c r="BB101" s="51"/>
      <c r="BC101" s="51"/>
      <c r="BD101" s="51"/>
    </row>
    <row r="102" spans="1:56" x14ac:dyDescent="0.45">
      <c r="A102" s="41" t="s">
        <v>311</v>
      </c>
      <c r="B102" s="88" t="s">
        <v>175</v>
      </c>
      <c r="C102" s="119" t="s">
        <v>168</v>
      </c>
      <c r="D102" s="88">
        <v>3331239</v>
      </c>
      <c r="E102" s="39"/>
      <c r="F102" s="39"/>
      <c r="G102" s="39"/>
      <c r="H102" s="38"/>
      <c r="I102" s="39"/>
      <c r="J102" s="39"/>
      <c r="K102" s="39"/>
      <c r="L102" s="38"/>
      <c r="M102" s="39"/>
      <c r="N102" s="39"/>
      <c r="O102" s="39"/>
      <c r="P102" s="38"/>
      <c r="S102" s="39"/>
      <c r="T102" s="38"/>
      <c r="U102" s="39"/>
      <c r="V102" s="39"/>
      <c r="W102" s="39"/>
      <c r="X102" s="38"/>
      <c r="Y102" s="39"/>
      <c r="Z102" s="39"/>
      <c r="AA102" s="39"/>
      <c r="AB102" s="38"/>
      <c r="AC102" s="39"/>
      <c r="AD102" s="39"/>
      <c r="AE102" s="39"/>
      <c r="AF102" s="38"/>
      <c r="AG102" s="39"/>
      <c r="AH102" s="39"/>
      <c r="AI102" s="39"/>
      <c r="AJ102" s="38"/>
      <c r="AK102" s="39"/>
      <c r="AL102" s="39"/>
      <c r="AM102" s="39"/>
      <c r="AN102" s="38"/>
      <c r="AO102" s="39"/>
      <c r="AP102" s="40">
        <v>1060</v>
      </c>
      <c r="AQ102" s="40"/>
      <c r="AR102" s="38"/>
      <c r="AS102" s="38"/>
      <c r="AU102" s="51"/>
      <c r="AV102" s="51"/>
      <c r="AW102" s="51"/>
      <c r="AX102" s="51"/>
      <c r="AY102" s="51"/>
      <c r="AZ102" s="51"/>
      <c r="BA102" s="51"/>
      <c r="BB102" s="51"/>
      <c r="BC102" s="51"/>
      <c r="BD102" s="51"/>
    </row>
    <row r="103" spans="1:56" x14ac:dyDescent="0.45">
      <c r="A103" s="41" t="s">
        <v>312</v>
      </c>
      <c r="B103" s="88" t="s">
        <v>175</v>
      </c>
      <c r="C103" s="119" t="s">
        <v>168</v>
      </c>
      <c r="D103" s="88">
        <v>240398</v>
      </c>
      <c r="E103" s="168"/>
      <c r="H103" s="52"/>
      <c r="L103" s="52"/>
      <c r="P103" s="52"/>
      <c r="T103" s="52"/>
      <c r="W103" s="40">
        <v>1000</v>
      </c>
      <c r="X103" s="42">
        <v>1000</v>
      </c>
      <c r="Y103" s="40">
        <v>1000</v>
      </c>
      <c r="Z103" s="40">
        <v>1000</v>
      </c>
      <c r="AA103" s="40">
        <v>1000</v>
      </c>
      <c r="AB103" s="42">
        <v>1000</v>
      </c>
      <c r="AC103" s="40">
        <v>1000</v>
      </c>
      <c r="AD103" s="40">
        <v>1000</v>
      </c>
      <c r="AE103" s="40">
        <v>1000</v>
      </c>
      <c r="AF103" s="42">
        <v>1500</v>
      </c>
      <c r="AG103" s="40">
        <v>1500</v>
      </c>
      <c r="AH103" s="40">
        <v>1670</v>
      </c>
      <c r="AI103" s="40">
        <v>1670</v>
      </c>
      <c r="AJ103" s="42">
        <v>1750</v>
      </c>
      <c r="AK103" s="40">
        <v>1750</v>
      </c>
      <c r="AL103" s="40">
        <v>1750</v>
      </c>
      <c r="AM103" s="40">
        <v>1750</v>
      </c>
      <c r="AN103" s="42">
        <v>1750</v>
      </c>
      <c r="AO103" s="40">
        <v>1750</v>
      </c>
      <c r="AP103" s="40">
        <v>1795</v>
      </c>
      <c r="AQ103" s="40">
        <v>1795</v>
      </c>
      <c r="AR103" s="38"/>
      <c r="AS103" s="38"/>
      <c r="AU103" s="51"/>
      <c r="AV103" s="51"/>
      <c r="AW103" s="51"/>
      <c r="AX103" s="51"/>
      <c r="AY103" s="51"/>
      <c r="AZ103" s="51"/>
      <c r="BA103" s="51"/>
      <c r="BB103" s="51"/>
      <c r="BC103" s="51"/>
      <c r="BD103" s="51"/>
    </row>
    <row r="104" spans="1:56" x14ac:dyDescent="0.45">
      <c r="A104" s="170" t="s">
        <v>313</v>
      </c>
      <c r="B104" s="88" t="s">
        <v>175</v>
      </c>
      <c r="C104" s="119" t="s">
        <v>168</v>
      </c>
      <c r="D104" s="88">
        <v>4523060</v>
      </c>
      <c r="E104" s="168"/>
      <c r="H104" s="52"/>
      <c r="L104" s="52"/>
      <c r="P104" s="52"/>
      <c r="T104" s="52"/>
      <c r="W104" s="39"/>
      <c r="X104" s="38"/>
      <c r="Y104" s="39"/>
      <c r="Z104" s="39"/>
      <c r="AA104" s="39"/>
      <c r="AB104" s="38"/>
      <c r="AC104" s="39"/>
      <c r="AD104" s="39"/>
      <c r="AE104" s="39"/>
      <c r="AF104" s="38"/>
      <c r="AG104" s="39"/>
      <c r="AH104" s="39"/>
      <c r="AI104" s="39"/>
      <c r="AJ104" s="38"/>
      <c r="AK104" s="39"/>
      <c r="AL104" s="39"/>
      <c r="AM104" s="39"/>
      <c r="AN104" s="38"/>
      <c r="AO104" s="39"/>
      <c r="AP104" s="39"/>
      <c r="AQ104" s="39"/>
      <c r="AR104" s="42">
        <v>2000</v>
      </c>
      <c r="AS104" s="42">
        <v>2000</v>
      </c>
      <c r="AU104" s="51"/>
      <c r="AV104" s="51"/>
      <c r="AW104" s="51"/>
      <c r="AX104" s="51"/>
      <c r="AY104" s="51"/>
      <c r="AZ104" s="51"/>
      <c r="BA104" s="51"/>
      <c r="BB104" s="51"/>
      <c r="BC104" s="51"/>
      <c r="BD104" s="172"/>
    </row>
    <row r="105" spans="1:56" x14ac:dyDescent="0.45">
      <c r="A105" s="170" t="s">
        <v>314</v>
      </c>
      <c r="B105" s="88" t="s">
        <v>175</v>
      </c>
      <c r="C105" s="119" t="s">
        <v>168</v>
      </c>
      <c r="D105" s="88">
        <v>4523061</v>
      </c>
      <c r="E105" s="168"/>
      <c r="H105" s="52"/>
      <c r="L105" s="52"/>
      <c r="P105" s="52"/>
      <c r="T105" s="52"/>
      <c r="W105" s="40">
        <v>100</v>
      </c>
      <c r="X105" s="42">
        <v>100</v>
      </c>
      <c r="Y105" s="40">
        <v>100</v>
      </c>
      <c r="Z105" s="40">
        <v>100</v>
      </c>
      <c r="AA105" s="40">
        <v>100</v>
      </c>
      <c r="AB105" s="42">
        <v>100</v>
      </c>
      <c r="AC105" s="40">
        <v>100</v>
      </c>
      <c r="AD105" s="40">
        <v>100</v>
      </c>
      <c r="AE105" s="40">
        <v>100</v>
      </c>
      <c r="AF105" s="42">
        <v>80</v>
      </c>
      <c r="AG105" s="40">
        <v>80</v>
      </c>
      <c r="AH105" s="40">
        <v>110</v>
      </c>
      <c r="AI105" s="40">
        <v>110</v>
      </c>
      <c r="AJ105" s="42">
        <v>100</v>
      </c>
      <c r="AK105" s="40">
        <v>100</v>
      </c>
      <c r="AL105" s="40">
        <v>100</v>
      </c>
      <c r="AM105" s="40">
        <v>100</v>
      </c>
      <c r="AN105" s="42">
        <v>120</v>
      </c>
      <c r="AO105" s="40">
        <v>120</v>
      </c>
      <c r="AP105" s="40">
        <v>125</v>
      </c>
      <c r="AQ105" s="40">
        <v>125</v>
      </c>
      <c r="AR105" s="42">
        <v>120</v>
      </c>
      <c r="AS105" s="42">
        <v>120</v>
      </c>
      <c r="AU105" s="51"/>
      <c r="AV105" s="51"/>
      <c r="AW105" s="51"/>
      <c r="AX105" s="51"/>
      <c r="AY105" s="51"/>
      <c r="AZ105" s="51"/>
      <c r="BA105" s="51"/>
      <c r="BB105" s="51"/>
      <c r="BC105" s="51"/>
      <c r="BD105" s="172"/>
    </row>
    <row r="106" spans="1:56" x14ac:dyDescent="0.45">
      <c r="A106" s="41" t="s">
        <v>315</v>
      </c>
      <c r="B106" s="88" t="s">
        <v>175</v>
      </c>
      <c r="C106" s="119" t="s">
        <v>168</v>
      </c>
      <c r="D106" s="88">
        <v>2750826</v>
      </c>
      <c r="E106" s="40">
        <v>550</v>
      </c>
      <c r="F106" s="40">
        <v>550</v>
      </c>
      <c r="G106" s="40">
        <v>550</v>
      </c>
      <c r="H106" s="52"/>
      <c r="I106" s="40">
        <v>500</v>
      </c>
      <c r="J106" s="40">
        <v>500</v>
      </c>
      <c r="K106" s="40">
        <v>500</v>
      </c>
      <c r="L106" s="42">
        <v>875</v>
      </c>
      <c r="M106" s="40">
        <v>875</v>
      </c>
      <c r="N106" s="40">
        <v>875</v>
      </c>
      <c r="O106" s="40">
        <v>875</v>
      </c>
      <c r="P106" s="42">
        <v>875</v>
      </c>
      <c r="S106" s="40">
        <v>900</v>
      </c>
      <c r="T106" s="42">
        <v>900</v>
      </c>
      <c r="U106" s="40">
        <v>760</v>
      </c>
      <c r="V106" s="40">
        <v>760</v>
      </c>
      <c r="W106" s="39"/>
      <c r="X106" s="38"/>
      <c r="Y106" s="39"/>
      <c r="Z106" s="39"/>
      <c r="AA106" s="39"/>
      <c r="AB106" s="38"/>
      <c r="AC106" s="39"/>
      <c r="AD106" s="39"/>
      <c r="AE106" s="39"/>
      <c r="AF106" s="38"/>
      <c r="AG106" s="39"/>
      <c r="AH106" s="39"/>
      <c r="AI106" s="39"/>
      <c r="AJ106" s="38"/>
      <c r="AK106" s="39"/>
      <c r="AL106" s="39"/>
      <c r="AM106" s="39"/>
      <c r="AN106" s="38"/>
      <c r="AO106" s="39"/>
      <c r="AP106" s="40"/>
      <c r="AQ106" s="40"/>
      <c r="AR106" s="38"/>
      <c r="AS106" s="38"/>
      <c r="AU106" s="51"/>
      <c r="AV106" s="51"/>
      <c r="AW106" s="51"/>
      <c r="AX106" s="51"/>
      <c r="AY106" s="51"/>
      <c r="AZ106" s="51"/>
      <c r="BA106" s="51"/>
      <c r="BB106" s="51"/>
      <c r="BC106" s="51"/>
      <c r="BD106" s="51"/>
    </row>
    <row r="107" spans="1:56" x14ac:dyDescent="0.45">
      <c r="A107" s="41" t="s">
        <v>316</v>
      </c>
      <c r="B107" s="88" t="s">
        <v>175</v>
      </c>
      <c r="C107" s="119" t="s">
        <v>168</v>
      </c>
      <c r="D107" s="88">
        <v>240406</v>
      </c>
      <c r="E107" s="168"/>
      <c r="H107" s="52"/>
      <c r="L107" s="52"/>
      <c r="P107" s="52"/>
      <c r="T107" s="52"/>
      <c r="V107" s="40">
        <v>1000</v>
      </c>
      <c r="X107" s="52"/>
      <c r="Z107" s="39"/>
      <c r="AB107" s="52"/>
      <c r="AF107" s="52"/>
      <c r="AJ107" s="52"/>
      <c r="AN107" s="52"/>
      <c r="AO107" s="168"/>
      <c r="AR107" s="52"/>
      <c r="AS107" s="59"/>
      <c r="AU107" s="51"/>
      <c r="AV107" s="51"/>
      <c r="AW107" s="51"/>
      <c r="AX107" s="51"/>
      <c r="AY107" s="51"/>
      <c r="AZ107" s="51"/>
      <c r="BA107" s="51"/>
      <c r="BB107" s="51"/>
      <c r="BC107" s="51"/>
      <c r="BD107" s="51"/>
    </row>
    <row r="108" spans="1:56" x14ac:dyDescent="0.45">
      <c r="A108" s="41" t="s">
        <v>317</v>
      </c>
      <c r="B108" s="88" t="s">
        <v>175</v>
      </c>
      <c r="C108" s="119" t="s">
        <v>168</v>
      </c>
      <c r="D108" s="88">
        <v>240409</v>
      </c>
      <c r="E108" s="168"/>
      <c r="H108" s="52"/>
      <c r="I108" s="40">
        <v>400</v>
      </c>
      <c r="J108" s="40">
        <v>400</v>
      </c>
      <c r="K108" s="40">
        <v>400</v>
      </c>
      <c r="L108" s="52"/>
      <c r="P108" s="52"/>
      <c r="T108" s="52"/>
      <c r="X108" s="52"/>
      <c r="AB108" s="52"/>
      <c r="AF108" s="52"/>
      <c r="AJ108" s="52"/>
      <c r="AN108" s="52"/>
      <c r="AO108" s="168"/>
      <c r="AR108" s="52"/>
      <c r="AS108" s="59"/>
      <c r="AU108" s="51"/>
      <c r="AV108" s="51"/>
      <c r="AW108" s="51"/>
      <c r="AX108" s="51"/>
      <c r="AY108" s="51"/>
      <c r="AZ108" s="51"/>
      <c r="BA108" s="51"/>
      <c r="BB108" s="51"/>
      <c r="BC108" s="51"/>
      <c r="BD108" s="51"/>
    </row>
    <row r="109" spans="1:56" x14ac:dyDescent="0.45">
      <c r="A109" s="173" t="s">
        <v>318</v>
      </c>
      <c r="B109" s="120" t="s">
        <v>175</v>
      </c>
      <c r="C109" s="121" t="s">
        <v>168</v>
      </c>
      <c r="D109" s="120">
        <v>4523062</v>
      </c>
      <c r="E109" s="174"/>
      <c r="F109" s="174"/>
      <c r="G109" s="174"/>
      <c r="H109" s="175"/>
      <c r="I109" s="174"/>
      <c r="J109" s="174"/>
      <c r="K109" s="174"/>
      <c r="L109" s="175"/>
      <c r="M109" s="174"/>
      <c r="N109" s="174"/>
      <c r="O109" s="174"/>
      <c r="P109" s="175"/>
      <c r="Q109" s="174"/>
      <c r="R109" s="174"/>
      <c r="S109" s="174"/>
      <c r="T109" s="175"/>
      <c r="U109" s="174"/>
      <c r="V109" s="174"/>
      <c r="W109" s="176">
        <f>SUM(W100:W108)</f>
        <v>2000</v>
      </c>
      <c r="X109" s="175"/>
      <c r="Y109" s="174"/>
      <c r="Z109" s="174"/>
      <c r="AA109" s="176">
        <f>SUM(AA100:AA108)</f>
        <v>2000</v>
      </c>
      <c r="AB109" s="177">
        <f>SUM(AB100:AB108)</f>
        <v>2075</v>
      </c>
      <c r="AC109" s="176">
        <f>SUM(AC100:AC108)</f>
        <v>2075</v>
      </c>
      <c r="AD109" s="176">
        <f>SUM(AD100:AD108)</f>
        <v>2075</v>
      </c>
      <c r="AE109" s="176">
        <f>SUM(AE100:AE108)</f>
        <v>2075</v>
      </c>
      <c r="AF109" s="68">
        <v>2600</v>
      </c>
      <c r="AG109" s="63">
        <v>2600</v>
      </c>
      <c r="AH109" s="176">
        <f t="shared" ref="AH109:AO109" si="0">SUM(AH100:AH108)</f>
        <v>2780</v>
      </c>
      <c r="AI109" s="176">
        <f t="shared" si="0"/>
        <v>2780</v>
      </c>
      <c r="AJ109" s="177">
        <f t="shared" si="0"/>
        <v>2900</v>
      </c>
      <c r="AK109" s="176">
        <f t="shared" si="0"/>
        <v>2900</v>
      </c>
      <c r="AL109" s="176">
        <f t="shared" si="0"/>
        <v>2900</v>
      </c>
      <c r="AM109" s="176">
        <f t="shared" si="0"/>
        <v>2900</v>
      </c>
      <c r="AN109" s="177">
        <f t="shared" si="0"/>
        <v>2980</v>
      </c>
      <c r="AO109" s="176">
        <f t="shared" si="0"/>
        <v>2980</v>
      </c>
      <c r="AP109" s="63"/>
      <c r="AQ109" s="176">
        <f>SUM(AQ100:AQ108)</f>
        <v>2945</v>
      </c>
      <c r="AR109" s="177">
        <f>SUM(AR100:AR108)</f>
        <v>3170</v>
      </c>
      <c r="AS109" s="177">
        <f>SUM(AS100:AS108)</f>
        <v>3110</v>
      </c>
      <c r="AU109" s="178"/>
      <c r="AV109" s="178"/>
      <c r="AW109" s="178"/>
      <c r="AX109" s="178"/>
      <c r="AY109" s="178"/>
      <c r="AZ109" s="178"/>
      <c r="BA109" s="178"/>
      <c r="BB109" s="178"/>
      <c r="BC109" s="178"/>
      <c r="BD109" s="178"/>
    </row>
    <row r="110" spans="1:56" x14ac:dyDescent="0.45">
      <c r="A110" s="179"/>
      <c r="B110" s="180"/>
      <c r="C110" s="180"/>
      <c r="D110" s="180"/>
      <c r="E110" s="181"/>
      <c r="F110" s="181"/>
      <c r="G110" s="181"/>
      <c r="H110" s="182"/>
      <c r="I110" s="181"/>
      <c r="J110" s="181"/>
      <c r="K110" s="181"/>
      <c r="L110" s="182"/>
      <c r="M110" s="181"/>
      <c r="N110" s="181"/>
      <c r="O110" s="181"/>
      <c r="P110" s="182"/>
      <c r="Q110" s="181"/>
      <c r="R110" s="181"/>
      <c r="S110" s="181"/>
      <c r="T110" s="182"/>
      <c r="U110" s="181"/>
      <c r="V110" s="181"/>
      <c r="W110" s="168"/>
      <c r="X110" s="182"/>
      <c r="Y110" s="181"/>
      <c r="Z110" s="181"/>
      <c r="AA110" s="168"/>
      <c r="AB110" s="59"/>
      <c r="AC110" s="168"/>
      <c r="AD110" s="168"/>
      <c r="AE110" s="168"/>
      <c r="AF110" s="59"/>
      <c r="AG110" s="168"/>
      <c r="AH110" s="168"/>
      <c r="AI110" s="168"/>
      <c r="AJ110" s="59"/>
      <c r="AK110" s="168"/>
      <c r="AL110" s="168"/>
      <c r="AM110" s="168"/>
      <c r="AN110" s="59"/>
      <c r="AO110" s="168"/>
      <c r="AP110" s="183"/>
      <c r="AQ110" s="183"/>
      <c r="AR110" s="59"/>
      <c r="AS110" s="59"/>
      <c r="AU110" s="184"/>
      <c r="AV110" s="184"/>
      <c r="AW110" s="184"/>
      <c r="AX110" s="184"/>
      <c r="AY110" s="184"/>
      <c r="AZ110" s="184"/>
      <c r="BA110" s="184"/>
      <c r="BB110" s="184"/>
      <c r="BC110" s="184"/>
      <c r="BD110" s="184"/>
    </row>
    <row r="111" spans="1:56" x14ac:dyDescent="0.45">
      <c r="A111" s="49" t="s">
        <v>319</v>
      </c>
      <c r="B111" s="185" t="s">
        <v>175</v>
      </c>
      <c r="C111" s="121" t="s">
        <v>168</v>
      </c>
      <c r="D111" s="185">
        <v>3331240</v>
      </c>
      <c r="E111" s="186"/>
      <c r="F111" s="186"/>
      <c r="G111" s="186"/>
      <c r="H111" s="187"/>
      <c r="I111" s="186"/>
      <c r="J111" s="186"/>
      <c r="K111" s="186"/>
      <c r="L111" s="187"/>
      <c r="M111" s="186"/>
      <c r="N111" s="186"/>
      <c r="O111" s="186"/>
      <c r="P111" s="187"/>
      <c r="Q111" s="186"/>
      <c r="R111" s="186"/>
      <c r="S111" s="186"/>
      <c r="T111" s="187"/>
      <c r="U111" s="186"/>
      <c r="V111" s="186"/>
      <c r="W111" s="188"/>
      <c r="X111" s="187"/>
      <c r="Y111" s="186"/>
      <c r="Z111" s="186"/>
      <c r="AA111" s="188"/>
      <c r="AB111" s="189"/>
      <c r="AC111" s="188"/>
      <c r="AD111" s="188"/>
      <c r="AE111" s="188"/>
      <c r="AF111" s="189"/>
      <c r="AG111" s="188"/>
      <c r="AH111" s="188"/>
      <c r="AI111" s="188"/>
      <c r="AJ111" s="189"/>
      <c r="AK111" s="188"/>
      <c r="AL111" s="188"/>
      <c r="AM111" s="188"/>
      <c r="AN111" s="189"/>
      <c r="AO111" s="188"/>
      <c r="AP111" s="176">
        <f>SUM(AP101,AP103:AP105)</f>
        <v>2930</v>
      </c>
      <c r="AQ111" s="63"/>
      <c r="AR111" s="189"/>
      <c r="AS111" s="189"/>
      <c r="AU111" s="190"/>
      <c r="AV111" s="190"/>
      <c r="AW111" s="190"/>
      <c r="AX111" s="190"/>
      <c r="AY111" s="190"/>
      <c r="AZ111" s="190"/>
      <c r="BA111" s="190"/>
      <c r="BB111" s="190"/>
      <c r="BC111" s="190"/>
      <c r="BD111" s="190"/>
    </row>
    <row r="112" spans="1:56" x14ac:dyDescent="0.45">
      <c r="A112" s="48"/>
      <c r="B112" s="88"/>
      <c r="C112" s="88"/>
      <c r="D112" s="88"/>
      <c r="E112" s="181"/>
      <c r="F112" s="181"/>
      <c r="G112" s="181"/>
      <c r="H112" s="182"/>
      <c r="I112" s="181"/>
      <c r="J112" s="181"/>
      <c r="K112" s="181"/>
      <c r="L112" s="182"/>
      <c r="M112" s="181"/>
      <c r="N112" s="181"/>
      <c r="O112" s="181"/>
      <c r="P112" s="182"/>
      <c r="Q112" s="181"/>
      <c r="R112" s="181"/>
      <c r="S112" s="181"/>
      <c r="T112" s="182"/>
      <c r="U112" s="181"/>
      <c r="V112" s="181"/>
      <c r="W112" s="168"/>
      <c r="X112" s="182"/>
      <c r="Y112" s="181"/>
      <c r="Z112" s="181"/>
      <c r="AA112" s="168"/>
      <c r="AB112" s="59"/>
      <c r="AC112" s="168"/>
      <c r="AD112" s="168"/>
      <c r="AE112" s="168"/>
      <c r="AF112" s="59"/>
      <c r="AG112" s="168"/>
      <c r="AH112" s="168"/>
      <c r="AI112" s="168"/>
      <c r="AJ112" s="59"/>
      <c r="AK112" s="168"/>
      <c r="AL112" s="168"/>
      <c r="AM112" s="168"/>
      <c r="AN112" s="59"/>
      <c r="AO112" s="168"/>
      <c r="AP112" s="183"/>
      <c r="AQ112" s="183"/>
      <c r="AR112" s="59"/>
      <c r="AS112" s="59"/>
      <c r="AU112" s="184"/>
      <c r="AV112" s="184"/>
      <c r="AW112" s="184"/>
      <c r="AX112" s="184"/>
      <c r="AY112" s="184"/>
      <c r="AZ112" s="184"/>
      <c r="BA112" s="184"/>
      <c r="BB112" s="184"/>
      <c r="BC112" s="184"/>
      <c r="BD112" s="184"/>
    </row>
    <row r="113" spans="1:56" x14ac:dyDescent="0.45">
      <c r="A113" s="49" t="s">
        <v>320</v>
      </c>
      <c r="B113" s="185" t="s">
        <v>175</v>
      </c>
      <c r="C113" s="121" t="s">
        <v>168</v>
      </c>
      <c r="D113" s="185">
        <v>3331241</v>
      </c>
      <c r="E113" s="174"/>
      <c r="F113" s="174"/>
      <c r="G113" s="174"/>
      <c r="H113" s="175"/>
      <c r="I113" s="174"/>
      <c r="J113" s="174"/>
      <c r="K113" s="174"/>
      <c r="L113" s="175"/>
      <c r="M113" s="174"/>
      <c r="N113" s="174"/>
      <c r="O113" s="174"/>
      <c r="P113" s="175"/>
      <c r="Q113" s="174"/>
      <c r="R113" s="174"/>
      <c r="S113" s="174"/>
      <c r="T113" s="175"/>
      <c r="U113" s="174"/>
      <c r="V113" s="174"/>
      <c r="W113" s="191"/>
      <c r="X113" s="175"/>
      <c r="Y113" s="174"/>
      <c r="Z113" s="174"/>
      <c r="AA113" s="191"/>
      <c r="AB113" s="192"/>
      <c r="AC113" s="191"/>
      <c r="AD113" s="191"/>
      <c r="AE113" s="191"/>
      <c r="AF113" s="192"/>
      <c r="AG113" s="191"/>
      <c r="AH113" s="191"/>
      <c r="AI113" s="191"/>
      <c r="AJ113" s="192"/>
      <c r="AK113" s="191"/>
      <c r="AL113" s="191"/>
      <c r="AM113" s="191"/>
      <c r="AN113" s="192"/>
      <c r="AO113" s="191"/>
      <c r="AP113" s="176">
        <f>SUM(AP102,AP103:AP105)</f>
        <v>2980</v>
      </c>
      <c r="AQ113" s="63"/>
      <c r="AR113" s="192"/>
      <c r="AS113" s="192"/>
      <c r="AU113" s="178"/>
      <c r="AV113" s="178"/>
      <c r="AW113" s="178"/>
      <c r="AX113" s="178"/>
      <c r="AY113" s="178"/>
      <c r="AZ113" s="178"/>
      <c r="BA113" s="178"/>
      <c r="BB113" s="178"/>
      <c r="BC113" s="178"/>
      <c r="BD113" s="178"/>
    </row>
    <row r="114" spans="1:56" x14ac:dyDescent="0.45">
      <c r="A114" s="46"/>
      <c r="B114" s="90"/>
      <c r="C114" s="90"/>
      <c r="D114" s="90"/>
      <c r="E114" s="193"/>
      <c r="F114" s="193"/>
      <c r="G114" s="193"/>
      <c r="H114" s="194"/>
      <c r="I114" s="193"/>
      <c r="J114" s="193"/>
      <c r="K114" s="193"/>
      <c r="L114" s="194"/>
      <c r="M114" s="193"/>
      <c r="N114" s="193"/>
      <c r="O114" s="193"/>
      <c r="P114" s="194"/>
      <c r="Q114" s="193"/>
      <c r="R114" s="193"/>
      <c r="S114" s="193"/>
      <c r="T114" s="194"/>
      <c r="U114" s="193"/>
      <c r="V114" s="193"/>
      <c r="W114" s="195"/>
      <c r="X114" s="194"/>
      <c r="Y114" s="193"/>
      <c r="Z114" s="193"/>
      <c r="AA114" s="195"/>
      <c r="AB114" s="196"/>
      <c r="AC114" s="195"/>
      <c r="AD114" s="195"/>
      <c r="AE114" s="195"/>
      <c r="AF114" s="196"/>
      <c r="AG114" s="195"/>
      <c r="AH114" s="195"/>
      <c r="AI114" s="195"/>
      <c r="AJ114" s="196"/>
      <c r="AK114" s="195"/>
      <c r="AL114" s="195"/>
      <c r="AM114" s="195"/>
      <c r="AN114" s="196"/>
      <c r="AO114" s="195"/>
      <c r="AP114" s="197"/>
      <c r="AQ114" s="197"/>
      <c r="AR114" s="196"/>
      <c r="AS114" s="196"/>
      <c r="AU114" s="172"/>
      <c r="AV114" s="172"/>
      <c r="AW114" s="172"/>
      <c r="AX114" s="172"/>
      <c r="AY114" s="172"/>
      <c r="AZ114" s="172"/>
      <c r="BA114" s="172"/>
      <c r="BB114" s="172"/>
      <c r="BC114" s="172"/>
      <c r="BD114" s="172"/>
    </row>
    <row r="115" spans="1:56" x14ac:dyDescent="0.45">
      <c r="A115" s="46" t="s">
        <v>321</v>
      </c>
      <c r="B115" s="90"/>
      <c r="C115" s="90"/>
      <c r="D115" s="90"/>
      <c r="E115" s="193"/>
      <c r="F115" s="193"/>
      <c r="G115" s="193"/>
      <c r="H115" s="194"/>
      <c r="I115" s="193"/>
      <c r="J115" s="193"/>
      <c r="K115" s="193"/>
      <c r="L115" s="194"/>
      <c r="M115" s="193"/>
      <c r="N115" s="193"/>
      <c r="O115" s="193"/>
      <c r="P115" s="194"/>
      <c r="Q115" s="193"/>
      <c r="R115" s="193"/>
      <c r="S115" s="193"/>
      <c r="T115" s="194"/>
      <c r="U115" s="193"/>
      <c r="V115" s="193"/>
      <c r="W115" s="195"/>
      <c r="X115" s="194"/>
      <c r="Y115" s="193"/>
      <c r="Z115" s="193"/>
      <c r="AA115" s="195"/>
      <c r="AB115" s="196"/>
      <c r="AC115" s="195"/>
      <c r="AD115" s="195"/>
      <c r="AE115" s="195"/>
      <c r="AF115" s="196"/>
      <c r="AG115" s="195"/>
      <c r="AH115" s="195"/>
      <c r="AI115" s="195"/>
      <c r="AJ115" s="196"/>
      <c r="AK115" s="195"/>
      <c r="AL115" s="195"/>
      <c r="AM115" s="195"/>
      <c r="AN115" s="196"/>
      <c r="AO115" s="195"/>
      <c r="AP115" s="197"/>
      <c r="AQ115" s="197"/>
      <c r="AR115" s="196"/>
      <c r="AS115" s="52"/>
      <c r="AU115" s="172"/>
      <c r="AV115" s="172"/>
      <c r="AW115" s="172"/>
      <c r="AX115" s="172"/>
      <c r="AY115" s="172"/>
      <c r="AZ115" s="172"/>
      <c r="BA115" s="172"/>
      <c r="BB115" s="172"/>
      <c r="BC115" s="172"/>
      <c r="BD115" s="172"/>
    </row>
    <row r="116" spans="1:56" x14ac:dyDescent="0.45">
      <c r="A116" s="198" t="s">
        <v>322</v>
      </c>
      <c r="B116" s="88" t="s">
        <v>175</v>
      </c>
      <c r="C116" s="119" t="s">
        <v>168</v>
      </c>
      <c r="D116" s="88">
        <v>4523063</v>
      </c>
      <c r="E116" s="193"/>
      <c r="F116" s="193"/>
      <c r="G116" s="193"/>
      <c r="H116" s="194"/>
      <c r="I116" s="193"/>
      <c r="J116" s="193"/>
      <c r="K116" s="193"/>
      <c r="L116" s="194"/>
      <c r="M116" s="193"/>
      <c r="N116" s="193"/>
      <c r="O116" s="193"/>
      <c r="P116" s="194"/>
      <c r="Q116" s="193"/>
      <c r="R116" s="193"/>
      <c r="S116" s="193"/>
      <c r="T116" s="194"/>
      <c r="U116" s="193"/>
      <c r="V116" s="193"/>
      <c r="W116" s="195"/>
      <c r="X116" s="194"/>
      <c r="Y116" s="193"/>
      <c r="Z116" s="193"/>
      <c r="AA116" s="195"/>
      <c r="AB116" s="196"/>
      <c r="AC116" s="195"/>
      <c r="AD116" s="195"/>
      <c r="AE116" s="195"/>
      <c r="AF116" s="196"/>
      <c r="AG116" s="195"/>
      <c r="AH116" s="195"/>
      <c r="AI116" s="195"/>
      <c r="AJ116" s="196"/>
      <c r="AK116" s="195"/>
      <c r="AL116" s="195"/>
      <c r="AM116" s="195"/>
      <c r="AN116" s="196"/>
      <c r="AO116" s="195"/>
      <c r="AP116" s="197"/>
      <c r="AQ116" s="40">
        <v>1050</v>
      </c>
      <c r="AR116" s="52"/>
      <c r="AS116" s="52"/>
      <c r="AU116" s="172"/>
      <c r="AV116" s="172"/>
      <c r="AW116" s="172"/>
      <c r="AX116" s="172"/>
      <c r="AY116" s="172"/>
      <c r="AZ116" s="172"/>
      <c r="BA116" s="172"/>
      <c r="BB116" s="172"/>
      <c r="BC116" s="172"/>
      <c r="BD116" s="199"/>
    </row>
    <row r="117" spans="1:56" x14ac:dyDescent="0.45">
      <c r="A117" s="198" t="s">
        <v>313</v>
      </c>
      <c r="B117" s="88" t="s">
        <v>175</v>
      </c>
      <c r="C117" s="119" t="s">
        <v>168</v>
      </c>
      <c r="D117" s="88">
        <v>4523064</v>
      </c>
      <c r="E117" s="193"/>
      <c r="F117" s="193"/>
      <c r="G117" s="193"/>
      <c r="H117" s="194"/>
      <c r="I117" s="193"/>
      <c r="J117" s="193"/>
      <c r="K117" s="193"/>
      <c r="L117" s="194"/>
      <c r="M117" s="193"/>
      <c r="N117" s="193"/>
      <c r="O117" s="193"/>
      <c r="P117" s="194"/>
      <c r="Q117" s="193"/>
      <c r="R117" s="193"/>
      <c r="S117" s="193"/>
      <c r="T117" s="194"/>
      <c r="U117" s="193"/>
      <c r="V117" s="193"/>
      <c r="W117" s="195"/>
      <c r="X117" s="194"/>
      <c r="Y117" s="193"/>
      <c r="Z117" s="193"/>
      <c r="AA117" s="195"/>
      <c r="AB117" s="196"/>
      <c r="AC117" s="195"/>
      <c r="AD117" s="195"/>
      <c r="AE117" s="195"/>
      <c r="AF117" s="196"/>
      <c r="AG117" s="195"/>
      <c r="AH117" s="195"/>
      <c r="AI117" s="195"/>
      <c r="AJ117" s="196"/>
      <c r="AK117" s="195"/>
      <c r="AL117" s="195"/>
      <c r="AM117" s="195"/>
      <c r="AN117" s="196"/>
      <c r="AO117" s="195"/>
      <c r="AP117" s="197"/>
      <c r="AQ117" s="40">
        <v>2000</v>
      </c>
      <c r="AR117" s="52"/>
      <c r="AS117" s="52"/>
      <c r="AU117" s="172"/>
      <c r="AV117" s="172"/>
      <c r="AW117" s="172"/>
      <c r="AX117" s="172"/>
      <c r="AY117" s="172"/>
      <c r="AZ117" s="172"/>
      <c r="BA117" s="172"/>
      <c r="BB117" s="172"/>
      <c r="BC117" s="172"/>
      <c r="BD117" s="199"/>
    </row>
    <row r="118" spans="1:56" x14ac:dyDescent="0.45">
      <c r="A118" s="198" t="s">
        <v>323</v>
      </c>
      <c r="B118" s="88" t="s">
        <v>175</v>
      </c>
      <c r="C118" s="119" t="s">
        <v>168</v>
      </c>
      <c r="D118" s="88">
        <v>4523065</v>
      </c>
      <c r="E118" s="193"/>
      <c r="F118" s="193"/>
      <c r="G118" s="193"/>
      <c r="H118" s="194"/>
      <c r="I118" s="193"/>
      <c r="J118" s="193"/>
      <c r="K118" s="193"/>
      <c r="L118" s="194"/>
      <c r="M118" s="193"/>
      <c r="N118" s="193"/>
      <c r="O118" s="193"/>
      <c r="P118" s="194"/>
      <c r="Q118" s="193"/>
      <c r="R118" s="193"/>
      <c r="S118" s="193"/>
      <c r="T118" s="194"/>
      <c r="U118" s="193"/>
      <c r="V118" s="193"/>
      <c r="W118" s="195"/>
      <c r="X118" s="194"/>
      <c r="Y118" s="193"/>
      <c r="Z118" s="193"/>
      <c r="AA118" s="195"/>
      <c r="AB118" s="196"/>
      <c r="AC118" s="195"/>
      <c r="AD118" s="195"/>
      <c r="AE118" s="195"/>
      <c r="AF118" s="196"/>
      <c r="AG118" s="195"/>
      <c r="AH118" s="195"/>
      <c r="AI118" s="195"/>
      <c r="AJ118" s="196"/>
      <c r="AK118" s="195"/>
      <c r="AL118" s="195"/>
      <c r="AM118" s="195"/>
      <c r="AN118" s="196"/>
      <c r="AO118" s="195"/>
      <c r="AP118" s="197"/>
      <c r="AQ118" s="40">
        <v>120</v>
      </c>
      <c r="AR118" s="52"/>
      <c r="AS118" s="52"/>
      <c r="AU118" s="172"/>
      <c r="AV118" s="172"/>
      <c r="AW118" s="172"/>
      <c r="AX118" s="172"/>
      <c r="AY118" s="172"/>
      <c r="AZ118" s="172"/>
      <c r="BA118" s="172"/>
      <c r="BB118" s="172"/>
      <c r="BC118" s="172"/>
      <c r="BD118" s="199"/>
    </row>
    <row r="119" spans="1:56" x14ac:dyDescent="0.45">
      <c r="A119" s="200" t="s">
        <v>324</v>
      </c>
      <c r="B119" s="120" t="s">
        <v>175</v>
      </c>
      <c r="C119" s="121" t="s">
        <v>168</v>
      </c>
      <c r="D119" s="120">
        <v>4523066</v>
      </c>
      <c r="E119" s="174"/>
      <c r="F119" s="174"/>
      <c r="G119" s="174"/>
      <c r="H119" s="175"/>
      <c r="I119" s="174"/>
      <c r="J119" s="174"/>
      <c r="K119" s="174"/>
      <c r="L119" s="175"/>
      <c r="M119" s="174"/>
      <c r="N119" s="174"/>
      <c r="O119" s="174"/>
      <c r="P119" s="175"/>
      <c r="Q119" s="174"/>
      <c r="R119" s="174"/>
      <c r="S119" s="174"/>
      <c r="T119" s="175"/>
      <c r="U119" s="174"/>
      <c r="V119" s="174"/>
      <c r="W119" s="191"/>
      <c r="X119" s="175"/>
      <c r="Y119" s="174"/>
      <c r="Z119" s="174"/>
      <c r="AA119" s="191"/>
      <c r="AB119" s="192"/>
      <c r="AC119" s="191"/>
      <c r="AD119" s="191"/>
      <c r="AE119" s="191"/>
      <c r="AF119" s="192"/>
      <c r="AG119" s="191"/>
      <c r="AH119" s="191"/>
      <c r="AI119" s="191"/>
      <c r="AJ119" s="192"/>
      <c r="AK119" s="191"/>
      <c r="AL119" s="191"/>
      <c r="AM119" s="191"/>
      <c r="AN119" s="192"/>
      <c r="AO119" s="191"/>
      <c r="AP119" s="63"/>
      <c r="AQ119" s="176">
        <f>SUM(AQ116:AQ118)</f>
        <v>3170</v>
      </c>
      <c r="AR119" s="201"/>
      <c r="AS119" s="201"/>
      <c r="AU119" s="178"/>
      <c r="AV119" s="178"/>
      <c r="AW119" s="178"/>
      <c r="AX119" s="178"/>
      <c r="AY119" s="178"/>
      <c r="AZ119" s="178"/>
      <c r="BA119" s="178"/>
      <c r="BB119" s="178"/>
      <c r="BC119" s="178"/>
      <c r="BD119" s="202"/>
    </row>
    <row r="120" spans="1:56" x14ac:dyDescent="0.45">
      <c r="A120" s="46"/>
      <c r="B120" s="90"/>
      <c r="C120" s="90"/>
      <c r="D120" s="90"/>
      <c r="E120" s="193"/>
      <c r="F120" s="193"/>
      <c r="G120" s="193"/>
      <c r="H120" s="194"/>
      <c r="I120" s="193"/>
      <c r="J120" s="193"/>
      <c r="K120" s="193"/>
      <c r="L120" s="194"/>
      <c r="M120" s="193"/>
      <c r="N120" s="193"/>
      <c r="O120" s="193"/>
      <c r="P120" s="194"/>
      <c r="Q120" s="193"/>
      <c r="R120" s="193"/>
      <c r="S120" s="193"/>
      <c r="T120" s="194"/>
      <c r="U120" s="193"/>
      <c r="V120" s="193"/>
      <c r="W120" s="195"/>
      <c r="X120" s="194"/>
      <c r="Y120" s="193"/>
      <c r="Z120" s="193"/>
      <c r="AA120" s="195"/>
      <c r="AB120" s="196"/>
      <c r="AC120" s="195"/>
      <c r="AD120" s="195"/>
      <c r="AE120" s="195"/>
      <c r="AF120" s="196"/>
      <c r="AG120" s="195"/>
      <c r="AH120" s="195"/>
      <c r="AI120" s="195"/>
      <c r="AJ120" s="196"/>
      <c r="AK120" s="195"/>
      <c r="AL120" s="195"/>
      <c r="AM120" s="195"/>
      <c r="AN120" s="196"/>
      <c r="AO120" s="195"/>
      <c r="AP120" s="197"/>
      <c r="AQ120" s="197"/>
      <c r="AR120" s="196"/>
      <c r="AS120" s="196"/>
      <c r="AU120" s="172"/>
      <c r="AV120" s="172"/>
      <c r="AW120" s="172"/>
      <c r="AX120" s="172"/>
      <c r="AY120" s="172"/>
      <c r="AZ120" s="172"/>
      <c r="BA120" s="172"/>
      <c r="BB120" s="172"/>
      <c r="BC120" s="172"/>
      <c r="BD120" s="172"/>
    </row>
    <row r="121" spans="1:56" x14ac:dyDescent="0.45">
      <c r="A121" s="41" t="s">
        <v>325</v>
      </c>
      <c r="B121" s="88" t="s">
        <v>175</v>
      </c>
      <c r="C121" s="119" t="s">
        <v>168</v>
      </c>
      <c r="D121" s="88">
        <v>3625346</v>
      </c>
      <c r="E121" s="193"/>
      <c r="F121" s="193"/>
      <c r="G121" s="193"/>
      <c r="H121" s="194"/>
      <c r="I121" s="193"/>
      <c r="J121" s="193"/>
      <c r="K121" s="193"/>
      <c r="L121" s="194"/>
      <c r="M121" s="193"/>
      <c r="N121" s="193"/>
      <c r="O121" s="193"/>
      <c r="P121" s="194"/>
      <c r="Q121" s="193"/>
      <c r="R121" s="193"/>
      <c r="S121" s="193"/>
      <c r="T121" s="194"/>
      <c r="U121" s="193"/>
      <c r="V121" s="193"/>
      <c r="W121" s="195"/>
      <c r="X121" s="194"/>
      <c r="Y121" s="193"/>
      <c r="Z121" s="193"/>
      <c r="AA121" s="195"/>
      <c r="AB121" s="196"/>
      <c r="AC121" s="195"/>
      <c r="AD121" s="195"/>
      <c r="AE121" s="195"/>
      <c r="AF121" s="196"/>
      <c r="AG121" s="195"/>
      <c r="AH121" s="195"/>
      <c r="AI121" s="195"/>
      <c r="AJ121" s="196"/>
      <c r="AK121" s="195"/>
      <c r="AL121" s="195"/>
      <c r="AM121" s="195"/>
      <c r="AN121" s="196"/>
      <c r="AO121" s="195"/>
      <c r="AP121" s="197"/>
      <c r="AQ121" s="40">
        <v>35</v>
      </c>
      <c r="AR121" s="196"/>
      <c r="AS121" s="196"/>
      <c r="AU121" s="172"/>
      <c r="AV121" s="172"/>
      <c r="AW121" s="172"/>
      <c r="AX121" s="172"/>
      <c r="AY121" s="172"/>
      <c r="AZ121" s="172"/>
      <c r="BA121" s="172"/>
      <c r="BB121" s="172"/>
      <c r="BC121" s="172"/>
      <c r="BD121" s="172"/>
    </row>
    <row r="122" spans="1:56" x14ac:dyDescent="0.45">
      <c r="A122" s="46"/>
      <c r="B122" s="90"/>
      <c r="C122" s="90"/>
      <c r="D122" s="90"/>
      <c r="E122" s="193"/>
      <c r="F122" s="193"/>
      <c r="G122" s="193"/>
      <c r="H122" s="194"/>
      <c r="I122" s="193"/>
      <c r="J122" s="193"/>
      <c r="K122" s="193"/>
      <c r="L122" s="194"/>
      <c r="M122" s="193"/>
      <c r="N122" s="193"/>
      <c r="O122" s="193"/>
      <c r="P122" s="194"/>
      <c r="Q122" s="193"/>
      <c r="R122" s="193"/>
      <c r="S122" s="193"/>
      <c r="T122" s="194"/>
      <c r="U122" s="193"/>
      <c r="V122" s="193"/>
      <c r="W122" s="195"/>
      <c r="X122" s="194"/>
      <c r="Y122" s="193"/>
      <c r="Z122" s="193"/>
      <c r="AA122" s="195"/>
      <c r="AB122" s="196"/>
      <c r="AC122" s="195"/>
      <c r="AD122" s="195"/>
      <c r="AE122" s="195"/>
      <c r="AF122" s="196"/>
      <c r="AG122" s="195"/>
      <c r="AH122" s="195"/>
      <c r="AI122" s="195"/>
      <c r="AJ122" s="196"/>
      <c r="AK122" s="195"/>
      <c r="AL122" s="195"/>
      <c r="AM122" s="195"/>
      <c r="AN122" s="196"/>
      <c r="AO122" s="195"/>
      <c r="AP122" s="197"/>
      <c r="AQ122" s="197"/>
      <c r="AR122" s="196"/>
      <c r="AS122" s="196"/>
      <c r="AU122" s="172"/>
      <c r="AV122" s="172"/>
      <c r="AW122" s="172"/>
      <c r="AX122" s="172"/>
      <c r="AY122" s="172"/>
      <c r="AZ122" s="172"/>
      <c r="BA122" s="172"/>
      <c r="BB122" s="172"/>
      <c r="BC122" s="172"/>
      <c r="BD122" s="172"/>
    </row>
    <row r="123" spans="1:56" x14ac:dyDescent="0.45">
      <c r="A123" s="41" t="s">
        <v>326</v>
      </c>
      <c r="B123" s="88" t="s">
        <v>174</v>
      </c>
      <c r="C123" s="119" t="s">
        <v>168</v>
      </c>
      <c r="D123" s="88">
        <v>240401</v>
      </c>
      <c r="E123" s="168"/>
      <c r="H123" s="52"/>
      <c r="L123" s="52"/>
      <c r="P123" s="52"/>
      <c r="T123" s="52"/>
      <c r="X123" s="52"/>
      <c r="AB123" s="42">
        <v>50</v>
      </c>
      <c r="AF123" s="52"/>
      <c r="AJ123" s="52"/>
      <c r="AN123" s="52"/>
      <c r="AO123" s="168"/>
      <c r="AR123" s="52"/>
      <c r="AS123" s="59"/>
      <c r="AU123" s="51"/>
      <c r="AV123" s="51"/>
      <c r="AW123" s="51"/>
      <c r="AX123" s="51"/>
      <c r="AY123" s="51"/>
      <c r="AZ123" s="51"/>
      <c r="BA123" s="51"/>
      <c r="BB123" s="51"/>
      <c r="BC123" s="51"/>
      <c r="BD123" s="51"/>
    </row>
    <row r="124" spans="1:56" x14ac:dyDescent="0.45">
      <c r="A124" s="41" t="s">
        <v>327</v>
      </c>
      <c r="B124" s="88" t="s">
        <v>175</v>
      </c>
      <c r="C124" s="119" t="s">
        <v>168</v>
      </c>
      <c r="D124" s="88">
        <v>240407</v>
      </c>
      <c r="E124" s="168"/>
      <c r="H124" s="52"/>
      <c r="L124" s="52"/>
      <c r="P124" s="52"/>
      <c r="T124" s="52"/>
      <c r="U124" s="40">
        <v>140</v>
      </c>
      <c r="X124" s="52"/>
      <c r="AB124" s="52"/>
      <c r="AF124" s="52"/>
      <c r="AJ124" s="52"/>
      <c r="AN124" s="52"/>
      <c r="AO124" s="168"/>
      <c r="AR124" s="52"/>
      <c r="AS124" s="59"/>
      <c r="AU124" s="51"/>
      <c r="AV124" s="51"/>
      <c r="AW124" s="51"/>
      <c r="AX124" s="51"/>
      <c r="AY124" s="51"/>
      <c r="AZ124" s="51"/>
      <c r="BA124" s="51"/>
      <c r="BB124" s="51"/>
      <c r="BC124" s="51"/>
      <c r="BD124" s="51"/>
    </row>
    <row r="125" spans="1:56" x14ac:dyDescent="0.45">
      <c r="A125" s="41" t="s">
        <v>328</v>
      </c>
      <c r="B125" s="88" t="s">
        <v>175</v>
      </c>
      <c r="C125" s="119" t="s">
        <v>168</v>
      </c>
      <c r="D125" s="88">
        <v>240403</v>
      </c>
      <c r="E125" s="40">
        <v>20</v>
      </c>
      <c r="H125" s="52"/>
      <c r="L125" s="52"/>
      <c r="P125" s="52"/>
      <c r="T125" s="52"/>
      <c r="X125" s="52"/>
      <c r="AB125" s="52"/>
      <c r="AF125" s="52"/>
      <c r="AJ125" s="52"/>
      <c r="AN125" s="52"/>
      <c r="AO125" s="168"/>
      <c r="AR125" s="52"/>
      <c r="AS125" s="59"/>
      <c r="AU125" s="51"/>
      <c r="AV125" s="51"/>
      <c r="AW125" s="51"/>
      <c r="AX125" s="51"/>
      <c r="AY125" s="51"/>
      <c r="AZ125" s="51"/>
      <c r="BA125" s="51"/>
      <c r="BB125" s="51"/>
      <c r="BC125" s="51"/>
      <c r="BD125" s="51"/>
    </row>
    <row r="126" spans="1:56" x14ac:dyDescent="0.45">
      <c r="A126" s="41" t="s">
        <v>329</v>
      </c>
      <c r="B126" s="88" t="s">
        <v>175</v>
      </c>
      <c r="C126" s="119" t="s">
        <v>168</v>
      </c>
      <c r="D126" s="88">
        <v>240404</v>
      </c>
      <c r="E126" s="40">
        <v>40</v>
      </c>
      <c r="H126" s="52"/>
      <c r="L126" s="52"/>
      <c r="P126" s="52"/>
      <c r="T126" s="52"/>
      <c r="X126" s="52"/>
      <c r="AB126" s="52"/>
      <c r="AF126" s="52"/>
      <c r="AJ126" s="52"/>
      <c r="AN126" s="52"/>
      <c r="AO126" s="168"/>
      <c r="AR126" s="52"/>
      <c r="AS126" s="59"/>
      <c r="AU126" s="51"/>
      <c r="AV126" s="51"/>
      <c r="AW126" s="51"/>
      <c r="AX126" s="51"/>
      <c r="AY126" s="51"/>
      <c r="AZ126" s="51"/>
      <c r="BA126" s="51"/>
      <c r="BB126" s="51"/>
      <c r="BC126" s="51"/>
      <c r="BD126" s="51"/>
    </row>
    <row r="127" spans="1:56" x14ac:dyDescent="0.45">
      <c r="A127" s="41" t="s">
        <v>330</v>
      </c>
      <c r="B127" s="88" t="s">
        <v>173</v>
      </c>
      <c r="C127" s="119" t="s">
        <v>168</v>
      </c>
      <c r="D127" s="88">
        <v>240408</v>
      </c>
      <c r="E127" s="55">
        <v>7.0000000000000007E-2</v>
      </c>
      <c r="F127" s="55">
        <v>7.0000000000000007E-2</v>
      </c>
      <c r="H127" s="52"/>
      <c r="L127" s="52"/>
      <c r="P127" s="52"/>
      <c r="S127" s="55">
        <v>7.4999999999999997E-2</v>
      </c>
      <c r="T127" s="52"/>
      <c r="X127" s="52"/>
      <c r="AB127" s="52"/>
      <c r="AF127" s="52"/>
      <c r="AJ127" s="52"/>
      <c r="AN127" s="52"/>
      <c r="AO127" s="168"/>
      <c r="AR127" s="52"/>
      <c r="AS127" s="59"/>
      <c r="AU127" s="51"/>
      <c r="AV127" s="51"/>
      <c r="AW127" s="51"/>
      <c r="AX127" s="51"/>
      <c r="AY127" s="51"/>
      <c r="AZ127" s="51"/>
      <c r="BA127" s="51"/>
      <c r="BB127" s="51"/>
      <c r="BC127" s="51"/>
      <c r="BD127" s="51"/>
    </row>
    <row r="128" spans="1:56" x14ac:dyDescent="0.45">
      <c r="A128" s="41"/>
      <c r="B128" s="99"/>
      <c r="C128" s="99"/>
      <c r="D128" s="99"/>
      <c r="E128" s="39"/>
      <c r="F128" s="39"/>
      <c r="H128" s="52"/>
      <c r="L128" s="52"/>
      <c r="P128" s="52"/>
      <c r="S128" s="39"/>
      <c r="T128" s="52"/>
      <c r="X128" s="52"/>
      <c r="AB128" s="52"/>
      <c r="AF128" s="52"/>
      <c r="AJ128" s="52"/>
      <c r="AN128" s="52"/>
      <c r="AO128" s="168"/>
      <c r="AR128" s="52"/>
      <c r="AS128" s="59"/>
      <c r="AU128" s="51"/>
      <c r="AV128" s="51"/>
      <c r="AW128" s="51"/>
      <c r="AX128" s="51"/>
      <c r="AY128" s="51"/>
      <c r="AZ128" s="51"/>
      <c r="BA128" s="51"/>
      <c r="BB128" s="51"/>
      <c r="BC128" s="51"/>
      <c r="BD128" s="51"/>
    </row>
    <row r="129" spans="1:56" x14ac:dyDescent="0.45">
      <c r="A129" s="47" t="s">
        <v>331</v>
      </c>
      <c r="B129" s="89"/>
      <c r="C129" s="89"/>
      <c r="D129" s="89"/>
      <c r="E129" s="168"/>
      <c r="H129" s="52"/>
      <c r="I129" s="162"/>
      <c r="J129" s="162"/>
      <c r="K129" s="162"/>
      <c r="L129" s="52"/>
      <c r="P129" s="52"/>
      <c r="T129" s="52"/>
      <c r="X129" s="52"/>
      <c r="AB129" s="52"/>
      <c r="AF129" s="52"/>
      <c r="AJ129" s="52"/>
      <c r="AN129" s="52"/>
      <c r="AO129" s="168"/>
      <c r="AR129" s="52"/>
      <c r="AS129" s="59"/>
      <c r="AU129" s="51"/>
      <c r="AV129" s="51"/>
      <c r="AW129" s="51"/>
      <c r="AX129" s="51"/>
      <c r="AY129" s="51"/>
      <c r="AZ129" s="51"/>
      <c r="BA129" s="51"/>
      <c r="BB129" s="51"/>
      <c r="BC129" s="51"/>
      <c r="BD129" s="51"/>
    </row>
    <row r="130" spans="1:56" x14ac:dyDescent="0.45">
      <c r="A130" s="41" t="s">
        <v>332</v>
      </c>
      <c r="B130" s="88" t="s">
        <v>173</v>
      </c>
      <c r="C130" s="119" t="s">
        <v>168</v>
      </c>
      <c r="D130" s="88">
        <v>240410</v>
      </c>
      <c r="E130" s="55">
        <v>0.5</v>
      </c>
      <c r="F130" s="55">
        <v>0.5</v>
      </c>
      <c r="H130" s="52"/>
      <c r="L130" s="52"/>
      <c r="P130" s="52"/>
      <c r="T130" s="52"/>
      <c r="X130" s="52"/>
      <c r="AB130" s="52"/>
      <c r="AF130" s="52"/>
      <c r="AJ130" s="52"/>
      <c r="AN130" s="52"/>
      <c r="AO130" s="168"/>
      <c r="AR130" s="52"/>
      <c r="AS130" s="59"/>
      <c r="AU130" s="51"/>
      <c r="AV130" s="51"/>
      <c r="AW130" s="51"/>
      <c r="AX130" s="51"/>
      <c r="AY130" s="51"/>
      <c r="AZ130" s="51"/>
      <c r="BA130" s="51"/>
      <c r="BB130" s="51"/>
      <c r="BC130" s="51"/>
      <c r="BD130" s="51"/>
    </row>
    <row r="131" spans="1:56" x14ac:dyDescent="0.45">
      <c r="A131" s="41" t="s">
        <v>333</v>
      </c>
      <c r="B131" s="88" t="s">
        <v>173</v>
      </c>
      <c r="C131" s="119" t="s">
        <v>168</v>
      </c>
      <c r="D131" s="88">
        <v>240411</v>
      </c>
      <c r="E131" s="55">
        <v>0.3</v>
      </c>
      <c r="F131" s="55">
        <v>0.3</v>
      </c>
      <c r="H131" s="52"/>
      <c r="L131" s="52"/>
      <c r="P131" s="52"/>
      <c r="T131" s="52"/>
      <c r="X131" s="52"/>
      <c r="AB131" s="52"/>
      <c r="AF131" s="52"/>
      <c r="AJ131" s="52"/>
      <c r="AN131" s="52"/>
      <c r="AO131" s="168"/>
      <c r="AR131" s="52"/>
      <c r="AS131" s="59"/>
      <c r="AU131" s="51"/>
      <c r="AV131" s="51"/>
      <c r="AW131" s="51"/>
      <c r="AX131" s="51"/>
      <c r="AY131" s="51"/>
      <c r="AZ131" s="51"/>
      <c r="BA131" s="51"/>
      <c r="BB131" s="51"/>
      <c r="BC131" s="51"/>
      <c r="BD131" s="51"/>
    </row>
    <row r="132" spans="1:56" x14ac:dyDescent="0.45">
      <c r="A132" s="41" t="s">
        <v>334</v>
      </c>
      <c r="B132" s="88" t="s">
        <v>173</v>
      </c>
      <c r="C132" s="119" t="s">
        <v>168</v>
      </c>
      <c r="D132" s="88">
        <v>240412</v>
      </c>
      <c r="E132" s="55">
        <v>0.2</v>
      </c>
      <c r="F132" s="55">
        <v>0.2</v>
      </c>
      <c r="H132" s="52"/>
      <c r="L132" s="52"/>
      <c r="P132" s="52"/>
      <c r="T132" s="52"/>
      <c r="X132" s="52"/>
      <c r="AB132" s="52"/>
      <c r="AF132" s="52"/>
      <c r="AJ132" s="52"/>
      <c r="AN132" s="52"/>
      <c r="AO132" s="168"/>
      <c r="AR132" s="52"/>
      <c r="AS132" s="59"/>
      <c r="AU132" s="51"/>
      <c r="AV132" s="51"/>
      <c r="AW132" s="51"/>
      <c r="AX132" s="51"/>
      <c r="AY132" s="51"/>
      <c r="AZ132" s="51"/>
      <c r="BA132" s="51"/>
      <c r="BB132" s="51"/>
      <c r="BC132" s="51"/>
      <c r="BD132" s="51"/>
    </row>
    <row r="133" spans="1:56" x14ac:dyDescent="0.45">
      <c r="A133" s="45"/>
      <c r="B133" s="98"/>
      <c r="C133" s="98"/>
      <c r="D133" s="98"/>
      <c r="E133" s="39"/>
      <c r="F133" s="39"/>
      <c r="H133" s="52"/>
      <c r="L133" s="52"/>
      <c r="P133" s="52"/>
      <c r="T133" s="52"/>
      <c r="X133" s="52"/>
      <c r="AB133" s="52"/>
      <c r="AF133" s="52"/>
      <c r="AJ133" s="52"/>
      <c r="AN133" s="52"/>
      <c r="AO133" s="168"/>
      <c r="AR133" s="52"/>
      <c r="AS133" s="59"/>
      <c r="AU133" s="51"/>
      <c r="AV133" s="51"/>
      <c r="AW133" s="51"/>
      <c r="AX133" s="51"/>
      <c r="AY133" s="51"/>
      <c r="AZ133" s="51"/>
      <c r="BA133" s="51"/>
      <c r="BB133" s="51"/>
      <c r="BC133" s="51"/>
      <c r="BD133" s="51"/>
    </row>
    <row r="134" spans="1:56" x14ac:dyDescent="0.45">
      <c r="A134" s="43" t="s">
        <v>335</v>
      </c>
      <c r="B134" s="89"/>
      <c r="C134" s="89"/>
      <c r="D134" s="89"/>
      <c r="E134" s="168"/>
      <c r="H134" s="52"/>
      <c r="L134" s="52"/>
      <c r="P134" s="52"/>
      <c r="T134" s="52"/>
      <c r="X134" s="52"/>
      <c r="AB134" s="52"/>
      <c r="AF134" s="52"/>
      <c r="AJ134" s="52"/>
      <c r="AN134" s="52"/>
      <c r="AO134" s="168"/>
      <c r="AR134" s="52"/>
      <c r="AS134" s="59"/>
      <c r="AU134" s="51"/>
      <c r="AV134" s="51"/>
      <c r="AW134" s="51"/>
      <c r="AX134" s="51"/>
      <c r="AY134" s="51"/>
      <c r="AZ134" s="51"/>
      <c r="BA134" s="51"/>
      <c r="BB134" s="51"/>
      <c r="BC134" s="51"/>
      <c r="BD134" s="51"/>
    </row>
    <row r="135" spans="1:56" x14ac:dyDescent="0.45">
      <c r="A135" s="41" t="s">
        <v>336</v>
      </c>
      <c r="B135" s="88" t="s">
        <v>173</v>
      </c>
      <c r="C135" s="119" t="s">
        <v>168</v>
      </c>
      <c r="D135" s="88">
        <v>240413</v>
      </c>
      <c r="E135" s="168"/>
      <c r="H135" s="52"/>
      <c r="L135" s="52"/>
      <c r="P135" s="52"/>
      <c r="T135" s="52"/>
      <c r="X135" s="52"/>
      <c r="AB135" s="52"/>
      <c r="AF135" s="54">
        <v>0.115</v>
      </c>
      <c r="AJ135" s="52"/>
      <c r="AN135" s="52"/>
      <c r="AO135" s="168"/>
      <c r="AR135" s="52"/>
      <c r="AS135" s="59"/>
      <c r="AU135" s="51"/>
      <c r="AV135" s="51"/>
      <c r="AW135" s="51"/>
      <c r="AX135" s="51"/>
      <c r="AY135" s="51"/>
      <c r="AZ135" s="51"/>
      <c r="BA135" s="51"/>
      <c r="BB135" s="51"/>
      <c r="BC135" s="51"/>
      <c r="BD135" s="51"/>
    </row>
    <row r="136" spans="1:56" x14ac:dyDescent="0.45">
      <c r="A136" s="41" t="s">
        <v>337</v>
      </c>
      <c r="B136" s="88" t="s">
        <v>173</v>
      </c>
      <c r="C136" s="119" t="s">
        <v>168</v>
      </c>
      <c r="D136" s="88">
        <v>240414</v>
      </c>
      <c r="E136" s="168"/>
      <c r="H136" s="52"/>
      <c r="L136" s="52"/>
      <c r="P136" s="52"/>
      <c r="T136" s="52"/>
      <c r="X136" s="52"/>
      <c r="AB136" s="52"/>
      <c r="AF136" s="54">
        <v>-1.4999999999999999E-2</v>
      </c>
      <c r="AJ136" s="52"/>
      <c r="AN136" s="52"/>
      <c r="AO136" s="168"/>
      <c r="AR136" s="52"/>
      <c r="AS136" s="59"/>
      <c r="AU136" s="51"/>
      <c r="AV136" s="51"/>
      <c r="AW136" s="51"/>
      <c r="AX136" s="51"/>
      <c r="AY136" s="51"/>
      <c r="AZ136" s="51"/>
      <c r="BA136" s="51"/>
      <c r="BB136" s="51"/>
      <c r="BC136" s="51"/>
      <c r="BD136" s="51"/>
    </row>
    <row r="137" spans="1:56" x14ac:dyDescent="0.45">
      <c r="A137" s="58" t="s">
        <v>338</v>
      </c>
      <c r="B137" s="120" t="s">
        <v>173</v>
      </c>
      <c r="C137" s="121" t="s">
        <v>168</v>
      </c>
      <c r="D137" s="120">
        <v>240415</v>
      </c>
      <c r="E137" s="174"/>
      <c r="F137" s="174"/>
      <c r="G137" s="174"/>
      <c r="H137" s="175"/>
      <c r="I137" s="174"/>
      <c r="J137" s="174"/>
      <c r="K137" s="174"/>
      <c r="L137" s="175"/>
      <c r="M137" s="174"/>
      <c r="N137" s="174"/>
      <c r="O137" s="174"/>
      <c r="P137" s="175"/>
      <c r="Q137" s="174"/>
      <c r="R137" s="174"/>
      <c r="S137" s="174"/>
      <c r="T137" s="175"/>
      <c r="U137" s="174"/>
      <c r="V137" s="174"/>
      <c r="W137" s="174"/>
      <c r="X137" s="175"/>
      <c r="Y137" s="174"/>
      <c r="Z137" s="174"/>
      <c r="AA137" s="174"/>
      <c r="AB137" s="175"/>
      <c r="AC137" s="174"/>
      <c r="AD137" s="174"/>
      <c r="AE137" s="174"/>
      <c r="AF137" s="203">
        <f>SUM(AF135:AF136)</f>
        <v>0.1</v>
      </c>
      <c r="AG137" s="174"/>
      <c r="AH137" s="174"/>
      <c r="AI137" s="174"/>
      <c r="AJ137" s="175"/>
      <c r="AK137" s="174"/>
      <c r="AL137" s="174"/>
      <c r="AM137" s="174"/>
      <c r="AN137" s="175"/>
      <c r="AO137" s="174"/>
      <c r="AP137" s="204"/>
      <c r="AQ137" s="204"/>
      <c r="AR137" s="175"/>
      <c r="AS137" s="175"/>
      <c r="AU137" s="178"/>
      <c r="AV137" s="178"/>
      <c r="AW137" s="178"/>
      <c r="AX137" s="178"/>
      <c r="AY137" s="178"/>
      <c r="AZ137" s="178"/>
      <c r="BA137" s="178"/>
      <c r="BB137" s="178"/>
      <c r="BC137" s="178"/>
      <c r="BD137" s="178"/>
    </row>
    <row r="138" spans="1:56" x14ac:dyDescent="0.45">
      <c r="E138" s="168"/>
      <c r="H138" s="52"/>
      <c r="L138" s="52"/>
      <c r="P138" s="52"/>
      <c r="T138" s="52"/>
      <c r="X138" s="52"/>
      <c r="AB138" s="52"/>
      <c r="AF138" s="163"/>
      <c r="AJ138" s="52"/>
      <c r="AN138" s="52"/>
      <c r="AO138" s="168"/>
      <c r="AR138" s="52"/>
      <c r="AS138" s="59"/>
      <c r="AU138" s="51"/>
      <c r="AV138" s="51"/>
      <c r="AW138" s="51"/>
      <c r="AX138" s="51"/>
      <c r="AY138" s="51"/>
      <c r="AZ138" s="51"/>
      <c r="BA138" s="51"/>
      <c r="BB138" s="51"/>
      <c r="BC138" s="51"/>
      <c r="BD138" s="51"/>
    </row>
    <row r="139" spans="1:56" x14ac:dyDescent="0.45">
      <c r="A139" s="43" t="s">
        <v>339</v>
      </c>
      <c r="B139" s="89"/>
      <c r="C139" s="89"/>
      <c r="D139" s="89"/>
      <c r="E139" s="168"/>
      <c r="H139" s="52"/>
      <c r="L139" s="52"/>
      <c r="P139" s="52"/>
      <c r="T139" s="52"/>
      <c r="X139" s="52"/>
      <c r="AB139" s="52"/>
      <c r="AF139" s="163"/>
      <c r="AJ139" s="52"/>
      <c r="AN139" s="52"/>
      <c r="AO139" s="168"/>
      <c r="AR139" s="52"/>
      <c r="AS139" s="59"/>
      <c r="AU139" s="51"/>
      <c r="AV139" s="51"/>
      <c r="AW139" s="51"/>
      <c r="AX139" s="51"/>
      <c r="AY139" s="51"/>
      <c r="AZ139" s="51"/>
      <c r="BA139" s="51"/>
      <c r="BB139" s="51"/>
      <c r="BC139" s="51"/>
      <c r="BD139" s="51"/>
    </row>
    <row r="140" spans="1:56" x14ac:dyDescent="0.45">
      <c r="A140" s="46" t="s">
        <v>340</v>
      </c>
      <c r="B140" s="90"/>
      <c r="C140" s="90"/>
      <c r="D140" s="90"/>
      <c r="E140" s="168"/>
      <c r="H140" s="52"/>
      <c r="L140" s="52"/>
      <c r="P140" s="52"/>
      <c r="T140" s="52"/>
      <c r="X140" s="52"/>
      <c r="AB140" s="52"/>
      <c r="AF140" s="163"/>
      <c r="AJ140" s="52"/>
      <c r="AN140" s="52"/>
      <c r="AO140" s="168"/>
      <c r="AR140" s="52"/>
      <c r="AS140" s="59"/>
      <c r="AU140" s="51"/>
      <c r="AV140" s="51"/>
      <c r="AW140" s="51"/>
      <c r="AX140" s="51"/>
      <c r="AY140" s="51"/>
      <c r="AZ140" s="51"/>
      <c r="BA140" s="51"/>
      <c r="BB140" s="51"/>
      <c r="BC140" s="51"/>
      <c r="BD140" s="51"/>
    </row>
    <row r="141" spans="1:56" x14ac:dyDescent="0.45">
      <c r="A141" s="56" t="s">
        <v>172</v>
      </c>
      <c r="B141" s="91"/>
      <c r="C141" s="91"/>
      <c r="D141" s="91"/>
      <c r="E141" s="168"/>
      <c r="H141" s="52"/>
      <c r="L141" s="52"/>
      <c r="P141" s="52"/>
      <c r="T141" s="52"/>
      <c r="X141" s="52"/>
      <c r="AB141" s="52"/>
      <c r="AF141" s="163"/>
      <c r="AJ141" s="52"/>
      <c r="AN141" s="52"/>
      <c r="AO141" s="168"/>
      <c r="AR141" s="52"/>
      <c r="AS141" s="59"/>
      <c r="AU141" s="51"/>
      <c r="AV141" s="51"/>
      <c r="AW141" s="51"/>
      <c r="AX141" s="51"/>
      <c r="AY141" s="51"/>
      <c r="AZ141" s="51"/>
      <c r="BA141" s="51"/>
      <c r="BB141" s="51"/>
      <c r="BC141" s="51"/>
      <c r="BD141" s="51"/>
    </row>
    <row r="142" spans="1:56" x14ac:dyDescent="0.45">
      <c r="A142" s="205" t="s">
        <v>341</v>
      </c>
      <c r="B142" s="88" t="s">
        <v>173</v>
      </c>
      <c r="C142" s="119" t="s">
        <v>168</v>
      </c>
      <c r="D142" s="88">
        <v>240416</v>
      </c>
      <c r="E142" s="168"/>
      <c r="H142" s="52"/>
      <c r="L142" s="52"/>
      <c r="P142" s="52"/>
      <c r="T142" s="52"/>
      <c r="X142" s="52"/>
      <c r="AB142" s="52"/>
      <c r="AD142" s="55">
        <v>0.05</v>
      </c>
      <c r="AE142" s="55">
        <v>0.06</v>
      </c>
      <c r="AF142" s="163"/>
      <c r="AI142" s="39"/>
      <c r="AJ142" s="52"/>
      <c r="AN142" s="52"/>
      <c r="AO142" s="168"/>
      <c r="AR142" s="52"/>
      <c r="AS142" s="59"/>
      <c r="AU142" s="51"/>
      <c r="AV142" s="51"/>
      <c r="AW142" s="51"/>
      <c r="AX142" s="51"/>
      <c r="AY142" s="51"/>
      <c r="AZ142" s="51"/>
      <c r="BA142" s="51"/>
      <c r="BB142" s="51"/>
      <c r="BC142" s="51"/>
      <c r="BD142" s="51"/>
    </row>
    <row r="143" spans="1:56" x14ac:dyDescent="0.45">
      <c r="A143" s="205" t="s">
        <v>342</v>
      </c>
      <c r="B143" s="88" t="s">
        <v>173</v>
      </c>
      <c r="C143" s="119" t="s">
        <v>168</v>
      </c>
      <c r="D143" s="88">
        <v>240417</v>
      </c>
      <c r="E143" s="168"/>
      <c r="H143" s="52"/>
      <c r="L143" s="52"/>
      <c r="P143" s="52"/>
      <c r="T143" s="52"/>
      <c r="X143" s="52"/>
      <c r="AB143" s="52"/>
      <c r="AD143" s="55">
        <v>0.01</v>
      </c>
      <c r="AE143" s="55">
        <v>0.01</v>
      </c>
      <c r="AF143" s="163"/>
      <c r="AI143" s="39"/>
      <c r="AJ143" s="52"/>
      <c r="AN143" s="52"/>
      <c r="AO143" s="168"/>
      <c r="AR143" s="52"/>
      <c r="AS143" s="59"/>
      <c r="AU143" s="51"/>
      <c r="AV143" s="51"/>
      <c r="AW143" s="51"/>
      <c r="AX143" s="51"/>
      <c r="AY143" s="51"/>
      <c r="AZ143" s="51"/>
      <c r="BA143" s="51"/>
      <c r="BB143" s="51"/>
      <c r="BC143" s="51"/>
      <c r="BD143" s="51"/>
    </row>
    <row r="144" spans="1:56" x14ac:dyDescent="0.45">
      <c r="A144" s="206" t="s">
        <v>343</v>
      </c>
      <c r="B144" s="120" t="s">
        <v>173</v>
      </c>
      <c r="C144" s="121" t="s">
        <v>168</v>
      </c>
      <c r="D144" s="120">
        <v>240418</v>
      </c>
      <c r="E144" s="174"/>
      <c r="F144" s="174"/>
      <c r="G144" s="174"/>
      <c r="H144" s="175"/>
      <c r="I144" s="174"/>
      <c r="J144" s="174"/>
      <c r="K144" s="174"/>
      <c r="L144" s="175"/>
      <c r="M144" s="174"/>
      <c r="N144" s="174"/>
      <c r="O144" s="174"/>
      <c r="P144" s="175"/>
      <c r="Q144" s="174"/>
      <c r="R144" s="174"/>
      <c r="S144" s="174"/>
      <c r="T144" s="175"/>
      <c r="U144" s="174"/>
      <c r="V144" s="174"/>
      <c r="W144" s="174"/>
      <c r="X144" s="175"/>
      <c r="Y144" s="174"/>
      <c r="Z144" s="174"/>
      <c r="AA144" s="174"/>
      <c r="AB144" s="175"/>
      <c r="AC144" s="174"/>
      <c r="AD144" s="207">
        <v>0.06</v>
      </c>
      <c r="AE144" s="207">
        <v>7.0000000000000007E-2</v>
      </c>
      <c r="AF144" s="208"/>
      <c r="AG144" s="174"/>
      <c r="AH144" s="174"/>
      <c r="AI144" s="191"/>
      <c r="AJ144" s="175"/>
      <c r="AK144" s="174"/>
      <c r="AL144" s="174"/>
      <c r="AM144" s="174"/>
      <c r="AN144" s="175"/>
      <c r="AO144" s="174"/>
      <c r="AP144" s="204"/>
      <c r="AQ144" s="204"/>
      <c r="AR144" s="175"/>
      <c r="AS144" s="175"/>
      <c r="AU144" s="178"/>
      <c r="AV144" s="178"/>
      <c r="AW144" s="178"/>
      <c r="AX144" s="178"/>
      <c r="AY144" s="178"/>
      <c r="AZ144" s="178"/>
      <c r="BA144" s="178"/>
      <c r="BB144" s="178"/>
      <c r="BC144" s="178"/>
      <c r="BD144" s="178"/>
    </row>
    <row r="145" spans="1:56" x14ac:dyDescent="0.45">
      <c r="A145" s="45"/>
      <c r="B145" s="98"/>
      <c r="C145" s="98"/>
      <c r="D145" s="98"/>
      <c r="E145" s="168"/>
      <c r="H145" s="52"/>
      <c r="L145" s="52"/>
      <c r="P145" s="52"/>
      <c r="T145" s="52"/>
      <c r="X145" s="52"/>
      <c r="AB145" s="52"/>
      <c r="AE145" s="162"/>
      <c r="AF145" s="163"/>
      <c r="AJ145" s="52"/>
      <c r="AN145" s="52"/>
      <c r="AO145" s="168"/>
      <c r="AR145" s="52"/>
      <c r="AS145" s="59"/>
      <c r="AU145" s="51"/>
      <c r="AV145" s="51"/>
      <c r="AW145" s="51"/>
      <c r="AX145" s="51"/>
      <c r="AY145" s="51"/>
      <c r="AZ145" s="51"/>
      <c r="BA145" s="51"/>
      <c r="BB145" s="51"/>
      <c r="BC145" s="51"/>
      <c r="BD145" s="51"/>
    </row>
    <row r="146" spans="1:56" x14ac:dyDescent="0.45">
      <c r="A146" s="56" t="s">
        <v>170</v>
      </c>
      <c r="B146" s="91"/>
      <c r="C146" s="91"/>
      <c r="D146" s="91"/>
      <c r="E146" s="168"/>
      <c r="H146" s="52"/>
      <c r="L146" s="52"/>
      <c r="P146" s="52"/>
      <c r="T146" s="52"/>
      <c r="X146" s="52"/>
      <c r="AB146" s="52"/>
      <c r="AE146" s="162"/>
      <c r="AF146" s="163"/>
      <c r="AJ146" s="52"/>
      <c r="AN146" s="52"/>
      <c r="AO146" s="168"/>
      <c r="AR146" s="52"/>
      <c r="AS146" s="59"/>
      <c r="AU146" s="51"/>
      <c r="AV146" s="51"/>
      <c r="AW146" s="51"/>
      <c r="AX146" s="51"/>
      <c r="AY146" s="51"/>
      <c r="AZ146" s="51"/>
      <c r="BA146" s="51"/>
      <c r="BB146" s="51"/>
      <c r="BC146" s="51"/>
      <c r="BD146" s="51"/>
    </row>
    <row r="147" spans="1:56" x14ac:dyDescent="0.45">
      <c r="A147" s="205" t="s">
        <v>341</v>
      </c>
      <c r="B147" s="88" t="s">
        <v>173</v>
      </c>
      <c r="C147" s="119" t="s">
        <v>168</v>
      </c>
      <c r="D147" s="88">
        <v>240419</v>
      </c>
      <c r="E147" s="168"/>
      <c r="H147" s="52"/>
      <c r="L147" s="52"/>
      <c r="P147" s="52"/>
      <c r="T147" s="52"/>
      <c r="X147" s="52"/>
      <c r="AB147" s="52"/>
      <c r="AD147" s="55">
        <v>7.0000000000000007E-2</v>
      </c>
      <c r="AE147" s="55">
        <v>0.08</v>
      </c>
      <c r="AF147" s="163"/>
      <c r="AI147" s="39"/>
      <c r="AJ147" s="52"/>
      <c r="AN147" s="52"/>
      <c r="AO147" s="168"/>
      <c r="AR147" s="52"/>
      <c r="AS147" s="59"/>
      <c r="AU147" s="51"/>
      <c r="AV147" s="51"/>
      <c r="AW147" s="51"/>
      <c r="AX147" s="51"/>
      <c r="AY147" s="51"/>
      <c r="AZ147" s="51"/>
      <c r="BA147" s="51"/>
      <c r="BB147" s="51"/>
      <c r="BC147" s="51"/>
      <c r="BD147" s="51"/>
    </row>
    <row r="148" spans="1:56" x14ac:dyDescent="0.45">
      <c r="A148" s="205" t="s">
        <v>342</v>
      </c>
      <c r="B148" s="88" t="s">
        <v>173</v>
      </c>
      <c r="C148" s="119" t="s">
        <v>168</v>
      </c>
      <c r="D148" s="88">
        <v>240420</v>
      </c>
      <c r="E148" s="168"/>
      <c r="H148" s="52"/>
      <c r="L148" s="52"/>
      <c r="P148" s="52"/>
      <c r="T148" s="52"/>
      <c r="X148" s="52"/>
      <c r="AB148" s="52"/>
      <c r="AD148" s="55">
        <v>0.01</v>
      </c>
      <c r="AE148" s="55">
        <v>0.01</v>
      </c>
      <c r="AF148" s="163"/>
      <c r="AI148" s="39"/>
      <c r="AJ148" s="52"/>
      <c r="AN148" s="52"/>
      <c r="AO148" s="168"/>
      <c r="AR148" s="52"/>
      <c r="AS148" s="59"/>
      <c r="AU148" s="51"/>
      <c r="AV148" s="51"/>
      <c r="AW148" s="51"/>
      <c r="AX148" s="51"/>
      <c r="AY148" s="51"/>
      <c r="AZ148" s="51"/>
      <c r="BA148" s="51"/>
      <c r="BB148" s="51"/>
      <c r="BC148" s="51"/>
      <c r="BD148" s="51"/>
    </row>
    <row r="149" spans="1:56" x14ac:dyDescent="0.45">
      <c r="A149" s="206" t="s">
        <v>343</v>
      </c>
      <c r="B149" s="120" t="s">
        <v>173</v>
      </c>
      <c r="C149" s="121" t="s">
        <v>168</v>
      </c>
      <c r="D149" s="120">
        <v>240421</v>
      </c>
      <c r="E149" s="174"/>
      <c r="F149" s="174"/>
      <c r="G149" s="174"/>
      <c r="H149" s="175"/>
      <c r="I149" s="174"/>
      <c r="J149" s="174"/>
      <c r="K149" s="174"/>
      <c r="L149" s="175"/>
      <c r="M149" s="174"/>
      <c r="N149" s="174"/>
      <c r="O149" s="174"/>
      <c r="P149" s="175"/>
      <c r="Q149" s="174"/>
      <c r="R149" s="174"/>
      <c r="S149" s="174"/>
      <c r="T149" s="175"/>
      <c r="U149" s="174"/>
      <c r="V149" s="174"/>
      <c r="W149" s="174"/>
      <c r="X149" s="175"/>
      <c r="Y149" s="174"/>
      <c r="Z149" s="174"/>
      <c r="AA149" s="174"/>
      <c r="AB149" s="175"/>
      <c r="AC149" s="174"/>
      <c r="AD149" s="209">
        <f>SUM(AD147:AD148)</f>
        <v>0.08</v>
      </c>
      <c r="AE149" s="209">
        <f>SUM(AE147:AE148)</f>
        <v>0.09</v>
      </c>
      <c r="AF149" s="210"/>
      <c r="AG149" s="174"/>
      <c r="AH149" s="174"/>
      <c r="AI149" s="191"/>
      <c r="AJ149" s="175"/>
      <c r="AK149" s="174"/>
      <c r="AL149" s="174"/>
      <c r="AM149" s="174"/>
      <c r="AN149" s="175"/>
      <c r="AO149" s="174"/>
      <c r="AP149" s="204"/>
      <c r="AQ149" s="204"/>
      <c r="AR149" s="175"/>
      <c r="AS149" s="175"/>
      <c r="AU149" s="178"/>
      <c r="AV149" s="178"/>
      <c r="AW149" s="178"/>
      <c r="AX149" s="178"/>
      <c r="AY149" s="178"/>
      <c r="AZ149" s="178"/>
      <c r="BA149" s="178"/>
      <c r="BB149" s="178"/>
      <c r="BC149" s="178"/>
      <c r="BD149" s="178"/>
    </row>
    <row r="150" spans="1:56" x14ac:dyDescent="0.45">
      <c r="A150" s="105"/>
      <c r="B150" s="110"/>
      <c r="C150" s="110"/>
      <c r="D150" s="110"/>
      <c r="E150" s="168"/>
      <c r="H150" s="52"/>
      <c r="L150" s="52"/>
      <c r="P150" s="52"/>
      <c r="T150" s="52"/>
      <c r="X150" s="52"/>
      <c r="AB150" s="52"/>
      <c r="AE150" s="162"/>
      <c r="AF150" s="163"/>
      <c r="AJ150" s="52"/>
      <c r="AN150" s="52"/>
      <c r="AO150" s="168"/>
      <c r="AR150" s="52"/>
      <c r="AS150" s="59"/>
      <c r="AU150" s="51"/>
      <c r="AV150" s="51"/>
      <c r="AW150" s="51"/>
      <c r="AX150" s="51"/>
      <c r="AY150" s="51"/>
      <c r="AZ150" s="51"/>
      <c r="BA150" s="51"/>
      <c r="BB150" s="51"/>
      <c r="BC150" s="51"/>
      <c r="BD150" s="51"/>
    </row>
    <row r="151" spans="1:56" x14ac:dyDescent="0.45">
      <c r="A151" s="111" t="s">
        <v>344</v>
      </c>
      <c r="B151" s="113"/>
      <c r="C151" s="113"/>
      <c r="D151" s="113"/>
      <c r="E151" s="168"/>
      <c r="H151" s="52"/>
      <c r="L151" s="52"/>
      <c r="P151" s="52"/>
      <c r="T151" s="52"/>
      <c r="X151" s="52"/>
      <c r="AB151" s="52"/>
      <c r="AE151" s="162"/>
      <c r="AF151" s="163"/>
      <c r="AJ151" s="52"/>
      <c r="AN151" s="52"/>
      <c r="AO151" s="168"/>
      <c r="AR151" s="52"/>
      <c r="AS151" s="59"/>
      <c r="AU151" s="51"/>
      <c r="AV151" s="51"/>
      <c r="AW151" s="51"/>
      <c r="AX151" s="51"/>
      <c r="AY151" s="51"/>
      <c r="AZ151" s="51"/>
      <c r="BA151" s="51"/>
      <c r="BB151" s="51"/>
      <c r="BC151" s="51"/>
      <c r="BD151" s="51"/>
    </row>
    <row r="152" spans="1:56" x14ac:dyDescent="0.45">
      <c r="A152" s="56" t="s">
        <v>172</v>
      </c>
      <c r="B152" s="91"/>
      <c r="C152" s="91"/>
      <c r="D152" s="91"/>
      <c r="E152" s="168"/>
      <c r="H152" s="52"/>
      <c r="L152" s="52"/>
      <c r="P152" s="52"/>
      <c r="T152" s="52"/>
      <c r="X152" s="52"/>
      <c r="AB152" s="52"/>
      <c r="AF152" s="163"/>
      <c r="AJ152" s="52"/>
      <c r="AN152" s="52"/>
      <c r="AO152" s="168"/>
      <c r="AR152" s="52"/>
      <c r="AS152" s="59"/>
      <c r="AU152" s="51"/>
      <c r="AV152" s="51"/>
      <c r="AW152" s="51"/>
      <c r="AX152" s="51"/>
      <c r="AY152" s="51"/>
      <c r="AZ152" s="51"/>
      <c r="BA152" s="51"/>
      <c r="BB152" s="51"/>
      <c r="BC152" s="51"/>
      <c r="BD152" s="51"/>
    </row>
    <row r="153" spans="1:56" x14ac:dyDescent="0.45">
      <c r="A153" s="205" t="s">
        <v>345</v>
      </c>
      <c r="B153" s="88" t="s">
        <v>171</v>
      </c>
      <c r="C153" s="119" t="s">
        <v>168</v>
      </c>
      <c r="D153" s="88">
        <v>240422</v>
      </c>
      <c r="E153" s="168"/>
      <c r="H153" s="52"/>
      <c r="L153" s="52"/>
      <c r="P153" s="52"/>
      <c r="T153" s="52"/>
      <c r="X153" s="52"/>
      <c r="AB153" s="52"/>
      <c r="AD153" s="61">
        <v>6.36</v>
      </c>
      <c r="AE153" s="61">
        <v>6.46</v>
      </c>
      <c r="AF153" s="163"/>
      <c r="AI153" s="39"/>
      <c r="AJ153" s="52"/>
      <c r="AN153" s="52"/>
      <c r="AO153" s="168"/>
      <c r="AR153" s="52"/>
      <c r="AS153" s="59"/>
      <c r="AU153" s="51"/>
      <c r="AV153" s="51"/>
      <c r="AW153" s="51"/>
      <c r="AX153" s="51"/>
      <c r="AY153" s="51"/>
      <c r="AZ153" s="51"/>
      <c r="BA153" s="51"/>
      <c r="BB153" s="51"/>
      <c r="BC153" s="51"/>
      <c r="BD153" s="51"/>
    </row>
    <row r="154" spans="1:56" x14ac:dyDescent="0.45">
      <c r="A154" s="205" t="s">
        <v>346</v>
      </c>
      <c r="B154" s="88" t="s">
        <v>171</v>
      </c>
      <c r="C154" s="119" t="s">
        <v>168</v>
      </c>
      <c r="D154" s="88">
        <v>240423</v>
      </c>
      <c r="E154" s="168"/>
      <c r="H154" s="52"/>
      <c r="L154" s="52"/>
      <c r="P154" s="52"/>
      <c r="T154" s="52"/>
      <c r="X154" s="52"/>
      <c r="AB154" s="52"/>
      <c r="AD154" s="61">
        <v>0.09</v>
      </c>
      <c r="AE154" s="61">
        <v>0.09</v>
      </c>
      <c r="AF154" s="163"/>
      <c r="AI154" s="39"/>
      <c r="AJ154" s="52"/>
      <c r="AN154" s="52"/>
      <c r="AO154" s="168"/>
      <c r="AR154" s="52"/>
      <c r="AS154" s="59"/>
      <c r="AU154" s="51"/>
      <c r="AV154" s="51"/>
      <c r="AW154" s="51"/>
      <c r="AX154" s="51"/>
      <c r="AY154" s="51"/>
      <c r="AZ154" s="51"/>
      <c r="BA154" s="51"/>
      <c r="BB154" s="51"/>
      <c r="BC154" s="51"/>
      <c r="BD154" s="51"/>
    </row>
    <row r="155" spans="1:56" x14ac:dyDescent="0.45">
      <c r="A155" s="206" t="s">
        <v>347</v>
      </c>
      <c r="B155" s="120" t="s">
        <v>171</v>
      </c>
      <c r="C155" s="121" t="s">
        <v>168</v>
      </c>
      <c r="D155" s="120">
        <v>240424</v>
      </c>
      <c r="E155" s="174"/>
      <c r="F155" s="174"/>
      <c r="G155" s="174"/>
      <c r="H155" s="175"/>
      <c r="I155" s="174"/>
      <c r="J155" s="174"/>
      <c r="K155" s="174"/>
      <c r="L155" s="175"/>
      <c r="M155" s="174"/>
      <c r="N155" s="174"/>
      <c r="O155" s="174"/>
      <c r="P155" s="175"/>
      <c r="Q155" s="174"/>
      <c r="R155" s="174"/>
      <c r="S155" s="174"/>
      <c r="T155" s="175"/>
      <c r="U155" s="174"/>
      <c r="V155" s="174"/>
      <c r="W155" s="174"/>
      <c r="X155" s="175"/>
      <c r="Y155" s="174"/>
      <c r="Z155" s="174"/>
      <c r="AA155" s="174"/>
      <c r="AB155" s="175"/>
      <c r="AC155" s="174"/>
      <c r="AD155" s="96">
        <f>SUM(AD153:AD154)</f>
        <v>6.45</v>
      </c>
      <c r="AE155" s="96">
        <f>SUM(AE153:AE154)</f>
        <v>6.55</v>
      </c>
      <c r="AF155" s="208"/>
      <c r="AG155" s="174"/>
      <c r="AH155" s="174"/>
      <c r="AI155" s="191"/>
      <c r="AJ155" s="175"/>
      <c r="AK155" s="174"/>
      <c r="AL155" s="174"/>
      <c r="AM155" s="174"/>
      <c r="AN155" s="175"/>
      <c r="AO155" s="174"/>
      <c r="AP155" s="204"/>
      <c r="AQ155" s="204"/>
      <c r="AR155" s="175"/>
      <c r="AS155" s="175"/>
      <c r="AU155" s="178"/>
      <c r="AV155" s="178"/>
      <c r="AW155" s="178"/>
      <c r="AX155" s="178"/>
      <c r="AY155" s="178"/>
      <c r="AZ155" s="178"/>
      <c r="BA155" s="178"/>
      <c r="BB155" s="178"/>
      <c r="BC155" s="178"/>
      <c r="BD155" s="178"/>
    </row>
    <row r="156" spans="1:56" x14ac:dyDescent="0.45">
      <c r="A156" s="102"/>
      <c r="B156" s="129"/>
      <c r="C156" s="129"/>
      <c r="D156" s="129"/>
      <c r="E156" s="168"/>
      <c r="H156" s="52"/>
      <c r="L156" s="52"/>
      <c r="P156" s="52"/>
      <c r="T156" s="52"/>
      <c r="X156" s="52"/>
      <c r="AB156" s="52"/>
      <c r="AE156" s="162"/>
      <c r="AF156" s="163"/>
      <c r="AJ156" s="52"/>
      <c r="AN156" s="52"/>
      <c r="AO156" s="168"/>
      <c r="AR156" s="52"/>
      <c r="AS156" s="59"/>
      <c r="AU156" s="51"/>
      <c r="AV156" s="51"/>
      <c r="AW156" s="51"/>
      <c r="AX156" s="51"/>
      <c r="AY156" s="51"/>
      <c r="AZ156" s="51"/>
      <c r="BA156" s="51"/>
      <c r="BB156" s="51"/>
      <c r="BC156" s="51"/>
      <c r="BD156" s="51"/>
    </row>
    <row r="157" spans="1:56" x14ac:dyDescent="0.45">
      <c r="A157" s="56" t="s">
        <v>170</v>
      </c>
      <c r="B157" s="91"/>
      <c r="C157" s="91"/>
      <c r="D157" s="91"/>
      <c r="E157" s="168"/>
      <c r="H157" s="52"/>
      <c r="L157" s="52"/>
      <c r="P157" s="52"/>
      <c r="T157" s="52"/>
      <c r="X157" s="52"/>
      <c r="AB157" s="52"/>
      <c r="AE157" s="162"/>
      <c r="AF157" s="163"/>
      <c r="AJ157" s="52"/>
      <c r="AN157" s="52"/>
      <c r="AO157" s="168"/>
      <c r="AR157" s="52"/>
      <c r="AS157" s="59"/>
      <c r="AU157" s="51"/>
      <c r="AV157" s="51"/>
      <c r="AW157" s="51"/>
      <c r="AX157" s="51"/>
      <c r="AY157" s="51"/>
      <c r="AZ157" s="51"/>
      <c r="BA157" s="51"/>
      <c r="BB157" s="51"/>
      <c r="BC157" s="51"/>
      <c r="BD157" s="51"/>
    </row>
    <row r="158" spans="1:56" x14ac:dyDescent="0.45">
      <c r="A158" s="205" t="s">
        <v>345</v>
      </c>
      <c r="B158" s="88" t="s">
        <v>171</v>
      </c>
      <c r="C158" s="119" t="s">
        <v>168</v>
      </c>
      <c r="D158" s="88">
        <v>240425</v>
      </c>
      <c r="E158" s="168"/>
      <c r="H158" s="52"/>
      <c r="L158" s="52"/>
      <c r="P158" s="52"/>
      <c r="T158" s="52"/>
      <c r="X158" s="52"/>
      <c r="AB158" s="52"/>
      <c r="AD158" s="61">
        <v>6.51</v>
      </c>
      <c r="AE158" s="61">
        <v>6.56</v>
      </c>
      <c r="AF158" s="163"/>
      <c r="AI158" s="39"/>
      <c r="AJ158" s="52"/>
      <c r="AN158" s="52"/>
      <c r="AO158" s="168"/>
      <c r="AR158" s="52"/>
      <c r="AS158" s="59"/>
      <c r="AU158" s="51"/>
      <c r="AV158" s="51"/>
      <c r="AW158" s="51"/>
      <c r="AX158" s="51"/>
      <c r="AY158" s="51"/>
      <c r="AZ158" s="51"/>
      <c r="BA158" s="51"/>
      <c r="BB158" s="51"/>
      <c r="BC158" s="51"/>
      <c r="BD158" s="51"/>
    </row>
    <row r="159" spans="1:56" x14ac:dyDescent="0.45">
      <c r="A159" s="205" t="s">
        <v>346</v>
      </c>
      <c r="B159" s="88" t="s">
        <v>171</v>
      </c>
      <c r="C159" s="119" t="s">
        <v>168</v>
      </c>
      <c r="D159" s="88">
        <v>240426</v>
      </c>
      <c r="E159" s="168"/>
      <c r="H159" s="52"/>
      <c r="L159" s="52"/>
      <c r="P159" s="52"/>
      <c r="T159" s="52"/>
      <c r="X159" s="52"/>
      <c r="AB159" s="52"/>
      <c r="AD159" s="61">
        <v>0.09</v>
      </c>
      <c r="AE159" s="61">
        <v>0.09</v>
      </c>
      <c r="AF159" s="163"/>
      <c r="AI159" s="39"/>
      <c r="AJ159" s="52"/>
      <c r="AN159" s="52"/>
      <c r="AO159" s="168"/>
      <c r="AR159" s="52"/>
      <c r="AS159" s="59"/>
      <c r="AU159" s="51"/>
      <c r="AV159" s="51"/>
      <c r="AW159" s="51"/>
      <c r="AX159" s="51"/>
      <c r="AY159" s="51"/>
      <c r="AZ159" s="51"/>
      <c r="BA159" s="51"/>
      <c r="BB159" s="51"/>
      <c r="BC159" s="51"/>
      <c r="BD159" s="51"/>
    </row>
    <row r="160" spans="1:56" x14ac:dyDescent="0.45">
      <c r="A160" s="206" t="s">
        <v>347</v>
      </c>
      <c r="B160" s="120" t="s">
        <v>171</v>
      </c>
      <c r="C160" s="121" t="s">
        <v>168</v>
      </c>
      <c r="D160" s="120">
        <v>240427</v>
      </c>
      <c r="E160" s="174"/>
      <c r="F160" s="174"/>
      <c r="G160" s="174"/>
      <c r="H160" s="175"/>
      <c r="I160" s="174"/>
      <c r="J160" s="174"/>
      <c r="K160" s="174"/>
      <c r="L160" s="175"/>
      <c r="M160" s="174"/>
      <c r="N160" s="174"/>
      <c r="O160" s="174"/>
      <c r="P160" s="175"/>
      <c r="Q160" s="174"/>
      <c r="R160" s="174"/>
      <c r="S160" s="174"/>
      <c r="T160" s="175"/>
      <c r="U160" s="174"/>
      <c r="V160" s="174"/>
      <c r="W160" s="174"/>
      <c r="X160" s="175"/>
      <c r="Y160" s="174"/>
      <c r="Z160" s="174"/>
      <c r="AA160" s="174"/>
      <c r="AB160" s="175"/>
      <c r="AC160" s="174"/>
      <c r="AD160" s="96">
        <f>SUM(AD158:AD159)</f>
        <v>6.6</v>
      </c>
      <c r="AE160" s="100">
        <v>6.65</v>
      </c>
      <c r="AF160" s="208"/>
      <c r="AG160" s="174"/>
      <c r="AH160" s="174"/>
      <c r="AI160" s="191"/>
      <c r="AJ160" s="175"/>
      <c r="AK160" s="174"/>
      <c r="AL160" s="174"/>
      <c r="AM160" s="174"/>
      <c r="AN160" s="175"/>
      <c r="AO160" s="174"/>
      <c r="AP160" s="204"/>
      <c r="AQ160" s="204"/>
      <c r="AR160" s="175"/>
      <c r="AS160" s="175"/>
      <c r="AU160" s="178"/>
      <c r="AV160" s="178"/>
      <c r="AW160" s="178"/>
      <c r="AX160" s="178"/>
      <c r="AY160" s="178"/>
      <c r="AZ160" s="178"/>
      <c r="BA160" s="178"/>
      <c r="BB160" s="178"/>
      <c r="BC160" s="178"/>
      <c r="BD160" s="178"/>
    </row>
    <row r="161" spans="1:56" x14ac:dyDescent="0.45">
      <c r="A161" s="105"/>
      <c r="B161" s="110"/>
      <c r="C161" s="110"/>
      <c r="D161" s="110"/>
      <c r="E161" s="168"/>
      <c r="H161" s="52"/>
      <c r="L161" s="52"/>
      <c r="P161" s="52"/>
      <c r="T161" s="52"/>
      <c r="X161" s="52"/>
      <c r="AB161" s="52"/>
      <c r="AE161" s="162"/>
      <c r="AF161" s="163"/>
      <c r="AJ161" s="52"/>
      <c r="AN161" s="52"/>
      <c r="AO161" s="168"/>
      <c r="AR161" s="52"/>
      <c r="AS161" s="59"/>
      <c r="AU161" s="51"/>
      <c r="AV161" s="51"/>
      <c r="AW161" s="51"/>
      <c r="AX161" s="51"/>
      <c r="AY161" s="51"/>
      <c r="AZ161" s="51"/>
      <c r="BA161" s="51"/>
      <c r="BB161" s="51"/>
      <c r="BC161" s="51"/>
      <c r="BD161" s="51"/>
    </row>
    <row r="162" spans="1:56" x14ac:dyDescent="0.45">
      <c r="A162" s="111" t="s">
        <v>348</v>
      </c>
      <c r="B162" s="113"/>
      <c r="C162" s="113"/>
      <c r="D162" s="113"/>
      <c r="E162" s="168"/>
      <c r="H162" s="52"/>
      <c r="L162" s="52"/>
      <c r="P162" s="52"/>
      <c r="T162" s="52"/>
      <c r="X162" s="52"/>
      <c r="AB162" s="52"/>
      <c r="AE162" s="162"/>
      <c r="AF162" s="163"/>
      <c r="AJ162" s="52"/>
      <c r="AN162" s="52"/>
      <c r="AO162" s="168"/>
      <c r="AR162" s="52"/>
      <c r="AS162" s="59"/>
      <c r="AU162" s="51"/>
      <c r="AV162" s="51"/>
      <c r="AW162" s="51"/>
      <c r="AX162" s="51"/>
      <c r="AY162" s="51"/>
      <c r="AZ162" s="51"/>
      <c r="BA162" s="51"/>
      <c r="BB162" s="51"/>
      <c r="BC162" s="51"/>
      <c r="BD162" s="51"/>
    </row>
    <row r="163" spans="1:56" x14ac:dyDescent="0.45">
      <c r="A163" s="106" t="s">
        <v>172</v>
      </c>
      <c r="B163" s="107"/>
      <c r="C163" s="107"/>
      <c r="D163" s="107"/>
      <c r="E163" s="168"/>
      <c r="H163" s="52"/>
      <c r="L163" s="52"/>
      <c r="P163" s="52"/>
      <c r="T163" s="52"/>
      <c r="X163" s="52"/>
      <c r="AB163" s="52"/>
      <c r="AE163" s="162"/>
      <c r="AF163" s="163"/>
      <c r="AJ163" s="52"/>
      <c r="AN163" s="52"/>
      <c r="AO163" s="168"/>
      <c r="AR163" s="52"/>
      <c r="AS163" s="59"/>
      <c r="AU163" s="51"/>
      <c r="AV163" s="51"/>
      <c r="AW163" s="51"/>
      <c r="AX163" s="51"/>
      <c r="AY163" s="51"/>
      <c r="AZ163" s="51"/>
      <c r="BA163" s="51"/>
      <c r="BB163" s="51"/>
      <c r="BC163" s="51"/>
      <c r="BD163" s="51"/>
    </row>
    <row r="164" spans="1:56" x14ac:dyDescent="0.45">
      <c r="A164" s="108" t="s">
        <v>336</v>
      </c>
      <c r="B164" s="88" t="s">
        <v>173</v>
      </c>
      <c r="C164" s="119" t="s">
        <v>168</v>
      </c>
      <c r="D164" s="88">
        <v>240428</v>
      </c>
      <c r="E164" s="168"/>
      <c r="H164" s="52"/>
      <c r="L164" s="52"/>
      <c r="P164" s="52"/>
      <c r="T164" s="52"/>
      <c r="X164" s="52"/>
      <c r="AB164" s="52"/>
      <c r="AE164" s="55">
        <v>0.08</v>
      </c>
      <c r="AF164" s="163"/>
      <c r="AI164" s="39"/>
      <c r="AJ164" s="52"/>
      <c r="AN164" s="52"/>
      <c r="AO164" s="168"/>
      <c r="AR164" s="52"/>
      <c r="AS164" s="59"/>
      <c r="AU164" s="51"/>
      <c r="AV164" s="51"/>
      <c r="AW164" s="51"/>
      <c r="AX164" s="51"/>
      <c r="AY164" s="51"/>
      <c r="AZ164" s="51"/>
      <c r="BA164" s="51"/>
      <c r="BB164" s="51"/>
      <c r="BC164" s="51"/>
      <c r="BD164" s="51"/>
    </row>
    <row r="165" spans="1:56" x14ac:dyDescent="0.45">
      <c r="A165" s="108" t="s">
        <v>342</v>
      </c>
      <c r="B165" s="88" t="s">
        <v>173</v>
      </c>
      <c r="C165" s="119" t="s">
        <v>168</v>
      </c>
      <c r="D165" s="88">
        <v>240429</v>
      </c>
      <c r="E165" s="168"/>
      <c r="H165" s="52"/>
      <c r="L165" s="52"/>
      <c r="P165" s="52"/>
      <c r="T165" s="52"/>
      <c r="X165" s="52"/>
      <c r="AB165" s="52"/>
      <c r="AE165" s="55">
        <v>0.02</v>
      </c>
      <c r="AF165" s="163"/>
      <c r="AI165" s="39"/>
      <c r="AJ165" s="52"/>
      <c r="AN165" s="52"/>
      <c r="AO165" s="168"/>
      <c r="AR165" s="52"/>
      <c r="AS165" s="59"/>
      <c r="AU165" s="51"/>
      <c r="AV165" s="51"/>
      <c r="AW165" s="51"/>
      <c r="AX165" s="51"/>
      <c r="AY165" s="51"/>
      <c r="AZ165" s="51"/>
      <c r="BA165" s="51"/>
      <c r="BB165" s="51"/>
      <c r="BC165" s="51"/>
      <c r="BD165" s="51"/>
    </row>
    <row r="166" spans="1:56" x14ac:dyDescent="0.45">
      <c r="A166" s="108" t="s">
        <v>349</v>
      </c>
      <c r="B166" s="88" t="s">
        <v>173</v>
      </c>
      <c r="C166" s="119" t="s">
        <v>168</v>
      </c>
      <c r="D166" s="88">
        <v>240430</v>
      </c>
      <c r="E166" s="168"/>
      <c r="H166" s="52"/>
      <c r="L166" s="52"/>
      <c r="P166" s="52"/>
      <c r="T166" s="52"/>
      <c r="X166" s="52"/>
      <c r="AB166" s="52"/>
      <c r="AE166" s="55">
        <v>0.1</v>
      </c>
      <c r="AF166" s="163"/>
      <c r="AI166" s="39"/>
      <c r="AJ166" s="52"/>
      <c r="AN166" s="52"/>
      <c r="AO166" s="168"/>
      <c r="AR166" s="52"/>
      <c r="AS166" s="59"/>
      <c r="AU166" s="51"/>
      <c r="AV166" s="51"/>
      <c r="AW166" s="51"/>
      <c r="AX166" s="51"/>
      <c r="AY166" s="51"/>
      <c r="AZ166" s="51"/>
      <c r="BA166" s="51"/>
      <c r="BB166" s="51"/>
      <c r="BC166" s="51"/>
      <c r="BD166" s="51"/>
    </row>
    <row r="167" spans="1:56" x14ac:dyDescent="0.45">
      <c r="A167" s="45"/>
      <c r="B167" s="98"/>
      <c r="C167" s="98"/>
      <c r="D167" s="98"/>
      <c r="E167" s="168"/>
      <c r="H167" s="52"/>
      <c r="L167" s="52"/>
      <c r="P167" s="52"/>
      <c r="T167" s="52"/>
      <c r="X167" s="52"/>
      <c r="AB167" s="52"/>
      <c r="AE167" s="162"/>
      <c r="AF167" s="163"/>
      <c r="AJ167" s="52"/>
      <c r="AN167" s="52"/>
      <c r="AO167" s="168"/>
      <c r="AR167" s="52"/>
      <c r="AS167" s="59"/>
      <c r="AU167" s="51"/>
      <c r="AV167" s="51"/>
      <c r="AW167" s="51"/>
      <c r="AX167" s="51"/>
      <c r="AY167" s="51"/>
      <c r="AZ167" s="51"/>
      <c r="BA167" s="51"/>
      <c r="BB167" s="51"/>
      <c r="BC167" s="51"/>
      <c r="BD167" s="51"/>
    </row>
    <row r="168" spans="1:56" x14ac:dyDescent="0.45">
      <c r="A168" s="56" t="s">
        <v>170</v>
      </c>
      <c r="B168" s="91"/>
      <c r="C168" s="91"/>
      <c r="D168" s="91"/>
      <c r="E168" s="168"/>
      <c r="H168" s="52"/>
      <c r="L168" s="52"/>
      <c r="P168" s="52"/>
      <c r="T168" s="52"/>
      <c r="X168" s="52"/>
      <c r="AB168" s="52"/>
      <c r="AE168" s="162"/>
      <c r="AF168" s="163"/>
      <c r="AJ168" s="52"/>
      <c r="AN168" s="52"/>
      <c r="AO168" s="168"/>
      <c r="AR168" s="52"/>
      <c r="AS168" s="59"/>
      <c r="AU168" s="51"/>
      <c r="AV168" s="51"/>
      <c r="AW168" s="51"/>
      <c r="AX168" s="51"/>
      <c r="AY168" s="51"/>
      <c r="AZ168" s="51"/>
      <c r="BA168" s="51"/>
      <c r="BB168" s="51"/>
      <c r="BC168" s="51"/>
      <c r="BD168" s="51"/>
    </row>
    <row r="169" spans="1:56" x14ac:dyDescent="0.45">
      <c r="A169" s="108" t="s">
        <v>336</v>
      </c>
      <c r="B169" s="88" t="s">
        <v>173</v>
      </c>
      <c r="C169" s="119" t="s">
        <v>168</v>
      </c>
      <c r="D169" s="88">
        <v>240431</v>
      </c>
      <c r="E169" s="168"/>
      <c r="H169" s="52"/>
      <c r="L169" s="52"/>
      <c r="P169" s="52"/>
      <c r="T169" s="52"/>
      <c r="X169" s="52"/>
      <c r="AB169" s="52"/>
      <c r="AE169" s="55">
        <v>0.1</v>
      </c>
      <c r="AF169" s="163"/>
      <c r="AI169" s="39"/>
      <c r="AJ169" s="52"/>
      <c r="AN169" s="52"/>
      <c r="AO169" s="168"/>
      <c r="AR169" s="52"/>
      <c r="AS169" s="59"/>
      <c r="AU169" s="51"/>
      <c r="AV169" s="51"/>
      <c r="AW169" s="51"/>
      <c r="AX169" s="51"/>
      <c r="AY169" s="51"/>
      <c r="AZ169" s="51"/>
      <c r="BA169" s="51"/>
      <c r="BB169" s="51"/>
      <c r="BC169" s="51"/>
      <c r="BD169" s="51"/>
    </row>
    <row r="170" spans="1:56" x14ac:dyDescent="0.45">
      <c r="A170" s="108" t="s">
        <v>342</v>
      </c>
      <c r="B170" s="88" t="s">
        <v>173</v>
      </c>
      <c r="C170" s="119" t="s">
        <v>168</v>
      </c>
      <c r="D170" s="88">
        <v>240432</v>
      </c>
      <c r="E170" s="168"/>
      <c r="H170" s="52"/>
      <c r="L170" s="52"/>
      <c r="P170" s="52"/>
      <c r="T170" s="52"/>
      <c r="X170" s="52"/>
      <c r="AB170" s="52"/>
      <c r="AE170" s="55">
        <v>0.02</v>
      </c>
      <c r="AF170" s="163"/>
      <c r="AI170" s="39"/>
      <c r="AJ170" s="52"/>
      <c r="AN170" s="52"/>
      <c r="AO170" s="168"/>
      <c r="AR170" s="52"/>
      <c r="AS170" s="59"/>
      <c r="AU170" s="51"/>
      <c r="AV170" s="51"/>
      <c r="AW170" s="51"/>
      <c r="AX170" s="51"/>
      <c r="AY170" s="51"/>
      <c r="AZ170" s="51"/>
      <c r="BA170" s="51"/>
      <c r="BB170" s="51"/>
      <c r="BC170" s="51"/>
      <c r="BD170" s="51"/>
    </row>
    <row r="171" spans="1:56" x14ac:dyDescent="0.45">
      <c r="A171" s="108" t="s">
        <v>349</v>
      </c>
      <c r="B171" s="88" t="s">
        <v>173</v>
      </c>
      <c r="C171" s="119" t="s">
        <v>168</v>
      </c>
      <c r="D171" s="88">
        <v>240433</v>
      </c>
      <c r="E171" s="168"/>
      <c r="H171" s="52"/>
      <c r="L171" s="52"/>
      <c r="P171" s="52"/>
      <c r="T171" s="52"/>
      <c r="X171" s="52"/>
      <c r="AB171" s="52"/>
      <c r="AE171" s="55">
        <v>0.11</v>
      </c>
      <c r="AF171" s="163"/>
      <c r="AI171" s="39"/>
      <c r="AJ171" s="52"/>
      <c r="AN171" s="52"/>
      <c r="AO171" s="168"/>
      <c r="AR171" s="52"/>
      <c r="AS171" s="59"/>
      <c r="AU171" s="51"/>
      <c r="AV171" s="51"/>
      <c r="AW171" s="51"/>
      <c r="AX171" s="51"/>
      <c r="AY171" s="51"/>
      <c r="AZ171" s="51"/>
      <c r="BA171" s="51"/>
      <c r="BB171" s="51"/>
      <c r="BC171" s="51"/>
      <c r="BD171" s="51"/>
    </row>
    <row r="172" spans="1:56" x14ac:dyDescent="0.45">
      <c r="A172" s="102"/>
      <c r="B172" s="129"/>
      <c r="C172" s="129"/>
      <c r="D172" s="129"/>
      <c r="E172" s="168"/>
      <c r="H172" s="52"/>
      <c r="L172" s="52"/>
      <c r="P172" s="52"/>
      <c r="T172" s="52"/>
      <c r="X172" s="52"/>
      <c r="AB172" s="52"/>
      <c r="AE172" s="39"/>
      <c r="AF172" s="163"/>
      <c r="AI172" s="39"/>
      <c r="AJ172" s="52"/>
      <c r="AN172" s="52"/>
      <c r="AO172" s="168"/>
      <c r="AR172" s="52"/>
      <c r="AS172" s="59"/>
      <c r="AU172" s="51"/>
      <c r="AV172" s="51"/>
      <c r="AW172" s="51"/>
      <c r="AX172" s="51"/>
      <c r="AY172" s="51"/>
      <c r="AZ172" s="51"/>
      <c r="BA172" s="51"/>
      <c r="BB172" s="51"/>
      <c r="BC172" s="51"/>
      <c r="BD172" s="51"/>
    </row>
    <row r="173" spans="1:56" x14ac:dyDescent="0.45">
      <c r="A173" s="116" t="s">
        <v>350</v>
      </c>
      <c r="B173" s="115"/>
      <c r="C173" s="115"/>
      <c r="D173" s="115"/>
      <c r="E173" s="168"/>
      <c r="H173" s="52"/>
      <c r="L173" s="52"/>
      <c r="P173" s="52"/>
      <c r="T173" s="52"/>
      <c r="X173" s="52"/>
      <c r="AB173" s="52"/>
      <c r="AE173" s="39"/>
      <c r="AF173" s="163"/>
      <c r="AI173" s="39"/>
      <c r="AJ173" s="52"/>
      <c r="AN173" s="52"/>
      <c r="AO173" s="168"/>
      <c r="AR173" s="52"/>
      <c r="AS173" s="59"/>
      <c r="AU173" s="51"/>
      <c r="AV173" s="51"/>
      <c r="AW173" s="51"/>
      <c r="AX173" s="51"/>
      <c r="AY173" s="51"/>
      <c r="AZ173" s="51"/>
      <c r="BA173" s="51"/>
      <c r="BB173" s="51"/>
      <c r="BC173" s="51"/>
      <c r="BD173" s="51"/>
    </row>
    <row r="174" spans="1:56" x14ac:dyDescent="0.45">
      <c r="A174" s="111" t="s">
        <v>351</v>
      </c>
      <c r="B174" s="113"/>
      <c r="C174" s="113"/>
      <c r="D174" s="113"/>
      <c r="E174" s="168"/>
      <c r="H174" s="52"/>
      <c r="L174" s="52"/>
      <c r="P174" s="52"/>
      <c r="T174" s="52"/>
      <c r="X174" s="52"/>
      <c r="AB174" s="52"/>
      <c r="AE174" s="39"/>
      <c r="AF174" s="163"/>
      <c r="AI174" s="39"/>
      <c r="AJ174" s="52"/>
      <c r="AN174" s="52"/>
      <c r="AO174" s="168"/>
      <c r="AR174" s="52"/>
      <c r="AS174" s="59"/>
      <c r="AU174" s="51"/>
      <c r="AV174" s="51"/>
      <c r="AW174" s="51"/>
      <c r="AX174" s="51"/>
      <c r="AY174" s="51"/>
      <c r="AZ174" s="51"/>
      <c r="BA174" s="51"/>
      <c r="BB174" s="51"/>
      <c r="BC174" s="51"/>
      <c r="BD174" s="51"/>
    </row>
    <row r="175" spans="1:56" x14ac:dyDescent="0.45">
      <c r="A175" s="45" t="s">
        <v>352</v>
      </c>
      <c r="B175" s="88" t="s">
        <v>175</v>
      </c>
      <c r="C175" s="119" t="s">
        <v>168</v>
      </c>
      <c r="D175" s="88">
        <v>2750827</v>
      </c>
      <c r="E175" s="168"/>
      <c r="G175" s="40">
        <v>700</v>
      </c>
      <c r="H175" s="52"/>
      <c r="L175" s="52"/>
      <c r="P175" s="38"/>
      <c r="T175" s="52"/>
      <c r="W175" s="40">
        <v>1285</v>
      </c>
      <c r="X175" s="52"/>
      <c r="AA175" s="40">
        <v>975</v>
      </c>
      <c r="AB175" s="52"/>
      <c r="AF175" s="52"/>
      <c r="AI175" s="40">
        <v>1050</v>
      </c>
      <c r="AJ175" s="52"/>
      <c r="AM175" s="40">
        <v>1110</v>
      </c>
      <c r="AN175" s="52"/>
      <c r="AO175" s="168"/>
      <c r="AR175" s="52"/>
      <c r="AS175" s="59"/>
      <c r="AU175" s="51"/>
      <c r="AV175" s="51"/>
      <c r="AW175" s="51"/>
      <c r="AX175" s="51"/>
      <c r="AY175" s="51"/>
      <c r="AZ175" s="51"/>
      <c r="BA175" s="51"/>
      <c r="BB175" s="51"/>
      <c r="BC175" s="51"/>
      <c r="BD175" s="51"/>
    </row>
    <row r="176" spans="1:56" x14ac:dyDescent="0.45">
      <c r="A176" s="45" t="s">
        <v>313</v>
      </c>
      <c r="B176" s="88" t="s">
        <v>175</v>
      </c>
      <c r="C176" s="119" t="s">
        <v>168</v>
      </c>
      <c r="D176" s="88">
        <v>1165596</v>
      </c>
      <c r="E176" s="168"/>
      <c r="G176" s="39"/>
      <c r="H176" s="52"/>
      <c r="L176" s="52"/>
      <c r="P176" s="38"/>
      <c r="T176" s="52"/>
      <c r="X176" s="52"/>
      <c r="AA176" s="40">
        <v>1000</v>
      </c>
      <c r="AB176" s="52"/>
      <c r="AF176" s="52"/>
      <c r="AI176" s="40">
        <v>1750</v>
      </c>
      <c r="AJ176" s="52"/>
      <c r="AM176" s="40">
        <v>1750</v>
      </c>
      <c r="AN176" s="52"/>
      <c r="AO176" s="168"/>
      <c r="AR176" s="52"/>
      <c r="AS176" s="59"/>
      <c r="AU176" s="51"/>
      <c r="AV176" s="51"/>
      <c r="AW176" s="51"/>
      <c r="AX176" s="51"/>
      <c r="AY176" s="51"/>
      <c r="AZ176" s="51"/>
      <c r="BA176" s="51"/>
      <c r="BB176" s="51"/>
      <c r="BC176" s="51"/>
      <c r="BD176" s="51"/>
    </row>
    <row r="177" spans="1:56" x14ac:dyDescent="0.45">
      <c r="A177" s="45" t="s">
        <v>353</v>
      </c>
      <c r="B177" s="88" t="s">
        <v>175</v>
      </c>
      <c r="C177" s="119" t="s">
        <v>168</v>
      </c>
      <c r="D177" s="88">
        <v>2750828</v>
      </c>
      <c r="E177" s="168"/>
      <c r="G177" s="40">
        <v>525</v>
      </c>
      <c r="H177" s="52"/>
      <c r="L177" s="52"/>
      <c r="P177" s="38"/>
      <c r="T177" s="52"/>
      <c r="W177" s="40">
        <v>760</v>
      </c>
      <c r="X177" s="52"/>
      <c r="AA177" s="39"/>
      <c r="AB177" s="52"/>
      <c r="AF177" s="52"/>
      <c r="AI177" s="39"/>
      <c r="AJ177" s="52"/>
      <c r="AM177" s="39"/>
      <c r="AN177" s="52"/>
      <c r="AO177" s="168"/>
      <c r="AR177" s="52"/>
      <c r="AS177" s="59"/>
      <c r="AU177" s="51"/>
      <c r="AV177" s="51"/>
      <c r="AW177" s="51"/>
      <c r="AX177" s="51"/>
      <c r="AY177" s="51"/>
      <c r="AZ177" s="51"/>
      <c r="BA177" s="51"/>
      <c r="BB177" s="51"/>
      <c r="BC177" s="51"/>
      <c r="BD177" s="51"/>
    </row>
    <row r="178" spans="1:56" x14ac:dyDescent="0.45">
      <c r="A178" s="45" t="s">
        <v>323</v>
      </c>
      <c r="B178" s="88" t="s">
        <v>175</v>
      </c>
      <c r="C178" s="119" t="s">
        <v>168</v>
      </c>
      <c r="D178" s="88">
        <v>1165597</v>
      </c>
      <c r="E178" s="168"/>
      <c r="H178" s="52"/>
      <c r="L178" s="52"/>
      <c r="P178" s="38"/>
      <c r="T178" s="52"/>
      <c r="X178" s="52"/>
      <c r="AA178" s="40">
        <v>100</v>
      </c>
      <c r="AB178" s="52"/>
      <c r="AF178" s="52"/>
      <c r="AI178" s="40">
        <v>100</v>
      </c>
      <c r="AJ178" s="52"/>
      <c r="AM178" s="40">
        <v>120</v>
      </c>
      <c r="AN178" s="52"/>
      <c r="AO178" s="168"/>
      <c r="AR178" s="52"/>
      <c r="AS178" s="59"/>
      <c r="AU178" s="51"/>
      <c r="AV178" s="51"/>
      <c r="AW178" s="51"/>
      <c r="AX178" s="51"/>
      <c r="AY178" s="51"/>
      <c r="AZ178" s="51"/>
      <c r="BA178" s="51"/>
      <c r="BB178" s="51"/>
      <c r="BC178" s="51"/>
      <c r="BD178" s="51"/>
    </row>
    <row r="179" spans="1:56" x14ac:dyDescent="0.45">
      <c r="A179" s="44" t="s">
        <v>308</v>
      </c>
      <c r="B179" s="120" t="s">
        <v>175</v>
      </c>
      <c r="C179" s="121" t="s">
        <v>168</v>
      </c>
      <c r="D179" s="120">
        <v>1165594</v>
      </c>
      <c r="E179" s="174"/>
      <c r="F179" s="174"/>
      <c r="G179" s="174"/>
      <c r="H179" s="175"/>
      <c r="I179" s="174"/>
      <c r="J179" s="174"/>
      <c r="K179" s="174"/>
      <c r="L179" s="175"/>
      <c r="M179" s="174"/>
      <c r="N179" s="174"/>
      <c r="O179" s="174"/>
      <c r="P179" s="192"/>
      <c r="Q179" s="174"/>
      <c r="R179" s="174"/>
      <c r="S179" s="174"/>
      <c r="T179" s="175"/>
      <c r="U179" s="174"/>
      <c r="V179" s="174"/>
      <c r="W179" s="174"/>
      <c r="X179" s="175"/>
      <c r="Y179" s="174"/>
      <c r="Z179" s="174"/>
      <c r="AA179" s="176">
        <f>SUM(AA175:AA178)</f>
        <v>2075</v>
      </c>
      <c r="AB179" s="175"/>
      <c r="AC179" s="174"/>
      <c r="AD179" s="174"/>
      <c r="AE179" s="174"/>
      <c r="AF179" s="175"/>
      <c r="AG179" s="174"/>
      <c r="AH179" s="174"/>
      <c r="AI179" s="176">
        <f>SUM(AI175:AI178)</f>
        <v>2900</v>
      </c>
      <c r="AJ179" s="175"/>
      <c r="AK179" s="174"/>
      <c r="AL179" s="174"/>
      <c r="AM179" s="176">
        <f>SUM(AM175:AM178)</f>
        <v>2980</v>
      </c>
      <c r="AN179" s="175"/>
      <c r="AO179" s="174"/>
      <c r="AP179" s="204"/>
      <c r="AQ179" s="204"/>
      <c r="AR179" s="175"/>
      <c r="AS179" s="175"/>
      <c r="AU179" s="178"/>
      <c r="AV179" s="178"/>
      <c r="AW179" s="178"/>
      <c r="AX179" s="178"/>
      <c r="AY179" s="178"/>
      <c r="AZ179" s="178"/>
      <c r="BA179" s="178"/>
      <c r="BB179" s="178"/>
      <c r="BC179" s="178"/>
      <c r="BD179" s="178"/>
    </row>
    <row r="180" spans="1:56" x14ac:dyDescent="0.45">
      <c r="A180" s="41"/>
      <c r="B180" s="99"/>
      <c r="C180" s="99"/>
      <c r="D180" s="99"/>
      <c r="E180" s="168"/>
      <c r="H180" s="52"/>
      <c r="L180" s="52"/>
      <c r="P180" s="38"/>
      <c r="T180" s="52"/>
      <c r="X180" s="52"/>
      <c r="AA180" s="39"/>
      <c r="AB180" s="52"/>
      <c r="AF180" s="52"/>
      <c r="AI180" s="39"/>
      <c r="AJ180" s="52"/>
      <c r="AM180" s="39"/>
      <c r="AN180" s="52"/>
      <c r="AO180" s="168"/>
      <c r="AR180" s="52"/>
      <c r="AS180" s="59"/>
      <c r="AU180" s="51"/>
      <c r="AV180" s="51"/>
      <c r="AW180" s="51"/>
      <c r="AX180" s="51"/>
      <c r="AY180" s="51"/>
      <c r="AZ180" s="51"/>
      <c r="BA180" s="51"/>
      <c r="BB180" s="51"/>
      <c r="BC180" s="51"/>
      <c r="BD180" s="51"/>
    </row>
    <row r="181" spans="1:56" x14ac:dyDescent="0.45">
      <c r="A181" s="41" t="s">
        <v>354</v>
      </c>
      <c r="B181" s="88" t="s">
        <v>173</v>
      </c>
      <c r="C181" s="119" t="s">
        <v>168</v>
      </c>
      <c r="D181" s="88">
        <v>2750829</v>
      </c>
      <c r="E181" s="168"/>
      <c r="H181" s="52"/>
      <c r="L181" s="52"/>
      <c r="P181" s="54">
        <v>-0.15</v>
      </c>
      <c r="T181" s="52"/>
      <c r="X181" s="52"/>
      <c r="AA181" s="39"/>
      <c r="AB181" s="52"/>
      <c r="AF181" s="52"/>
      <c r="AI181" s="39"/>
      <c r="AJ181" s="52"/>
      <c r="AM181" s="39"/>
      <c r="AN181" s="52"/>
      <c r="AO181" s="168"/>
      <c r="AR181" s="52"/>
      <c r="AS181" s="59"/>
      <c r="AU181" s="51"/>
      <c r="AV181" s="51"/>
      <c r="AW181" s="51"/>
      <c r="AX181" s="51"/>
      <c r="AY181" s="51"/>
      <c r="AZ181" s="51"/>
      <c r="BA181" s="51"/>
      <c r="BB181" s="51"/>
      <c r="BC181" s="51"/>
      <c r="BD181" s="51"/>
    </row>
    <row r="182" spans="1:56" x14ac:dyDescent="0.45">
      <c r="A182" s="41" t="s">
        <v>355</v>
      </c>
      <c r="B182" s="88" t="s">
        <v>173</v>
      </c>
      <c r="C182" s="119" t="s">
        <v>168</v>
      </c>
      <c r="D182" s="88">
        <v>2750830</v>
      </c>
      <c r="E182" s="168"/>
      <c r="H182" s="52"/>
      <c r="L182" s="52"/>
      <c r="P182" s="54">
        <v>-0.1</v>
      </c>
      <c r="T182" s="52"/>
      <c r="X182" s="52"/>
      <c r="AA182" s="39"/>
      <c r="AB182" s="52"/>
      <c r="AF182" s="52"/>
      <c r="AI182" s="39"/>
      <c r="AJ182" s="52"/>
      <c r="AM182" s="39"/>
      <c r="AN182" s="52"/>
      <c r="AO182" s="168"/>
      <c r="AR182" s="52"/>
      <c r="AS182" s="59"/>
      <c r="AU182" s="51"/>
      <c r="AV182" s="51"/>
      <c r="AW182" s="51"/>
      <c r="AX182" s="51"/>
      <c r="AY182" s="51"/>
      <c r="AZ182" s="51"/>
      <c r="BA182" s="51"/>
      <c r="BB182" s="51"/>
      <c r="BC182" s="51"/>
      <c r="BD182" s="51"/>
    </row>
    <row r="183" spans="1:56" x14ac:dyDescent="0.45">
      <c r="A183" s="41" t="s">
        <v>356</v>
      </c>
      <c r="B183" s="88" t="s">
        <v>173</v>
      </c>
      <c r="C183" s="119" t="s">
        <v>168</v>
      </c>
      <c r="D183" s="88">
        <v>2750831</v>
      </c>
      <c r="E183" s="168"/>
      <c r="G183" s="55">
        <v>0.06</v>
      </c>
      <c r="H183" s="52"/>
      <c r="L183" s="52"/>
      <c r="P183" s="38"/>
      <c r="T183" s="52"/>
      <c r="X183" s="52"/>
      <c r="AA183" s="39"/>
      <c r="AB183" s="52"/>
      <c r="AF183" s="52"/>
      <c r="AI183" s="39"/>
      <c r="AJ183" s="52"/>
      <c r="AM183" s="39"/>
      <c r="AN183" s="52"/>
      <c r="AO183" s="168"/>
      <c r="AR183" s="52"/>
      <c r="AS183" s="59"/>
      <c r="AU183" s="51"/>
      <c r="AV183" s="51"/>
      <c r="AW183" s="51"/>
      <c r="AX183" s="51"/>
      <c r="AY183" s="51"/>
      <c r="AZ183" s="51"/>
      <c r="BA183" s="51"/>
      <c r="BB183" s="51"/>
      <c r="BC183" s="51"/>
      <c r="BD183" s="51"/>
    </row>
    <row r="184" spans="1:56" x14ac:dyDescent="0.45">
      <c r="A184" s="41" t="s">
        <v>357</v>
      </c>
      <c r="B184" s="88" t="s">
        <v>173</v>
      </c>
      <c r="C184" s="119" t="s">
        <v>168</v>
      </c>
      <c r="D184" s="88">
        <v>2750832</v>
      </c>
      <c r="E184" s="168"/>
      <c r="G184" s="55">
        <v>7.0000000000000007E-2</v>
      </c>
      <c r="H184" s="52"/>
      <c r="L184" s="52"/>
      <c r="P184" s="38"/>
      <c r="T184" s="52"/>
      <c r="X184" s="52"/>
      <c r="AA184" s="39"/>
      <c r="AB184" s="52"/>
      <c r="AF184" s="52"/>
      <c r="AI184" s="39"/>
      <c r="AJ184" s="52"/>
      <c r="AM184" s="39"/>
      <c r="AN184" s="52"/>
      <c r="AO184" s="168"/>
      <c r="AR184" s="52"/>
      <c r="AS184" s="59"/>
      <c r="AU184" s="51"/>
      <c r="AV184" s="51"/>
      <c r="AW184" s="51"/>
      <c r="AX184" s="51"/>
      <c r="AY184" s="51"/>
      <c r="AZ184" s="51"/>
      <c r="BA184" s="51"/>
      <c r="BB184" s="51"/>
      <c r="BC184" s="51"/>
      <c r="BD184" s="51"/>
    </row>
    <row r="185" spans="1:56" x14ac:dyDescent="0.45">
      <c r="A185" s="41" t="s">
        <v>244</v>
      </c>
      <c r="B185" s="88" t="s">
        <v>173</v>
      </c>
      <c r="C185" s="119" t="s">
        <v>168</v>
      </c>
      <c r="D185" s="88">
        <v>2750833</v>
      </c>
      <c r="E185" s="168"/>
      <c r="H185" s="52"/>
      <c r="L185" s="54">
        <v>7.0000000000000007E-2</v>
      </c>
      <c r="M185" s="55">
        <v>7.0000000000000007E-2</v>
      </c>
      <c r="N185" s="55">
        <v>7.0000000000000007E-2</v>
      </c>
      <c r="P185" s="38"/>
      <c r="T185" s="52"/>
      <c r="X185" s="52"/>
      <c r="AA185" s="39"/>
      <c r="AB185" s="52"/>
      <c r="AF185" s="52"/>
      <c r="AI185" s="39"/>
      <c r="AJ185" s="52"/>
      <c r="AM185" s="39"/>
      <c r="AN185" s="52"/>
      <c r="AO185" s="168"/>
      <c r="AR185" s="52"/>
      <c r="AS185" s="59"/>
      <c r="AU185" s="51"/>
      <c r="AV185" s="51"/>
      <c r="AW185" s="51"/>
      <c r="AX185" s="51"/>
      <c r="AY185" s="51"/>
      <c r="AZ185" s="51"/>
      <c r="BA185" s="51"/>
      <c r="BB185" s="51"/>
      <c r="BC185" s="51"/>
      <c r="BD185" s="51"/>
    </row>
    <row r="186" spans="1:56" x14ac:dyDescent="0.45">
      <c r="E186" s="168"/>
      <c r="H186" s="52"/>
      <c r="L186" s="52"/>
      <c r="P186" s="52"/>
      <c r="T186" s="52"/>
      <c r="X186" s="52"/>
      <c r="AB186" s="52"/>
      <c r="AF186" s="163"/>
      <c r="AJ186" s="52"/>
      <c r="AN186" s="52"/>
      <c r="AO186" s="168"/>
      <c r="AR186" s="52"/>
      <c r="AS186" s="59"/>
      <c r="AU186" s="51"/>
      <c r="AV186" s="51"/>
      <c r="AW186" s="51"/>
      <c r="AX186" s="51"/>
      <c r="AY186" s="51"/>
      <c r="AZ186" s="51"/>
      <c r="BA186" s="51"/>
      <c r="BB186" s="51"/>
      <c r="BC186" s="51"/>
      <c r="BD186" s="51"/>
    </row>
    <row r="187" spans="1:56" x14ac:dyDescent="0.45">
      <c r="A187" s="57" t="s">
        <v>83</v>
      </c>
      <c r="B187" s="118"/>
      <c r="C187" s="118"/>
      <c r="D187" s="118"/>
      <c r="E187" s="150"/>
      <c r="F187" s="150"/>
      <c r="G187" s="150"/>
      <c r="H187" s="151"/>
      <c r="I187" s="150"/>
      <c r="J187" s="150"/>
      <c r="K187" s="150"/>
      <c r="L187" s="151"/>
      <c r="M187" s="150"/>
      <c r="N187" s="150"/>
      <c r="O187" s="150"/>
      <c r="P187" s="151"/>
      <c r="Q187" s="150"/>
      <c r="R187" s="150"/>
      <c r="S187" s="150"/>
      <c r="T187" s="151"/>
      <c r="U187" s="150"/>
      <c r="V187" s="150"/>
      <c r="W187" s="150"/>
      <c r="X187" s="151"/>
      <c r="Y187" s="150"/>
      <c r="Z187" s="150"/>
      <c r="AA187" s="150"/>
      <c r="AB187" s="151"/>
      <c r="AC187" s="150"/>
      <c r="AD187" s="150"/>
      <c r="AE187" s="150"/>
      <c r="AF187" s="151"/>
      <c r="AG187" s="150"/>
      <c r="AH187" s="150"/>
      <c r="AI187" s="150"/>
      <c r="AJ187" s="151"/>
      <c r="AK187" s="150"/>
      <c r="AL187" s="150"/>
      <c r="AM187" s="150"/>
      <c r="AN187" s="151"/>
      <c r="AO187" s="150"/>
      <c r="AP187" s="153"/>
      <c r="AQ187" s="153"/>
      <c r="AR187" s="151"/>
      <c r="AS187" s="151"/>
      <c r="AU187" s="150"/>
      <c r="AV187" s="155"/>
      <c r="AW187" s="155"/>
      <c r="AX187" s="155"/>
      <c r="AY187" s="155"/>
      <c r="AZ187" s="155"/>
      <c r="BA187" s="155"/>
      <c r="BB187" s="155"/>
      <c r="BC187" s="155"/>
      <c r="BD187" s="155"/>
    </row>
    <row r="188" spans="1:56" x14ac:dyDescent="0.45">
      <c r="A188" s="48" t="s">
        <v>358</v>
      </c>
      <c r="B188" s="88" t="s">
        <v>175</v>
      </c>
      <c r="C188" s="119" t="s">
        <v>109</v>
      </c>
      <c r="D188" s="88">
        <v>240434</v>
      </c>
      <c r="E188" s="162"/>
      <c r="F188" s="162"/>
      <c r="G188" s="162"/>
      <c r="H188" s="42">
        <v>100600</v>
      </c>
      <c r="I188" s="162"/>
      <c r="J188" s="162"/>
      <c r="K188" s="162"/>
      <c r="L188" s="42">
        <v>105500</v>
      </c>
      <c r="M188" s="162"/>
      <c r="N188" s="162"/>
      <c r="O188" s="162"/>
      <c r="P188" s="42">
        <v>113400</v>
      </c>
      <c r="Q188" s="162"/>
      <c r="R188" s="162"/>
      <c r="S188" s="162"/>
      <c r="T188" s="42">
        <v>121000</v>
      </c>
      <c r="U188" s="162"/>
      <c r="V188" s="162"/>
      <c r="W188" s="162"/>
      <c r="X188" s="42">
        <v>129000</v>
      </c>
      <c r="Y188" s="162"/>
      <c r="Z188" s="162"/>
      <c r="AA188" s="162"/>
      <c r="AB188" s="42">
        <v>135000</v>
      </c>
      <c r="AC188" s="162"/>
      <c r="AD188" s="162"/>
      <c r="AE188" s="162"/>
      <c r="AF188" s="42">
        <v>143000</v>
      </c>
      <c r="AG188" s="162"/>
      <c r="AH188" s="162"/>
      <c r="AJ188" s="42">
        <v>158000</v>
      </c>
      <c r="AK188" s="162"/>
      <c r="AL188" s="162"/>
      <c r="AM188" s="162"/>
      <c r="AN188" s="42">
        <v>163000</v>
      </c>
      <c r="AO188" s="162"/>
      <c r="AP188" s="165"/>
      <c r="AQ188" s="165"/>
      <c r="AR188" s="42">
        <v>170000</v>
      </c>
      <c r="AS188" s="163"/>
      <c r="AU188" s="37">
        <v>100600</v>
      </c>
      <c r="AV188" s="37">
        <v>105500</v>
      </c>
      <c r="AW188" s="37">
        <v>113400</v>
      </c>
      <c r="AX188" s="37">
        <v>121000</v>
      </c>
      <c r="AY188" s="37">
        <v>129000</v>
      </c>
      <c r="AZ188" s="37">
        <v>135000</v>
      </c>
      <c r="BA188" s="37">
        <v>143000</v>
      </c>
      <c r="BB188" s="51"/>
      <c r="BC188" s="51"/>
      <c r="BD188" s="51"/>
    </row>
    <row r="189" spans="1:56" x14ac:dyDescent="0.45">
      <c r="A189" s="50" t="s">
        <v>204</v>
      </c>
      <c r="B189" s="88" t="s">
        <v>175</v>
      </c>
      <c r="C189" s="119" t="s">
        <v>108</v>
      </c>
      <c r="D189" s="88">
        <v>240435</v>
      </c>
      <c r="E189" s="40">
        <v>327395122</v>
      </c>
      <c r="F189" s="40">
        <v>323608057</v>
      </c>
      <c r="G189" s="40">
        <v>320255172</v>
      </c>
      <c r="H189" s="42">
        <v>313596983</v>
      </c>
      <c r="I189" s="40">
        <v>303303655</v>
      </c>
      <c r="J189" s="40">
        <v>303397106</v>
      </c>
      <c r="K189" s="40">
        <v>303425920</v>
      </c>
      <c r="L189" s="42">
        <v>303415449</v>
      </c>
      <c r="M189" s="40">
        <v>297108500</v>
      </c>
      <c r="N189" s="40">
        <v>294659578</v>
      </c>
      <c r="O189" s="40">
        <v>290934510</v>
      </c>
      <c r="P189" s="42">
        <v>286468872</v>
      </c>
      <c r="Q189" s="40">
        <v>283778285</v>
      </c>
      <c r="R189" s="40">
        <v>281744265</v>
      </c>
      <c r="S189" s="40">
        <v>276264260</v>
      </c>
      <c r="T189" s="42">
        <v>275095294</v>
      </c>
      <c r="U189" s="40">
        <v>274225125</v>
      </c>
      <c r="V189" s="40">
        <v>273259005</v>
      </c>
      <c r="W189" s="40">
        <v>271563597</v>
      </c>
      <c r="X189" s="42">
        <v>268741400</v>
      </c>
      <c r="Y189" s="40">
        <v>267557504</v>
      </c>
      <c r="Z189" s="40">
        <v>265534401</v>
      </c>
      <c r="AA189" s="40">
        <v>262884331</v>
      </c>
      <c r="AB189" s="42">
        <v>259518801</v>
      </c>
      <c r="AC189" s="40">
        <v>258322808</v>
      </c>
      <c r="AD189" s="40">
        <v>257068296</v>
      </c>
      <c r="AE189" s="40">
        <v>254600137</v>
      </c>
      <c r="AF189" s="42">
        <v>251941312</v>
      </c>
      <c r="AG189" s="40">
        <v>251721828</v>
      </c>
      <c r="AH189" s="40">
        <v>249033698</v>
      </c>
      <c r="AI189" s="40">
        <v>245000903</v>
      </c>
      <c r="AJ189" s="42">
        <v>239264252</v>
      </c>
      <c r="AK189" s="40">
        <v>236205490</v>
      </c>
      <c r="AL189" s="40">
        <v>233310218</v>
      </c>
      <c r="AM189" s="40">
        <v>231706504</v>
      </c>
      <c r="AN189" s="42">
        <v>228868368</v>
      </c>
      <c r="AO189" s="40">
        <v>226997018</v>
      </c>
      <c r="AP189" s="40">
        <v>225571729</v>
      </c>
      <c r="AQ189" s="40">
        <v>223574799</v>
      </c>
      <c r="AR189" s="42">
        <v>219108477</v>
      </c>
      <c r="AS189" s="42">
        <v>219341145</v>
      </c>
      <c r="AU189" s="51"/>
      <c r="AV189" s="51"/>
      <c r="AW189" s="51"/>
      <c r="AX189" s="51"/>
      <c r="AY189" s="51"/>
      <c r="AZ189" s="51"/>
      <c r="BA189" s="51"/>
      <c r="BB189" s="169"/>
      <c r="BC189" s="169"/>
      <c r="BD189" s="169"/>
    </row>
    <row r="190" spans="1:56" x14ac:dyDescent="0.45">
      <c r="A190" s="50" t="s">
        <v>359</v>
      </c>
      <c r="B190" s="88" t="s">
        <v>175</v>
      </c>
      <c r="C190" s="119" t="s">
        <v>168</v>
      </c>
      <c r="D190" s="88">
        <v>240436</v>
      </c>
      <c r="E190" s="40">
        <v>10662</v>
      </c>
      <c r="F190" s="40">
        <v>10866</v>
      </c>
      <c r="G190" s="40">
        <v>11061</v>
      </c>
      <c r="H190" s="42">
        <v>11132</v>
      </c>
      <c r="I190" s="40">
        <v>11338</v>
      </c>
      <c r="J190" s="40">
        <v>11500</v>
      </c>
      <c r="K190" s="40">
        <v>11715</v>
      </c>
      <c r="L190" s="42">
        <v>11789</v>
      </c>
      <c r="M190" s="40">
        <v>11999</v>
      </c>
      <c r="N190" s="40">
        <v>12198</v>
      </c>
      <c r="O190" s="40">
        <v>12396</v>
      </c>
      <c r="P190" s="42">
        <v>12483</v>
      </c>
      <c r="Q190" s="40">
        <v>12719</v>
      </c>
      <c r="R190" s="40">
        <v>13000</v>
      </c>
      <c r="S190" s="40">
        <v>13205</v>
      </c>
      <c r="T190" s="42">
        <v>13320</v>
      </c>
      <c r="U190" s="40">
        <v>13601</v>
      </c>
      <c r="V190" s="40">
        <v>14000</v>
      </c>
      <c r="W190" s="40">
        <v>14321</v>
      </c>
      <c r="X190" s="42">
        <v>14534</v>
      </c>
      <c r="Y190" s="40">
        <v>14761</v>
      </c>
      <c r="Z190" s="40">
        <v>15015</v>
      </c>
      <c r="AA190" s="40">
        <v>15227</v>
      </c>
      <c r="AB190" s="42">
        <v>15370</v>
      </c>
      <c r="AC190" s="40">
        <v>15597</v>
      </c>
      <c r="AD190" s="40">
        <v>15836</v>
      </c>
      <c r="AE190" s="40">
        <v>16094</v>
      </c>
      <c r="AF190" s="42">
        <v>16278</v>
      </c>
      <c r="AG190" s="40">
        <v>16500</v>
      </c>
      <c r="AH190" s="40">
        <v>16720</v>
      </c>
      <c r="AI190" s="40">
        <v>16979</v>
      </c>
      <c r="AJ190" s="42">
        <v>17177</v>
      </c>
      <c r="AK190" s="40">
        <v>17426</v>
      </c>
      <c r="AL190" s="40">
        <v>17683</v>
      </c>
      <c r="AM190" s="40">
        <v>17915</v>
      </c>
      <c r="AN190" s="42">
        <v>18130</v>
      </c>
      <c r="AO190" s="40">
        <v>18356</v>
      </c>
      <c r="AP190" s="40">
        <v>18566</v>
      </c>
      <c r="AQ190" s="40">
        <v>18818</v>
      </c>
      <c r="AR190" s="42">
        <v>19147</v>
      </c>
      <c r="AS190" s="42">
        <v>19294</v>
      </c>
      <c r="AU190" s="169"/>
      <c r="AV190" s="169"/>
      <c r="AW190" s="169"/>
      <c r="AX190" s="169"/>
      <c r="AY190" s="169"/>
      <c r="AZ190" s="169"/>
      <c r="BA190" s="169"/>
      <c r="BB190" s="169"/>
      <c r="BC190" s="169"/>
      <c r="BD190" s="169"/>
    </row>
    <row r="191" spans="1:56" x14ac:dyDescent="0.45">
      <c r="A191" s="50" t="s">
        <v>360</v>
      </c>
      <c r="B191" s="88" t="s">
        <v>175</v>
      </c>
      <c r="C191" s="119" t="s">
        <v>109</v>
      </c>
      <c r="D191" s="88">
        <v>240437</v>
      </c>
      <c r="E191" s="40">
        <v>40</v>
      </c>
      <c r="F191" s="40">
        <v>40</v>
      </c>
      <c r="G191" s="40">
        <v>40</v>
      </c>
      <c r="H191" s="42">
        <v>40</v>
      </c>
      <c r="I191" s="40">
        <v>40</v>
      </c>
      <c r="J191" s="40">
        <v>40</v>
      </c>
      <c r="K191" s="40">
        <v>40</v>
      </c>
      <c r="L191" s="42">
        <v>40</v>
      </c>
      <c r="M191" s="40">
        <v>43</v>
      </c>
      <c r="N191" s="40">
        <v>43</v>
      </c>
      <c r="O191" s="40">
        <v>43</v>
      </c>
      <c r="P191" s="42">
        <v>43</v>
      </c>
      <c r="Q191" s="40">
        <v>43</v>
      </c>
      <c r="R191" s="40">
        <v>43</v>
      </c>
      <c r="S191" s="40">
        <v>43</v>
      </c>
      <c r="T191" s="42">
        <v>43</v>
      </c>
      <c r="U191" s="40">
        <v>44</v>
      </c>
      <c r="V191" s="40">
        <v>44</v>
      </c>
      <c r="W191" s="40">
        <v>44</v>
      </c>
      <c r="X191" s="42">
        <v>44</v>
      </c>
      <c r="Y191" s="40">
        <v>44</v>
      </c>
      <c r="Z191" s="40">
        <v>44</v>
      </c>
      <c r="AA191" s="40">
        <v>44</v>
      </c>
      <c r="AB191" s="42">
        <v>44</v>
      </c>
      <c r="AC191" s="40">
        <v>44</v>
      </c>
      <c r="AD191" s="40">
        <v>44</v>
      </c>
      <c r="AE191" s="40">
        <v>44</v>
      </c>
      <c r="AF191" s="42">
        <v>44</v>
      </c>
      <c r="AG191" s="40">
        <v>46</v>
      </c>
      <c r="AH191" s="40">
        <v>46</v>
      </c>
      <c r="AI191" s="40">
        <v>46</v>
      </c>
      <c r="AJ191" s="42">
        <v>46</v>
      </c>
      <c r="AK191" s="40">
        <v>46</v>
      </c>
      <c r="AL191" s="40">
        <v>46</v>
      </c>
      <c r="AM191" s="40">
        <v>46</v>
      </c>
      <c r="AN191" s="42">
        <v>46</v>
      </c>
      <c r="AO191" s="40">
        <v>47</v>
      </c>
      <c r="AP191" s="40">
        <v>47</v>
      </c>
      <c r="AQ191" s="40">
        <v>47</v>
      </c>
      <c r="AR191" s="42">
        <v>47</v>
      </c>
      <c r="AS191" s="38"/>
      <c r="AU191" s="169"/>
      <c r="AV191" s="169"/>
      <c r="AW191" s="169"/>
      <c r="AX191" s="169"/>
      <c r="AY191" s="169"/>
      <c r="AZ191" s="169"/>
      <c r="BA191" s="169"/>
      <c r="BB191" s="169"/>
      <c r="BC191" s="169"/>
      <c r="BD191" s="169"/>
    </row>
    <row r="192" spans="1:56" x14ac:dyDescent="0.45">
      <c r="A192" s="50" t="s">
        <v>361</v>
      </c>
      <c r="B192" s="88" t="s">
        <v>174</v>
      </c>
      <c r="C192" s="119" t="s">
        <v>109</v>
      </c>
      <c r="D192" s="88">
        <v>2750834</v>
      </c>
      <c r="E192" s="162"/>
      <c r="F192" s="162"/>
      <c r="G192" s="162"/>
      <c r="H192" s="163"/>
      <c r="L192" s="163"/>
      <c r="P192" s="52"/>
      <c r="T192" s="52"/>
      <c r="X192" s="52"/>
      <c r="AB192" s="52"/>
      <c r="AF192" s="52"/>
      <c r="AJ192" s="52"/>
      <c r="AN192" s="52"/>
      <c r="AO192" s="168"/>
      <c r="AR192" s="52"/>
      <c r="AS192" s="59"/>
      <c r="AU192" s="37">
        <v>315.3</v>
      </c>
      <c r="AV192" s="37">
        <v>335.9</v>
      </c>
      <c r="AW192" s="37">
        <v>350.6</v>
      </c>
      <c r="AX192" s="37">
        <v>378.3</v>
      </c>
      <c r="AY192" s="37">
        <v>403.3</v>
      </c>
      <c r="AZ192" s="37">
        <v>454.1</v>
      </c>
      <c r="BA192" s="37">
        <v>500.4</v>
      </c>
      <c r="BB192" s="37">
        <v>569.29999999999995</v>
      </c>
      <c r="BC192" s="37">
        <v>635.9</v>
      </c>
      <c r="BD192" s="37">
        <v>717.8</v>
      </c>
    </row>
    <row r="193" spans="1:56" x14ac:dyDescent="0.45">
      <c r="A193" s="50" t="s">
        <v>362</v>
      </c>
      <c r="B193" s="88" t="s">
        <v>174</v>
      </c>
      <c r="C193" s="119" t="s">
        <v>109</v>
      </c>
      <c r="D193" s="88">
        <v>2750835</v>
      </c>
      <c r="E193" s="162"/>
      <c r="F193" s="162"/>
      <c r="G193" s="162"/>
      <c r="H193" s="163"/>
      <c r="L193" s="163"/>
      <c r="P193" s="52"/>
      <c r="T193" s="52"/>
      <c r="X193" s="52"/>
      <c r="AB193" s="52"/>
      <c r="AF193" s="52"/>
      <c r="AJ193" s="52"/>
      <c r="AN193" s="52"/>
      <c r="AO193" s="168"/>
      <c r="AR193" s="52"/>
      <c r="AS193" s="59"/>
      <c r="AU193" s="37">
        <v>70.5</v>
      </c>
      <c r="AV193" s="37">
        <v>77.3</v>
      </c>
      <c r="AW193" s="37">
        <v>89.3</v>
      </c>
      <c r="AX193" s="37">
        <v>82.7</v>
      </c>
      <c r="AY193" s="37">
        <v>68.8</v>
      </c>
      <c r="AZ193" s="37">
        <v>70.5</v>
      </c>
      <c r="BA193" s="37">
        <v>91</v>
      </c>
      <c r="BB193" s="37">
        <v>107.4</v>
      </c>
      <c r="BC193" s="37">
        <v>117.2</v>
      </c>
      <c r="BD193" s="37">
        <v>126</v>
      </c>
    </row>
    <row r="194" spans="1:56" x14ac:dyDescent="0.45">
      <c r="A194" s="50" t="s">
        <v>363</v>
      </c>
      <c r="B194" s="88" t="s">
        <v>174</v>
      </c>
      <c r="C194" s="119" t="s">
        <v>109</v>
      </c>
      <c r="D194" s="88">
        <v>2750836</v>
      </c>
      <c r="E194" s="162"/>
      <c r="F194" s="162"/>
      <c r="G194" s="162"/>
      <c r="H194" s="163"/>
      <c r="L194" s="163"/>
      <c r="P194" s="52"/>
      <c r="T194" s="52"/>
      <c r="X194" s="52"/>
      <c r="AB194" s="52"/>
      <c r="AF194" s="52"/>
      <c r="AJ194" s="52"/>
      <c r="AN194" s="52"/>
      <c r="AO194" s="168"/>
      <c r="AR194" s="52"/>
      <c r="AS194" s="59"/>
      <c r="AU194" s="37">
        <v>11.9</v>
      </c>
      <c r="AV194" s="37">
        <v>5.8</v>
      </c>
      <c r="AW194" s="37">
        <v>0.9</v>
      </c>
      <c r="AX194" s="37">
        <v>0.3</v>
      </c>
      <c r="AY194" s="169"/>
      <c r="AZ194" s="169"/>
      <c r="BA194" s="169"/>
      <c r="BB194" s="169"/>
      <c r="BC194" s="169"/>
      <c r="BD194" s="169"/>
    </row>
    <row r="195" spans="1:56" x14ac:dyDescent="0.45">
      <c r="E195" s="162"/>
      <c r="F195" s="162"/>
      <c r="G195" s="162"/>
      <c r="H195" s="163"/>
      <c r="L195" s="163"/>
      <c r="P195" s="52"/>
      <c r="T195" s="52"/>
      <c r="X195" s="52"/>
      <c r="AB195" s="52"/>
      <c r="AF195" s="52"/>
      <c r="AJ195" s="52"/>
      <c r="AN195" s="52"/>
      <c r="AO195" s="168"/>
      <c r="AR195" s="52"/>
      <c r="AS195" s="59"/>
      <c r="AU195" s="167"/>
      <c r="AV195" s="167"/>
      <c r="AW195" s="167"/>
      <c r="AX195" s="167"/>
      <c r="AY195" s="167"/>
      <c r="AZ195" s="167"/>
      <c r="BA195" s="167"/>
      <c r="BB195" s="167"/>
      <c r="BC195" s="167"/>
      <c r="BD195" s="167"/>
    </row>
    <row r="196" spans="1:56" x14ac:dyDescent="0.45">
      <c r="A196" s="179" t="s">
        <v>364</v>
      </c>
      <c r="B196" s="92" t="s">
        <v>175</v>
      </c>
      <c r="C196" s="93" t="s">
        <v>109</v>
      </c>
      <c r="D196" s="92">
        <v>2750943</v>
      </c>
      <c r="E196" s="39"/>
      <c r="F196" s="39"/>
      <c r="G196" s="39"/>
      <c r="H196" s="42">
        <v>11215</v>
      </c>
      <c r="I196" s="39"/>
      <c r="J196" s="39"/>
      <c r="K196" s="39"/>
      <c r="L196" s="42">
        <v>11879</v>
      </c>
      <c r="M196" s="39"/>
      <c r="N196" s="39"/>
      <c r="O196" s="39"/>
      <c r="P196" s="42">
        <v>12575</v>
      </c>
      <c r="Q196" s="39"/>
      <c r="R196" s="39"/>
      <c r="S196" s="39"/>
      <c r="T196" s="42">
        <v>13429</v>
      </c>
      <c r="U196" s="39"/>
      <c r="V196" s="39"/>
      <c r="W196" s="39"/>
      <c r="X196" s="42">
        <v>14609</v>
      </c>
      <c r="Y196" s="39"/>
      <c r="Z196" s="39"/>
      <c r="AA196" s="39"/>
      <c r="AB196" s="42">
        <v>15472</v>
      </c>
      <c r="AC196" s="39"/>
      <c r="AD196" s="39"/>
      <c r="AE196" s="39"/>
      <c r="AF196" s="42">
        <v>16368</v>
      </c>
      <c r="AG196" s="39"/>
      <c r="AH196" s="39"/>
      <c r="AI196" s="39"/>
      <c r="AJ196" s="42">
        <v>17266</v>
      </c>
      <c r="AK196" s="39"/>
      <c r="AL196" s="39"/>
      <c r="AM196" s="39"/>
      <c r="AN196" s="42">
        <v>18190</v>
      </c>
      <c r="AO196" s="39"/>
      <c r="AP196" s="40"/>
      <c r="AQ196" s="40"/>
      <c r="AR196" s="42">
        <v>19147</v>
      </c>
      <c r="AS196" s="38"/>
      <c r="AU196" s="169"/>
      <c r="AV196" s="169"/>
      <c r="AW196" s="169"/>
      <c r="AX196" s="169"/>
      <c r="AY196" s="169"/>
      <c r="AZ196" s="169"/>
      <c r="BA196" s="169"/>
      <c r="BB196" s="169"/>
      <c r="BC196" s="169"/>
      <c r="BD196" s="169"/>
    </row>
    <row r="197" spans="1:56" x14ac:dyDescent="0.45">
      <c r="A197" s="211"/>
      <c r="B197" s="128"/>
      <c r="C197" s="128"/>
      <c r="D197" s="128"/>
      <c r="E197" s="195"/>
      <c r="F197" s="195"/>
      <c r="G197" s="195"/>
      <c r="H197" s="212"/>
      <c r="I197" s="195"/>
      <c r="J197" s="195"/>
      <c r="K197" s="195"/>
      <c r="L197" s="212"/>
      <c r="M197" s="195"/>
      <c r="N197" s="195"/>
      <c r="O197" s="195"/>
      <c r="P197" s="212"/>
      <c r="Q197" s="195"/>
      <c r="R197" s="195"/>
      <c r="S197" s="195"/>
      <c r="T197" s="212"/>
      <c r="U197" s="195"/>
      <c r="V197" s="195"/>
      <c r="W197" s="195"/>
      <c r="X197" s="212"/>
      <c r="Y197" s="195"/>
      <c r="Z197" s="195"/>
      <c r="AA197" s="195"/>
      <c r="AB197" s="212"/>
      <c r="AC197" s="195"/>
      <c r="AD197" s="195"/>
      <c r="AE197" s="195"/>
      <c r="AF197" s="212"/>
      <c r="AG197" s="195"/>
      <c r="AH197" s="195"/>
      <c r="AI197" s="195"/>
      <c r="AJ197" s="212"/>
      <c r="AK197" s="195"/>
      <c r="AL197" s="195"/>
      <c r="AM197" s="195"/>
      <c r="AN197" s="212"/>
      <c r="AO197" s="195"/>
      <c r="AP197" s="197"/>
      <c r="AQ197" s="197"/>
      <c r="AR197" s="212"/>
      <c r="AS197" s="196"/>
      <c r="AU197" s="213"/>
      <c r="AV197" s="213"/>
      <c r="AW197" s="213"/>
      <c r="AX197" s="213"/>
      <c r="AY197" s="213"/>
      <c r="AZ197" s="213"/>
      <c r="BA197" s="213"/>
      <c r="BB197" s="213"/>
      <c r="BC197" s="213"/>
      <c r="BD197" s="213"/>
    </row>
    <row r="198" spans="1:56" x14ac:dyDescent="0.45">
      <c r="A198" s="43" t="s">
        <v>365</v>
      </c>
      <c r="B198" s="89"/>
      <c r="C198" s="89"/>
      <c r="D198" s="89"/>
      <c r="E198" s="162"/>
      <c r="F198" s="162"/>
      <c r="G198" s="162"/>
      <c r="H198" s="163"/>
      <c r="I198" s="162"/>
      <c r="J198" s="162"/>
      <c r="K198" s="162"/>
      <c r="L198" s="163"/>
      <c r="M198" s="162"/>
      <c r="N198" s="162"/>
      <c r="O198" s="162"/>
      <c r="P198" s="163"/>
      <c r="Q198" s="162"/>
      <c r="R198" s="162"/>
      <c r="S198" s="162"/>
      <c r="T198" s="163"/>
      <c r="U198" s="162"/>
      <c r="V198" s="162"/>
      <c r="W198" s="162"/>
      <c r="X198" s="163"/>
      <c r="Y198" s="162"/>
      <c r="Z198" s="162"/>
      <c r="AA198" s="162"/>
      <c r="AB198" s="163"/>
      <c r="AC198" s="162"/>
      <c r="AD198" s="162"/>
      <c r="AE198" s="162"/>
      <c r="AF198" s="163"/>
      <c r="AG198" s="162"/>
      <c r="AH198" s="168"/>
      <c r="AJ198" s="52"/>
      <c r="AK198" s="162"/>
      <c r="AL198" s="168"/>
      <c r="AM198" s="168"/>
      <c r="AN198" s="52"/>
      <c r="AO198" s="162"/>
      <c r="AP198" s="165"/>
      <c r="AQ198" s="165"/>
      <c r="AR198" s="52"/>
      <c r="AS198" s="163"/>
      <c r="AU198" s="167"/>
      <c r="AV198" s="167"/>
      <c r="AW198" s="167"/>
      <c r="AX198" s="167"/>
      <c r="AY198" s="167"/>
      <c r="AZ198" s="167"/>
      <c r="BA198" s="167"/>
      <c r="BB198" s="167"/>
      <c r="BC198" s="167"/>
      <c r="BD198" s="167"/>
    </row>
    <row r="199" spans="1:56" x14ac:dyDescent="0.45">
      <c r="A199" s="170" t="s">
        <v>180</v>
      </c>
      <c r="B199" s="88" t="s">
        <v>175</v>
      </c>
      <c r="C199" s="119" t="s">
        <v>168</v>
      </c>
      <c r="D199" s="88">
        <v>4523067</v>
      </c>
      <c r="E199" s="40">
        <v>165</v>
      </c>
      <c r="F199" s="40">
        <v>210</v>
      </c>
      <c r="G199" s="40">
        <v>202</v>
      </c>
      <c r="H199" s="42">
        <v>73</v>
      </c>
      <c r="I199" s="40">
        <v>214</v>
      </c>
      <c r="J199" s="40">
        <v>212</v>
      </c>
      <c r="K199" s="40">
        <v>191</v>
      </c>
      <c r="L199" s="42">
        <v>83</v>
      </c>
      <c r="M199" s="40">
        <v>219</v>
      </c>
      <c r="N199" s="40">
        <v>209</v>
      </c>
      <c r="O199" s="40">
        <v>206</v>
      </c>
      <c r="P199" s="42">
        <v>96</v>
      </c>
      <c r="Q199" s="40">
        <v>249</v>
      </c>
      <c r="R199" s="40">
        <v>261</v>
      </c>
      <c r="S199" s="40">
        <v>258</v>
      </c>
      <c r="T199" s="42">
        <v>132</v>
      </c>
      <c r="U199" s="40">
        <v>293</v>
      </c>
      <c r="V199" s="40">
        <v>281</v>
      </c>
      <c r="W199" s="40">
        <v>470</v>
      </c>
      <c r="X199" s="42">
        <v>271</v>
      </c>
      <c r="Y199" s="40">
        <v>241</v>
      </c>
      <c r="Z199" s="40">
        <v>269</v>
      </c>
      <c r="AA199" s="40">
        <v>240</v>
      </c>
      <c r="AB199" s="42">
        <v>150</v>
      </c>
      <c r="AC199" s="40">
        <v>240</v>
      </c>
      <c r="AD199" s="40">
        <v>249</v>
      </c>
      <c r="AE199" s="40">
        <v>280</v>
      </c>
      <c r="AF199" s="42">
        <v>206</v>
      </c>
      <c r="AG199" s="40">
        <v>250</v>
      </c>
      <c r="AH199" s="40">
        <v>250</v>
      </c>
      <c r="AI199" s="40">
        <v>280</v>
      </c>
      <c r="AJ199" s="42">
        <v>220</v>
      </c>
      <c r="AK199" s="40">
        <v>260</v>
      </c>
      <c r="AL199" s="40">
        <v>270</v>
      </c>
      <c r="AM199" s="40">
        <v>268</v>
      </c>
      <c r="AN199" s="214">
        <f>BC199-SUM(AK199,AL199,AM199)</f>
        <v>252</v>
      </c>
      <c r="AO199" s="40">
        <v>239</v>
      </c>
      <c r="AP199" s="40">
        <v>227</v>
      </c>
      <c r="AQ199" s="40">
        <v>268</v>
      </c>
      <c r="AR199" s="214">
        <f>BD199-SUM(AO199,AP199,AQ199)</f>
        <v>305</v>
      </c>
      <c r="AS199" s="42">
        <v>212</v>
      </c>
      <c r="AU199" s="37">
        <v>650</v>
      </c>
      <c r="AV199" s="37">
        <v>700</v>
      </c>
      <c r="AW199" s="37">
        <v>730</v>
      </c>
      <c r="AX199" s="37">
        <v>900</v>
      </c>
      <c r="AY199" s="37">
        <v>1315</v>
      </c>
      <c r="AZ199" s="37">
        <v>900</v>
      </c>
      <c r="BA199" s="37">
        <v>975</v>
      </c>
      <c r="BB199" s="215">
        <f>SUM(AG199,AH199,AI199,AJ199)</f>
        <v>1000</v>
      </c>
      <c r="BC199" s="37">
        <v>1050</v>
      </c>
      <c r="BD199" s="37">
        <v>1039</v>
      </c>
    </row>
    <row r="200" spans="1:56" x14ac:dyDescent="0.45">
      <c r="A200" s="41" t="s">
        <v>366</v>
      </c>
      <c r="B200" s="88" t="s">
        <v>175</v>
      </c>
      <c r="C200" s="119" t="s">
        <v>168</v>
      </c>
      <c r="D200" s="88">
        <v>2750838</v>
      </c>
      <c r="E200" s="40">
        <v>207</v>
      </c>
      <c r="F200" s="40">
        <v>170</v>
      </c>
      <c r="G200" s="40">
        <v>157</v>
      </c>
      <c r="H200" s="42">
        <v>48</v>
      </c>
      <c r="I200" s="216">
        <f>AV200-SUM(J200,K200,L200)</f>
        <v>0</v>
      </c>
      <c r="J200" s="40">
        <v>585</v>
      </c>
      <c r="K200" s="40">
        <v>289</v>
      </c>
      <c r="L200" s="42">
        <v>41</v>
      </c>
      <c r="M200" s="216">
        <f>AW200-SUM(N200,O200,P200)</f>
        <v>0</v>
      </c>
      <c r="N200" s="40">
        <v>593</v>
      </c>
      <c r="O200" s="40">
        <v>264</v>
      </c>
      <c r="P200" s="42">
        <v>24</v>
      </c>
      <c r="Q200" s="40">
        <v>301</v>
      </c>
      <c r="R200" s="40">
        <v>293</v>
      </c>
      <c r="S200" s="40">
        <v>267</v>
      </c>
      <c r="T200" s="42">
        <v>45</v>
      </c>
      <c r="U200" s="40">
        <v>301</v>
      </c>
      <c r="V200" s="40">
        <v>254</v>
      </c>
      <c r="W200" s="40">
        <v>164</v>
      </c>
      <c r="X200" s="42">
        <v>45</v>
      </c>
      <c r="Y200" s="162"/>
      <c r="Z200" s="39"/>
      <c r="AA200" s="162"/>
      <c r="AB200" s="163"/>
      <c r="AC200" s="162"/>
      <c r="AD200" s="162"/>
      <c r="AE200" s="162"/>
      <c r="AF200" s="163"/>
      <c r="AG200" s="162"/>
      <c r="AH200" s="162"/>
      <c r="AJ200" s="52"/>
      <c r="AK200" s="162"/>
      <c r="AL200" s="162"/>
      <c r="AM200" s="162"/>
      <c r="AN200" s="52"/>
      <c r="AO200" s="162"/>
      <c r="AP200" s="165"/>
      <c r="AQ200" s="165"/>
      <c r="AR200" s="52"/>
      <c r="AS200" s="163"/>
      <c r="AU200" s="37">
        <v>582</v>
      </c>
      <c r="AV200" s="37">
        <v>915</v>
      </c>
      <c r="AW200" s="37">
        <v>881</v>
      </c>
      <c r="AX200" s="37">
        <v>906</v>
      </c>
      <c r="AY200" s="37">
        <v>764</v>
      </c>
      <c r="AZ200" s="169"/>
      <c r="BA200" s="169"/>
      <c r="BB200" s="169"/>
      <c r="BC200" s="51"/>
      <c r="BD200" s="51"/>
    </row>
    <row r="201" spans="1:56" x14ac:dyDescent="0.45">
      <c r="A201" s="41" t="s">
        <v>367</v>
      </c>
      <c r="B201" s="88" t="s">
        <v>175</v>
      </c>
      <c r="C201" s="119" t="s">
        <v>168</v>
      </c>
      <c r="D201" s="88">
        <v>2750839</v>
      </c>
      <c r="E201" s="162"/>
      <c r="F201" s="162"/>
      <c r="G201" s="162"/>
      <c r="H201" s="163"/>
      <c r="I201" s="162"/>
      <c r="J201" s="162"/>
      <c r="K201" s="162"/>
      <c r="L201" s="163"/>
      <c r="M201" s="162"/>
      <c r="N201" s="162"/>
      <c r="O201" s="162"/>
      <c r="P201" s="163"/>
      <c r="Q201" s="162"/>
      <c r="R201" s="162"/>
      <c r="S201" s="162"/>
      <c r="T201" s="163"/>
      <c r="U201" s="162"/>
      <c r="V201" s="162"/>
      <c r="W201" s="162"/>
      <c r="X201" s="163"/>
      <c r="Y201" s="40">
        <v>322</v>
      </c>
      <c r="Z201" s="40">
        <v>321</v>
      </c>
      <c r="AA201" s="40">
        <v>282</v>
      </c>
      <c r="AB201" s="42">
        <v>125</v>
      </c>
      <c r="AC201" s="40">
        <v>330</v>
      </c>
      <c r="AD201" s="40">
        <v>323</v>
      </c>
      <c r="AE201" s="40">
        <v>275</v>
      </c>
      <c r="AF201" s="42">
        <v>96</v>
      </c>
      <c r="AG201" s="40">
        <v>481</v>
      </c>
      <c r="AH201" s="40">
        <v>492</v>
      </c>
      <c r="AI201" s="40">
        <v>452</v>
      </c>
      <c r="AJ201" s="42">
        <v>245</v>
      </c>
      <c r="AK201" s="40">
        <v>543</v>
      </c>
      <c r="AL201" s="40">
        <v>477</v>
      </c>
      <c r="AM201" s="40">
        <v>486</v>
      </c>
      <c r="AN201" s="214">
        <f>BC201-SUM(AK201,AL201,AM201)</f>
        <v>246</v>
      </c>
      <c r="AO201" s="40">
        <v>532</v>
      </c>
      <c r="AP201" s="40">
        <v>533</v>
      </c>
      <c r="AQ201" s="40">
        <v>485</v>
      </c>
      <c r="AR201" s="214">
        <f>BD201-SUM(AO201,AP201,AQ201)</f>
        <v>245</v>
      </c>
      <c r="AS201" s="42">
        <v>582</v>
      </c>
      <c r="AU201" s="167"/>
      <c r="AV201" s="167"/>
      <c r="AW201" s="167"/>
      <c r="AX201" s="167"/>
      <c r="AY201" s="167"/>
      <c r="AZ201" s="37">
        <v>1050</v>
      </c>
      <c r="BA201" s="37">
        <v>1024</v>
      </c>
      <c r="BB201" s="215">
        <f>SUM(AG201,AH201,AI201,AJ201)</f>
        <v>1670</v>
      </c>
      <c r="BC201" s="37">
        <v>1752</v>
      </c>
      <c r="BD201" s="37">
        <v>1795</v>
      </c>
    </row>
    <row r="202" spans="1:56" x14ac:dyDescent="0.45">
      <c r="A202" s="170" t="s">
        <v>368</v>
      </c>
      <c r="B202" s="88" t="s">
        <v>175</v>
      </c>
      <c r="C202" s="119" t="s">
        <v>168</v>
      </c>
      <c r="D202" s="88">
        <v>4523068</v>
      </c>
      <c r="E202" s="162"/>
      <c r="F202" s="162"/>
      <c r="G202" s="162"/>
      <c r="H202" s="163"/>
      <c r="I202" s="162"/>
      <c r="J202" s="162"/>
      <c r="K202" s="162"/>
      <c r="L202" s="163"/>
      <c r="M202" s="162"/>
      <c r="N202" s="162"/>
      <c r="O202" s="162"/>
      <c r="P202" s="163"/>
      <c r="Q202" s="162"/>
      <c r="R202" s="162"/>
      <c r="S202" s="162"/>
      <c r="T202" s="163"/>
      <c r="U202" s="162"/>
      <c r="V202" s="162"/>
      <c r="W202" s="162"/>
      <c r="X202" s="163"/>
      <c r="Y202" s="40">
        <v>31</v>
      </c>
      <c r="Z202" s="40">
        <v>36</v>
      </c>
      <c r="AA202" s="40">
        <v>25</v>
      </c>
      <c r="AB202" s="42">
        <v>23</v>
      </c>
      <c r="AC202" s="40">
        <v>27</v>
      </c>
      <c r="AD202" s="40">
        <v>19</v>
      </c>
      <c r="AE202" s="40">
        <v>29</v>
      </c>
      <c r="AF202" s="42">
        <v>25</v>
      </c>
      <c r="AG202" s="40">
        <v>17</v>
      </c>
      <c r="AH202" s="40">
        <v>26</v>
      </c>
      <c r="AI202" s="40">
        <v>33</v>
      </c>
      <c r="AJ202" s="42">
        <v>34</v>
      </c>
      <c r="AK202" s="40">
        <v>33</v>
      </c>
      <c r="AL202" s="40">
        <v>25</v>
      </c>
      <c r="AM202" s="40">
        <v>24</v>
      </c>
      <c r="AN202" s="214">
        <f>BC202-SUM(AK202,AL202,AM202)</f>
        <v>18</v>
      </c>
      <c r="AO202" s="40">
        <v>32</v>
      </c>
      <c r="AP202" s="40">
        <v>30</v>
      </c>
      <c r="AQ202" s="40">
        <v>45</v>
      </c>
      <c r="AR202" s="214">
        <f>BD202-SUM(AO202,AP202,AQ202)</f>
        <v>20</v>
      </c>
      <c r="AS202" s="42">
        <v>22</v>
      </c>
      <c r="AU202" s="167"/>
      <c r="AV202" s="167"/>
      <c r="AW202" s="167"/>
      <c r="AX202" s="167"/>
      <c r="AY202" s="167"/>
      <c r="AZ202" s="37">
        <v>115</v>
      </c>
      <c r="BA202" s="37">
        <v>100</v>
      </c>
      <c r="BB202" s="37">
        <v>110</v>
      </c>
      <c r="BC202" s="37">
        <v>100</v>
      </c>
      <c r="BD202" s="37">
        <v>127</v>
      </c>
    </row>
    <row r="203" spans="1:56" x14ac:dyDescent="0.45">
      <c r="A203" s="41" t="s">
        <v>369</v>
      </c>
      <c r="B203" s="88" t="s">
        <v>175</v>
      </c>
      <c r="C203" s="119" t="s">
        <v>168</v>
      </c>
      <c r="D203" s="88">
        <v>240442</v>
      </c>
      <c r="E203" s="162"/>
      <c r="F203" s="162"/>
      <c r="G203" s="162"/>
      <c r="H203" s="163"/>
      <c r="I203" s="162"/>
      <c r="J203" s="40">
        <v>250</v>
      </c>
      <c r="K203" s="40">
        <v>130</v>
      </c>
      <c r="L203" s="163"/>
      <c r="M203" s="162"/>
      <c r="N203" s="162"/>
      <c r="O203" s="162"/>
      <c r="P203" s="163"/>
      <c r="Q203" s="162"/>
      <c r="R203" s="162"/>
      <c r="S203" s="162"/>
      <c r="T203" s="163"/>
      <c r="U203" s="162"/>
      <c r="V203" s="162"/>
      <c r="W203" s="162"/>
      <c r="X203" s="163"/>
      <c r="Y203" s="162"/>
      <c r="Z203" s="162"/>
      <c r="AA203" s="162"/>
      <c r="AB203" s="163"/>
      <c r="AC203" s="162"/>
      <c r="AD203" s="162"/>
      <c r="AE203" s="162"/>
      <c r="AF203" s="163"/>
      <c r="AG203" s="162"/>
      <c r="AH203" s="162"/>
      <c r="AJ203" s="52"/>
      <c r="AK203" s="162"/>
      <c r="AL203" s="162"/>
      <c r="AM203" s="162"/>
      <c r="AN203" s="52"/>
      <c r="AO203" s="162"/>
      <c r="AP203" s="165"/>
      <c r="AQ203" s="165"/>
      <c r="AR203" s="52"/>
      <c r="AS203" s="163"/>
      <c r="AU203" s="167"/>
      <c r="AV203" s="167"/>
      <c r="AW203" s="167"/>
      <c r="AX203" s="167"/>
      <c r="AY203" s="167"/>
      <c r="AZ203" s="167"/>
      <c r="BA203" s="167"/>
      <c r="BB203" s="167"/>
      <c r="BC203" s="167"/>
      <c r="BD203" s="167"/>
    </row>
    <row r="204" spans="1:56" x14ac:dyDescent="0.45">
      <c r="A204" s="41"/>
      <c r="B204" s="99"/>
      <c r="C204" s="99"/>
      <c r="D204" s="99"/>
      <c r="E204" s="162"/>
      <c r="F204" s="162"/>
      <c r="G204" s="162"/>
      <c r="H204" s="163"/>
      <c r="I204" s="162"/>
      <c r="J204" s="162"/>
      <c r="K204" s="162"/>
      <c r="L204" s="163"/>
      <c r="M204" s="162"/>
      <c r="N204" s="162"/>
      <c r="O204" s="162"/>
      <c r="P204" s="163"/>
      <c r="Q204" s="162"/>
      <c r="R204" s="162"/>
      <c r="S204" s="162"/>
      <c r="T204" s="163"/>
      <c r="U204" s="162"/>
      <c r="V204" s="162"/>
      <c r="W204" s="162"/>
      <c r="X204" s="163"/>
      <c r="Y204" s="162"/>
      <c r="Z204" s="162"/>
      <c r="AA204" s="162"/>
      <c r="AB204" s="163"/>
      <c r="AC204" s="162"/>
      <c r="AD204" s="162"/>
      <c r="AE204" s="162"/>
      <c r="AF204" s="163"/>
      <c r="AG204" s="162"/>
      <c r="AH204" s="162"/>
      <c r="AJ204" s="52"/>
      <c r="AK204" s="162"/>
      <c r="AL204" s="162"/>
      <c r="AM204" s="162"/>
      <c r="AN204" s="52"/>
      <c r="AO204" s="162"/>
      <c r="AP204" s="165"/>
      <c r="AQ204" s="165"/>
      <c r="AR204" s="52"/>
      <c r="AS204" s="163"/>
      <c r="AU204" s="167"/>
      <c r="AV204" s="167"/>
      <c r="AW204" s="167"/>
      <c r="AX204" s="167"/>
      <c r="AY204" s="167"/>
      <c r="AZ204" s="167"/>
      <c r="BA204" s="167"/>
      <c r="BB204" s="167"/>
      <c r="BC204" s="167"/>
      <c r="BD204" s="167"/>
    </row>
    <row r="205" spans="1:56" x14ac:dyDescent="0.45">
      <c r="A205" s="43" t="s">
        <v>370</v>
      </c>
      <c r="B205" s="89"/>
      <c r="C205" s="89"/>
      <c r="D205" s="89"/>
      <c r="E205" s="168"/>
      <c r="H205" s="52"/>
      <c r="L205" s="52"/>
      <c r="P205" s="52"/>
      <c r="T205" s="52"/>
      <c r="X205" s="52"/>
      <c r="AB205" s="52"/>
      <c r="AF205" s="52"/>
      <c r="AJ205" s="52"/>
      <c r="AN205" s="52"/>
      <c r="AO205" s="168"/>
      <c r="AR205" s="52"/>
      <c r="AS205" s="38"/>
      <c r="AU205" s="51"/>
      <c r="AV205" s="51"/>
      <c r="AW205" s="51"/>
      <c r="AX205" s="51"/>
      <c r="AY205" s="51"/>
      <c r="AZ205" s="51"/>
      <c r="BA205" s="51"/>
      <c r="BB205" s="51"/>
      <c r="BC205" s="51"/>
      <c r="BD205" s="51"/>
    </row>
    <row r="206" spans="1:56" x14ac:dyDescent="0.45">
      <c r="A206" s="41" t="s">
        <v>371</v>
      </c>
      <c r="B206" s="88" t="s">
        <v>175</v>
      </c>
      <c r="C206" s="119" t="s">
        <v>168</v>
      </c>
      <c r="D206" s="88">
        <v>2750841</v>
      </c>
      <c r="E206" s="40">
        <v>10506</v>
      </c>
      <c r="F206" s="40">
        <v>10662</v>
      </c>
      <c r="G206" s="40">
        <v>10866</v>
      </c>
      <c r="H206" s="42">
        <v>11061</v>
      </c>
      <c r="I206" s="40">
        <v>11132</v>
      </c>
      <c r="J206" s="40">
        <v>11338</v>
      </c>
      <c r="K206" s="40">
        <v>11535</v>
      </c>
      <c r="L206" s="42">
        <v>11715</v>
      </c>
      <c r="M206" s="40">
        <v>11789</v>
      </c>
      <c r="N206" s="40">
        <v>11999</v>
      </c>
      <c r="O206" s="40">
        <v>12198</v>
      </c>
      <c r="P206" s="42">
        <v>12396</v>
      </c>
      <c r="Q206" s="40">
        <v>12483</v>
      </c>
      <c r="R206" s="40">
        <v>12719</v>
      </c>
      <c r="S206" s="40">
        <v>12967</v>
      </c>
      <c r="T206" s="42">
        <v>13205</v>
      </c>
      <c r="U206" s="40">
        <v>13320</v>
      </c>
      <c r="V206" s="40">
        <v>13601</v>
      </c>
      <c r="W206" s="40">
        <v>13865</v>
      </c>
      <c r="X206" s="42">
        <v>14321</v>
      </c>
      <c r="Y206" s="40">
        <v>14534</v>
      </c>
      <c r="Z206" s="40">
        <v>14761</v>
      </c>
      <c r="AA206" s="40">
        <v>15015</v>
      </c>
      <c r="AB206" s="42">
        <v>15227</v>
      </c>
      <c r="AC206" s="40">
        <v>15370</v>
      </c>
      <c r="AD206" s="40">
        <v>15597</v>
      </c>
      <c r="AE206" s="40">
        <v>15836</v>
      </c>
      <c r="AF206" s="42">
        <v>16094</v>
      </c>
      <c r="AG206" s="40">
        <v>16278</v>
      </c>
      <c r="AH206" s="40">
        <v>16500</v>
      </c>
      <c r="AJ206" s="52"/>
      <c r="AN206" s="52"/>
      <c r="AO206" s="168"/>
      <c r="AR206" s="52"/>
      <c r="AS206" s="171"/>
      <c r="AU206" s="169"/>
      <c r="AV206" s="169"/>
      <c r="AW206" s="169"/>
      <c r="AX206" s="169"/>
      <c r="AY206" s="169"/>
      <c r="AZ206" s="169"/>
      <c r="BA206" s="169"/>
      <c r="BB206" s="51"/>
      <c r="BC206" s="169"/>
      <c r="BD206" s="169"/>
    </row>
    <row r="207" spans="1:56" x14ac:dyDescent="0.45">
      <c r="A207" s="46" t="s">
        <v>180</v>
      </c>
      <c r="B207" s="90"/>
      <c r="C207" s="90"/>
      <c r="D207" s="90"/>
      <c r="E207" s="39"/>
      <c r="F207" s="39"/>
      <c r="G207" s="39"/>
      <c r="H207" s="38"/>
      <c r="I207" s="39"/>
      <c r="J207" s="39"/>
      <c r="K207" s="39"/>
      <c r="L207" s="38"/>
      <c r="M207" s="39"/>
      <c r="N207" s="39"/>
      <c r="O207" s="39"/>
      <c r="P207" s="38"/>
      <c r="Q207" s="39"/>
      <c r="R207" s="39"/>
      <c r="S207" s="39"/>
      <c r="T207" s="38"/>
      <c r="U207" s="39"/>
      <c r="V207" s="39"/>
      <c r="W207" s="39"/>
      <c r="X207" s="38"/>
      <c r="Y207" s="39"/>
      <c r="Z207" s="39"/>
      <c r="AA207" s="39"/>
      <c r="AB207" s="38"/>
      <c r="AC207" s="39"/>
      <c r="AD207" s="39"/>
      <c r="AE207" s="39"/>
      <c r="AF207" s="38"/>
      <c r="AG207" s="39"/>
      <c r="AH207" s="39"/>
      <c r="AJ207" s="52"/>
      <c r="AN207" s="52"/>
      <c r="AO207" s="168"/>
      <c r="AR207" s="52"/>
      <c r="AS207" s="171"/>
      <c r="AU207" s="169"/>
      <c r="AV207" s="169"/>
      <c r="AW207" s="169"/>
      <c r="AX207" s="169"/>
      <c r="AY207" s="169"/>
      <c r="AZ207" s="169"/>
      <c r="BA207" s="169"/>
      <c r="BB207" s="51"/>
      <c r="BC207" s="169"/>
      <c r="BD207" s="169"/>
    </row>
    <row r="208" spans="1:56" x14ac:dyDescent="0.45">
      <c r="A208" s="45" t="s">
        <v>309</v>
      </c>
      <c r="B208" s="88" t="s">
        <v>175</v>
      </c>
      <c r="C208" s="119" t="s">
        <v>168</v>
      </c>
      <c r="D208" s="88">
        <v>2750842</v>
      </c>
      <c r="E208" s="40">
        <v>165</v>
      </c>
      <c r="F208" s="40">
        <v>210</v>
      </c>
      <c r="G208" s="40">
        <v>202</v>
      </c>
      <c r="H208" s="42">
        <v>73</v>
      </c>
      <c r="I208" s="40">
        <v>214</v>
      </c>
      <c r="J208" s="40">
        <v>212</v>
      </c>
      <c r="K208" s="40">
        <v>191</v>
      </c>
      <c r="L208" s="42">
        <v>83</v>
      </c>
      <c r="M208" s="40">
        <v>219</v>
      </c>
      <c r="N208" s="40">
        <v>209</v>
      </c>
      <c r="O208" s="40">
        <v>206</v>
      </c>
      <c r="P208" s="42">
        <v>96</v>
      </c>
      <c r="Q208" s="40">
        <v>249</v>
      </c>
      <c r="R208" s="40">
        <v>261</v>
      </c>
      <c r="S208" s="40">
        <v>258</v>
      </c>
      <c r="T208" s="42">
        <v>132</v>
      </c>
      <c r="U208" s="40">
        <v>293</v>
      </c>
      <c r="V208" s="40">
        <v>281</v>
      </c>
      <c r="W208" s="40">
        <v>470</v>
      </c>
      <c r="X208" s="42">
        <v>271</v>
      </c>
      <c r="Y208" s="40">
        <v>241</v>
      </c>
      <c r="Z208" s="40">
        <v>269</v>
      </c>
      <c r="AA208" s="40">
        <v>240</v>
      </c>
      <c r="AB208" s="42">
        <v>150</v>
      </c>
      <c r="AC208" s="40">
        <v>240</v>
      </c>
      <c r="AD208" s="40">
        <v>249</v>
      </c>
      <c r="AE208" s="40">
        <v>280</v>
      </c>
      <c r="AF208" s="42">
        <v>206</v>
      </c>
      <c r="AG208" s="40">
        <v>250</v>
      </c>
      <c r="AH208" s="40">
        <v>250</v>
      </c>
      <c r="AJ208" s="52"/>
      <c r="AN208" s="52"/>
      <c r="AO208" s="168"/>
      <c r="AR208" s="52"/>
      <c r="AS208" s="171"/>
      <c r="AU208" s="37">
        <v>650</v>
      </c>
      <c r="AV208" s="37">
        <v>700</v>
      </c>
      <c r="AW208" s="37">
        <v>730</v>
      </c>
      <c r="AX208" s="37">
        <v>900</v>
      </c>
      <c r="AY208" s="37">
        <v>1315</v>
      </c>
      <c r="AZ208" s="37">
        <v>900</v>
      </c>
      <c r="BA208" s="37">
        <v>975</v>
      </c>
      <c r="BB208" s="51">
        <f t="shared" ref="BB208:BD209" si="1">BB220</f>
        <v>1000</v>
      </c>
      <c r="BC208" s="51">
        <f t="shared" si="1"/>
        <v>1050</v>
      </c>
      <c r="BD208" s="51">
        <f t="shared" si="1"/>
        <v>1039</v>
      </c>
    </row>
    <row r="209" spans="1:56" x14ac:dyDescent="0.45">
      <c r="A209" s="45" t="s">
        <v>372</v>
      </c>
      <c r="B209" s="88" t="s">
        <v>175</v>
      </c>
      <c r="C209" s="119" t="s">
        <v>168</v>
      </c>
      <c r="D209" s="88">
        <v>2750843</v>
      </c>
      <c r="E209" s="40">
        <v>-9</v>
      </c>
      <c r="F209" s="40">
        <v>-6</v>
      </c>
      <c r="G209" s="40">
        <v>-7</v>
      </c>
      <c r="H209" s="42">
        <v>-2</v>
      </c>
      <c r="I209" s="40">
        <v>-8</v>
      </c>
      <c r="J209" s="40">
        <v>-15</v>
      </c>
      <c r="K209" s="40">
        <v>-11</v>
      </c>
      <c r="L209" s="42">
        <v>-9</v>
      </c>
      <c r="M209" s="40">
        <v>-9</v>
      </c>
      <c r="N209" s="40">
        <v>-10</v>
      </c>
      <c r="O209" s="40">
        <v>-8</v>
      </c>
      <c r="P209" s="42">
        <v>-9</v>
      </c>
      <c r="Q209" s="40">
        <v>-13</v>
      </c>
      <c r="R209" s="40">
        <v>-13</v>
      </c>
      <c r="S209" s="40">
        <v>-20</v>
      </c>
      <c r="T209" s="42">
        <v>-17</v>
      </c>
      <c r="U209" s="40">
        <v>-12</v>
      </c>
      <c r="V209" s="40">
        <v>-17</v>
      </c>
      <c r="W209" s="40">
        <v>-14</v>
      </c>
      <c r="X209" s="42">
        <v>-58</v>
      </c>
      <c r="Y209" s="40">
        <v>-14</v>
      </c>
      <c r="Z209" s="40">
        <v>-15</v>
      </c>
      <c r="AA209" s="40">
        <v>-28</v>
      </c>
      <c r="AB209" s="42">
        <v>-7</v>
      </c>
      <c r="AC209" s="40">
        <v>-13</v>
      </c>
      <c r="AD209" s="40">
        <v>-10</v>
      </c>
      <c r="AE209" s="40">
        <v>-22</v>
      </c>
      <c r="AF209" s="42">
        <v>-22</v>
      </c>
      <c r="AG209" s="40">
        <v>-28</v>
      </c>
      <c r="AH209" s="40">
        <v>-30</v>
      </c>
      <c r="AJ209" s="52"/>
      <c r="AN209" s="52"/>
      <c r="AO209" s="168"/>
      <c r="AR209" s="52"/>
      <c r="AS209" s="171"/>
      <c r="AU209" s="37">
        <v>-24</v>
      </c>
      <c r="AV209" s="37">
        <v>-43</v>
      </c>
      <c r="AW209" s="37">
        <v>-36</v>
      </c>
      <c r="AX209" s="37">
        <v>-63</v>
      </c>
      <c r="AY209" s="37">
        <v>-101</v>
      </c>
      <c r="AZ209" s="37">
        <v>-64</v>
      </c>
      <c r="BA209" s="37">
        <v>-67</v>
      </c>
      <c r="BB209" s="51">
        <f t="shared" si="1"/>
        <v>-101</v>
      </c>
      <c r="BC209" s="51">
        <f t="shared" si="1"/>
        <v>-97</v>
      </c>
      <c r="BD209" s="51">
        <f t="shared" si="1"/>
        <v>-65</v>
      </c>
    </row>
    <row r="210" spans="1:56" x14ac:dyDescent="0.45">
      <c r="A210" s="44" t="s">
        <v>373</v>
      </c>
      <c r="B210" s="120" t="s">
        <v>175</v>
      </c>
      <c r="C210" s="121" t="s">
        <v>168</v>
      </c>
      <c r="D210" s="120">
        <v>2750844</v>
      </c>
      <c r="E210" s="176">
        <f t="shared" ref="E210:AH210" si="2">SUM(E208:E209)</f>
        <v>156</v>
      </c>
      <c r="F210" s="176">
        <f t="shared" si="2"/>
        <v>204</v>
      </c>
      <c r="G210" s="176">
        <f t="shared" si="2"/>
        <v>195</v>
      </c>
      <c r="H210" s="177">
        <f t="shared" si="2"/>
        <v>71</v>
      </c>
      <c r="I210" s="176">
        <f t="shared" si="2"/>
        <v>206</v>
      </c>
      <c r="J210" s="176">
        <f t="shared" si="2"/>
        <v>197</v>
      </c>
      <c r="K210" s="176">
        <f t="shared" si="2"/>
        <v>180</v>
      </c>
      <c r="L210" s="177">
        <f t="shared" si="2"/>
        <v>74</v>
      </c>
      <c r="M210" s="176">
        <f t="shared" si="2"/>
        <v>210</v>
      </c>
      <c r="N210" s="176">
        <f t="shared" si="2"/>
        <v>199</v>
      </c>
      <c r="O210" s="176">
        <f t="shared" si="2"/>
        <v>198</v>
      </c>
      <c r="P210" s="177">
        <f t="shared" si="2"/>
        <v>87</v>
      </c>
      <c r="Q210" s="176">
        <f t="shared" si="2"/>
        <v>236</v>
      </c>
      <c r="R210" s="176">
        <f t="shared" si="2"/>
        <v>248</v>
      </c>
      <c r="S210" s="176">
        <f t="shared" si="2"/>
        <v>238</v>
      </c>
      <c r="T210" s="177">
        <f t="shared" si="2"/>
        <v>115</v>
      </c>
      <c r="U210" s="176">
        <f t="shared" si="2"/>
        <v>281</v>
      </c>
      <c r="V210" s="176">
        <f t="shared" si="2"/>
        <v>264</v>
      </c>
      <c r="W210" s="176">
        <f t="shared" si="2"/>
        <v>456</v>
      </c>
      <c r="X210" s="177">
        <f t="shared" si="2"/>
        <v>213</v>
      </c>
      <c r="Y210" s="176">
        <f t="shared" si="2"/>
        <v>227</v>
      </c>
      <c r="Z210" s="176">
        <f t="shared" si="2"/>
        <v>254</v>
      </c>
      <c r="AA210" s="176">
        <f t="shared" si="2"/>
        <v>212</v>
      </c>
      <c r="AB210" s="177">
        <f t="shared" si="2"/>
        <v>143</v>
      </c>
      <c r="AC210" s="176">
        <f t="shared" si="2"/>
        <v>227</v>
      </c>
      <c r="AD210" s="176">
        <f t="shared" si="2"/>
        <v>239</v>
      </c>
      <c r="AE210" s="176">
        <f t="shared" si="2"/>
        <v>258</v>
      </c>
      <c r="AF210" s="177">
        <f t="shared" si="2"/>
        <v>184</v>
      </c>
      <c r="AG210" s="176">
        <f t="shared" si="2"/>
        <v>222</v>
      </c>
      <c r="AH210" s="176">
        <f t="shared" si="2"/>
        <v>220</v>
      </c>
      <c r="AI210" s="188"/>
      <c r="AJ210" s="189"/>
      <c r="AK210" s="188"/>
      <c r="AL210" s="188"/>
      <c r="AM210" s="188"/>
      <c r="AN210" s="189"/>
      <c r="AO210" s="188"/>
      <c r="AP210" s="217"/>
      <c r="AQ210" s="217"/>
      <c r="AR210" s="189"/>
      <c r="AS210" s="218"/>
      <c r="AU210" s="219">
        <f t="shared" ref="AU210:BA210" si="3">SUM(AU208:AU209)</f>
        <v>626</v>
      </c>
      <c r="AV210" s="219">
        <f t="shared" si="3"/>
        <v>657</v>
      </c>
      <c r="AW210" s="219">
        <f t="shared" si="3"/>
        <v>694</v>
      </c>
      <c r="AX210" s="219">
        <f t="shared" si="3"/>
        <v>837</v>
      </c>
      <c r="AY210" s="219">
        <f t="shared" si="3"/>
        <v>1214</v>
      </c>
      <c r="AZ210" s="219">
        <f t="shared" si="3"/>
        <v>836</v>
      </c>
      <c r="BA210" s="219">
        <f t="shared" si="3"/>
        <v>908</v>
      </c>
      <c r="BB210" s="219">
        <f>SUM(BB208:BB209)</f>
        <v>899</v>
      </c>
      <c r="BC210" s="219">
        <f>SUM(BC208:BC209)</f>
        <v>953</v>
      </c>
      <c r="BD210" s="219">
        <f>SUM(BD208:BD209)</f>
        <v>974</v>
      </c>
    </row>
    <row r="211" spans="1:56" x14ac:dyDescent="0.45">
      <c r="A211" s="41"/>
      <c r="B211" s="99"/>
      <c r="C211" s="99"/>
      <c r="D211" s="99"/>
      <c r="E211" s="39"/>
      <c r="F211" s="39"/>
      <c r="G211" s="39"/>
      <c r="H211" s="38"/>
      <c r="I211" s="39"/>
      <c r="J211" s="39"/>
      <c r="K211" s="39"/>
      <c r="L211" s="38"/>
      <c r="M211" s="39"/>
      <c r="N211" s="39"/>
      <c r="O211" s="39"/>
      <c r="P211" s="38"/>
      <c r="Q211" s="39"/>
      <c r="R211" s="39"/>
      <c r="S211" s="39"/>
      <c r="T211" s="38"/>
      <c r="U211" s="39"/>
      <c r="V211" s="39"/>
      <c r="W211" s="39"/>
      <c r="X211" s="38"/>
      <c r="Y211" s="39"/>
      <c r="Z211" s="39"/>
      <c r="AA211" s="39"/>
      <c r="AB211" s="38"/>
      <c r="AC211" s="39"/>
      <c r="AD211" s="39"/>
      <c r="AE211" s="39"/>
      <c r="AF211" s="38"/>
      <c r="AG211" s="39"/>
      <c r="AH211" s="39"/>
      <c r="AJ211" s="52"/>
      <c r="AN211" s="52"/>
      <c r="AO211" s="168"/>
      <c r="AR211" s="52"/>
      <c r="AS211" s="171"/>
      <c r="AU211" s="169"/>
      <c r="AV211" s="169"/>
      <c r="AW211" s="169"/>
      <c r="AX211" s="169"/>
      <c r="AY211" s="169"/>
      <c r="AZ211" s="169"/>
      <c r="BA211" s="169"/>
      <c r="BB211" s="51"/>
      <c r="BC211" s="169"/>
      <c r="BD211" s="169"/>
    </row>
    <row r="212" spans="1:56" x14ac:dyDescent="0.45">
      <c r="A212" s="58" t="s">
        <v>374</v>
      </c>
      <c r="B212" s="120" t="s">
        <v>175</v>
      </c>
      <c r="C212" s="121" t="s">
        <v>168</v>
      </c>
      <c r="D212" s="120">
        <v>2750845</v>
      </c>
      <c r="E212" s="176">
        <f t="shared" ref="E212:AH212" si="4">E206+E210</f>
        <v>10662</v>
      </c>
      <c r="F212" s="176">
        <f t="shared" si="4"/>
        <v>10866</v>
      </c>
      <c r="G212" s="176">
        <f t="shared" si="4"/>
        <v>11061</v>
      </c>
      <c r="H212" s="177">
        <f t="shared" si="4"/>
        <v>11132</v>
      </c>
      <c r="I212" s="176">
        <f t="shared" si="4"/>
        <v>11338</v>
      </c>
      <c r="J212" s="176">
        <f t="shared" si="4"/>
        <v>11535</v>
      </c>
      <c r="K212" s="176">
        <f t="shared" si="4"/>
        <v>11715</v>
      </c>
      <c r="L212" s="177">
        <f t="shared" si="4"/>
        <v>11789</v>
      </c>
      <c r="M212" s="176">
        <f t="shared" si="4"/>
        <v>11999</v>
      </c>
      <c r="N212" s="176">
        <f t="shared" si="4"/>
        <v>12198</v>
      </c>
      <c r="O212" s="176">
        <f t="shared" si="4"/>
        <v>12396</v>
      </c>
      <c r="P212" s="177">
        <f t="shared" si="4"/>
        <v>12483</v>
      </c>
      <c r="Q212" s="176">
        <f t="shared" si="4"/>
        <v>12719</v>
      </c>
      <c r="R212" s="176">
        <f t="shared" si="4"/>
        <v>12967</v>
      </c>
      <c r="S212" s="176">
        <f t="shared" si="4"/>
        <v>13205</v>
      </c>
      <c r="T212" s="177">
        <f t="shared" si="4"/>
        <v>13320</v>
      </c>
      <c r="U212" s="176">
        <f t="shared" si="4"/>
        <v>13601</v>
      </c>
      <c r="V212" s="176">
        <f t="shared" si="4"/>
        <v>13865</v>
      </c>
      <c r="W212" s="176">
        <f t="shared" si="4"/>
        <v>14321</v>
      </c>
      <c r="X212" s="177">
        <f t="shared" si="4"/>
        <v>14534</v>
      </c>
      <c r="Y212" s="176">
        <f t="shared" si="4"/>
        <v>14761</v>
      </c>
      <c r="Z212" s="176">
        <f t="shared" si="4"/>
        <v>15015</v>
      </c>
      <c r="AA212" s="176">
        <f t="shared" si="4"/>
        <v>15227</v>
      </c>
      <c r="AB212" s="177">
        <f t="shared" si="4"/>
        <v>15370</v>
      </c>
      <c r="AC212" s="176">
        <f t="shared" si="4"/>
        <v>15597</v>
      </c>
      <c r="AD212" s="176">
        <f t="shared" si="4"/>
        <v>15836</v>
      </c>
      <c r="AE212" s="176">
        <f t="shared" si="4"/>
        <v>16094</v>
      </c>
      <c r="AF212" s="177">
        <f t="shared" si="4"/>
        <v>16278</v>
      </c>
      <c r="AG212" s="176">
        <f t="shared" si="4"/>
        <v>16500</v>
      </c>
      <c r="AH212" s="176">
        <f t="shared" si="4"/>
        <v>16720</v>
      </c>
      <c r="AI212" s="188"/>
      <c r="AJ212" s="189"/>
      <c r="AK212" s="188"/>
      <c r="AL212" s="188"/>
      <c r="AM212" s="188"/>
      <c r="AN212" s="189"/>
      <c r="AO212" s="188"/>
      <c r="AP212" s="217"/>
      <c r="AQ212" s="217"/>
      <c r="AR212" s="189"/>
      <c r="AS212" s="218"/>
      <c r="AU212" s="220"/>
      <c r="AV212" s="220"/>
      <c r="AW212" s="220"/>
      <c r="AX212" s="220"/>
      <c r="AY212" s="220"/>
      <c r="AZ212" s="220"/>
      <c r="BA212" s="220"/>
      <c r="BB212" s="112"/>
      <c r="BC212" s="220"/>
      <c r="BD212" s="220"/>
    </row>
    <row r="213" spans="1:56" x14ac:dyDescent="0.45">
      <c r="E213" s="181"/>
      <c r="F213" s="181"/>
      <c r="G213" s="181"/>
      <c r="H213" s="182"/>
      <c r="I213" s="181"/>
      <c r="J213" s="181"/>
      <c r="K213" s="181"/>
      <c r="L213" s="182"/>
      <c r="M213" s="181"/>
      <c r="N213" s="181"/>
      <c r="O213" s="181"/>
      <c r="P213" s="182"/>
      <c r="Q213" s="181"/>
      <c r="R213" s="181"/>
      <c r="S213" s="181"/>
      <c r="T213" s="182"/>
      <c r="U213" s="181"/>
      <c r="V213" s="181"/>
      <c r="W213" s="181"/>
      <c r="X213" s="182"/>
      <c r="Y213" s="181"/>
      <c r="Z213" s="181"/>
      <c r="AA213" s="181"/>
      <c r="AB213" s="182"/>
      <c r="AC213" s="181"/>
      <c r="AD213" s="181"/>
      <c r="AE213" s="181"/>
      <c r="AF213" s="182"/>
      <c r="AG213" s="181"/>
      <c r="AH213" s="181"/>
      <c r="AI213" s="181"/>
      <c r="AJ213" s="182"/>
      <c r="AK213" s="181"/>
      <c r="AL213" s="181"/>
      <c r="AM213" s="181"/>
      <c r="AN213" s="182"/>
      <c r="AO213" s="181"/>
      <c r="AP213" s="221"/>
      <c r="AQ213" s="221"/>
      <c r="AR213" s="182"/>
      <c r="AS213" s="182"/>
      <c r="AU213" s="184"/>
      <c r="AV213" s="184"/>
      <c r="AW213" s="184"/>
      <c r="AX213" s="184"/>
      <c r="AY213" s="184"/>
      <c r="AZ213" s="184"/>
      <c r="BA213" s="184"/>
      <c r="BB213" s="184"/>
      <c r="BC213" s="184"/>
      <c r="BD213" s="184"/>
    </row>
    <row r="214" spans="1:56" x14ac:dyDescent="0.45">
      <c r="A214" s="50" t="s">
        <v>375</v>
      </c>
      <c r="B214" s="88" t="s">
        <v>182</v>
      </c>
      <c r="C214" s="119" t="s">
        <v>168</v>
      </c>
      <c r="D214" s="88">
        <v>240448</v>
      </c>
      <c r="E214" s="40">
        <v>78238</v>
      </c>
      <c r="F214" s="40">
        <v>79864</v>
      </c>
      <c r="G214" s="40">
        <v>81368</v>
      </c>
      <c r="H214" s="42">
        <v>82012</v>
      </c>
      <c r="I214" s="40">
        <v>83622</v>
      </c>
      <c r="J214" s="40">
        <v>85168</v>
      </c>
      <c r="K214" s="40">
        <v>86608</v>
      </c>
      <c r="L214" s="42">
        <v>87205</v>
      </c>
      <c r="M214" s="40">
        <v>88789</v>
      </c>
      <c r="N214" s="40">
        <v>90305</v>
      </c>
      <c r="O214" s="40">
        <v>91818</v>
      </c>
      <c r="P214" s="42">
        <v>92477</v>
      </c>
      <c r="Q214" s="40">
        <v>94262</v>
      </c>
      <c r="R214" s="40">
        <v>96125</v>
      </c>
      <c r="S214" s="40">
        <v>98093</v>
      </c>
      <c r="T214" s="42">
        <v>98943</v>
      </c>
      <c r="U214" s="40">
        <v>101065</v>
      </c>
      <c r="V214" s="40">
        <v>103029</v>
      </c>
      <c r="W214" s="40">
        <v>106349</v>
      </c>
      <c r="X214" s="42">
        <v>107821</v>
      </c>
      <c r="Y214" s="40">
        <v>109415</v>
      </c>
      <c r="Z214" s="40">
        <v>111210</v>
      </c>
      <c r="AA214" s="40">
        <v>112734</v>
      </c>
      <c r="AB214" s="42">
        <v>113755</v>
      </c>
      <c r="AC214" s="40">
        <v>115468</v>
      </c>
      <c r="AD214" s="40">
        <v>117160</v>
      </c>
      <c r="AE214" s="40">
        <v>118998</v>
      </c>
      <c r="AF214" s="42">
        <v>120342</v>
      </c>
      <c r="AG214" s="40">
        <v>121930</v>
      </c>
      <c r="AH214" s="40">
        <v>123601</v>
      </c>
      <c r="AI214" s="40">
        <v>125542</v>
      </c>
      <c r="AJ214" s="42">
        <v>127056</v>
      </c>
      <c r="AK214" s="40">
        <v>128953</v>
      </c>
      <c r="AL214" s="40">
        <v>130901</v>
      </c>
      <c r="AM214" s="40">
        <v>132756</v>
      </c>
      <c r="AN214" s="42">
        <v>134532</v>
      </c>
      <c r="AO214" s="40">
        <v>136466</v>
      </c>
      <c r="AP214" s="40">
        <v>138286</v>
      </c>
      <c r="AQ214" s="40">
        <v>140517</v>
      </c>
      <c r="AR214" s="42">
        <v>142987</v>
      </c>
      <c r="AS214" s="42">
        <v>144696</v>
      </c>
      <c r="AU214" s="51"/>
      <c r="AV214" s="51"/>
      <c r="AW214" s="51"/>
      <c r="AX214" s="51"/>
      <c r="AY214" s="51"/>
      <c r="AZ214" s="51"/>
      <c r="BA214" s="51"/>
      <c r="BB214" s="51"/>
      <c r="BC214" s="51"/>
      <c r="BD214" s="51"/>
    </row>
    <row r="215" spans="1:56" x14ac:dyDescent="0.45">
      <c r="A215" s="50" t="s">
        <v>376</v>
      </c>
      <c r="B215" s="88" t="s">
        <v>173</v>
      </c>
      <c r="C215" s="119" t="s">
        <v>168</v>
      </c>
      <c r="D215" s="88">
        <v>240449</v>
      </c>
      <c r="E215" s="55">
        <v>7.2999999999999995E-2</v>
      </c>
      <c r="F215" s="55">
        <v>7.4999999999999997E-2</v>
      </c>
      <c r="G215" s="55">
        <v>7.4999999999999997E-2</v>
      </c>
      <c r="H215" s="54">
        <v>6.6000000000000003E-2</v>
      </c>
      <c r="I215" s="55">
        <v>6.9000000000000006E-2</v>
      </c>
      <c r="J215" s="55">
        <v>6.6000000000000003E-2</v>
      </c>
      <c r="K215" s="55">
        <v>6.4000000000000001E-2</v>
      </c>
      <c r="L215" s="54">
        <v>6.3E-2</v>
      </c>
      <c r="M215" s="55">
        <v>6.2E-2</v>
      </c>
      <c r="N215" s="55">
        <v>0.06</v>
      </c>
      <c r="O215" s="55">
        <v>0.06</v>
      </c>
      <c r="P215" s="54">
        <v>0.06</v>
      </c>
      <c r="Q215" s="55">
        <v>6.2E-2</v>
      </c>
      <c r="R215" s="55">
        <v>6.4000000000000001E-2</v>
      </c>
      <c r="S215" s="55">
        <v>6.8000000000000005E-2</v>
      </c>
      <c r="T215" s="54">
        <v>7.0000000000000007E-2</v>
      </c>
      <c r="U215" s="55">
        <v>7.2000000000000008E-2</v>
      </c>
      <c r="V215" s="55">
        <v>7.2000000000000008E-2</v>
      </c>
      <c r="W215" s="55">
        <v>8.4000000000000005E-2</v>
      </c>
      <c r="X215" s="54">
        <v>0.09</v>
      </c>
      <c r="Y215" s="55">
        <v>8.3000000000000004E-2</v>
      </c>
      <c r="Z215" s="55">
        <v>7.9000000000000001E-2</v>
      </c>
      <c r="AA215" s="55">
        <v>0.06</v>
      </c>
      <c r="AB215" s="54">
        <v>5.5E-2</v>
      </c>
      <c r="AC215" s="55">
        <v>5.5E-2</v>
      </c>
      <c r="AD215" s="55">
        <v>5.4000000000000013E-2</v>
      </c>
      <c r="AE215" s="55">
        <v>5.5999999999999987E-2</v>
      </c>
      <c r="AF215" s="54">
        <v>5.8000000000000003E-2</v>
      </c>
      <c r="AG215" s="55">
        <v>5.5999999999999987E-2</v>
      </c>
      <c r="AH215" s="55">
        <v>5.5E-2</v>
      </c>
      <c r="AI215" s="55">
        <v>5.5E-2</v>
      </c>
      <c r="AJ215" s="54">
        <v>5.5999999999999987E-2</v>
      </c>
      <c r="AK215" s="55">
        <v>5.8000000000000003E-2</v>
      </c>
      <c r="AL215" s="55">
        <v>5.8999999999999997E-2</v>
      </c>
      <c r="AM215" s="55">
        <v>5.7000000000000002E-2</v>
      </c>
      <c r="AN215" s="54">
        <v>5.8999999999999997E-2</v>
      </c>
      <c r="AO215" s="55">
        <v>5.8000000000000003E-2</v>
      </c>
      <c r="AP215" s="55">
        <v>5.5999999999999987E-2</v>
      </c>
      <c r="AQ215" s="55">
        <v>5.8000000000000003E-2</v>
      </c>
      <c r="AR215" s="54">
        <v>6.3E-2</v>
      </c>
      <c r="AS215" s="54">
        <v>0.06</v>
      </c>
      <c r="AU215" s="51"/>
      <c r="AV215" s="51"/>
      <c r="AW215" s="51"/>
      <c r="AX215" s="51"/>
      <c r="AY215" s="51"/>
      <c r="AZ215" s="51"/>
      <c r="BA215" s="51"/>
      <c r="BB215" s="51"/>
      <c r="BC215" s="51"/>
      <c r="BD215" s="51"/>
    </row>
    <row r="216" spans="1:56" x14ac:dyDescent="0.45">
      <c r="E216" s="39"/>
      <c r="F216" s="39"/>
      <c r="G216" s="39"/>
      <c r="H216" s="38"/>
      <c r="I216" s="39"/>
      <c r="J216" s="39"/>
      <c r="K216" s="39"/>
      <c r="L216" s="38"/>
      <c r="M216" s="39"/>
      <c r="N216" s="39"/>
      <c r="O216" s="39"/>
      <c r="P216" s="38"/>
      <c r="Q216" s="39"/>
      <c r="R216" s="39"/>
      <c r="S216" s="39"/>
      <c r="T216" s="38"/>
      <c r="U216" s="39"/>
      <c r="V216" s="39"/>
      <c r="W216" s="39"/>
      <c r="X216" s="38"/>
      <c r="Y216" s="39"/>
      <c r="Z216" s="39"/>
      <c r="AA216" s="39"/>
      <c r="AB216" s="38"/>
      <c r="AC216" s="39"/>
      <c r="AD216" s="39"/>
      <c r="AE216" s="39"/>
      <c r="AF216" s="38"/>
      <c r="AG216" s="39"/>
      <c r="AH216" s="39"/>
      <c r="AI216" s="39"/>
      <c r="AJ216" s="38"/>
      <c r="AK216" s="39"/>
      <c r="AL216" s="39"/>
      <c r="AM216" s="39"/>
      <c r="AN216" s="38"/>
      <c r="AO216" s="39"/>
      <c r="AP216" s="40"/>
      <c r="AQ216" s="40"/>
      <c r="AR216" s="38"/>
      <c r="AS216" s="38"/>
      <c r="AU216" s="51"/>
      <c r="AV216" s="51"/>
      <c r="AW216" s="51"/>
      <c r="AX216" s="51"/>
      <c r="AY216" s="51"/>
      <c r="AZ216" s="51"/>
      <c r="BA216" s="51"/>
      <c r="BB216" s="51"/>
      <c r="BC216" s="51"/>
      <c r="BD216" s="51"/>
    </row>
    <row r="217" spans="1:56" x14ac:dyDescent="0.45">
      <c r="A217" s="43" t="s">
        <v>370</v>
      </c>
      <c r="B217" s="89"/>
      <c r="C217" s="89"/>
      <c r="D217" s="89"/>
      <c r="E217" s="181"/>
      <c r="F217" s="181"/>
      <c r="G217" s="181"/>
      <c r="H217" s="182"/>
      <c r="I217" s="181"/>
      <c r="J217" s="181"/>
      <c r="K217" s="181"/>
      <c r="L217" s="182"/>
      <c r="M217" s="181"/>
      <c r="N217" s="181"/>
      <c r="O217" s="181"/>
      <c r="P217" s="182"/>
      <c r="Q217" s="181"/>
      <c r="R217" s="181"/>
      <c r="S217" s="181"/>
      <c r="T217" s="182"/>
      <c r="U217" s="181"/>
      <c r="V217" s="181"/>
      <c r="W217" s="181"/>
      <c r="X217" s="182"/>
      <c r="Y217" s="181"/>
      <c r="Z217" s="181"/>
      <c r="AA217" s="181"/>
      <c r="AB217" s="182"/>
      <c r="AC217" s="181"/>
      <c r="AD217" s="181"/>
      <c r="AE217" s="181"/>
      <c r="AF217" s="182"/>
      <c r="AG217" s="181"/>
      <c r="AH217" s="181"/>
      <c r="AI217" s="181"/>
      <c r="AJ217" s="182"/>
      <c r="AK217" s="181"/>
      <c r="AL217" s="181"/>
      <c r="AM217" s="181"/>
      <c r="AN217" s="182"/>
      <c r="AO217" s="181"/>
      <c r="AP217" s="221"/>
      <c r="AQ217" s="221"/>
      <c r="AR217" s="182"/>
      <c r="AS217" s="182"/>
      <c r="AU217" s="184"/>
      <c r="AV217" s="184"/>
      <c r="AW217" s="184"/>
      <c r="AX217" s="184"/>
      <c r="AY217" s="184"/>
      <c r="AZ217" s="184"/>
      <c r="BA217" s="184"/>
      <c r="BB217" s="184"/>
      <c r="BC217" s="184"/>
      <c r="BD217" s="184"/>
    </row>
    <row r="218" spans="1:56" x14ac:dyDescent="0.45">
      <c r="A218" s="41" t="s">
        <v>371</v>
      </c>
      <c r="B218" s="88" t="s">
        <v>175</v>
      </c>
      <c r="C218" s="119" t="s">
        <v>168</v>
      </c>
      <c r="D218" s="88">
        <v>2750846</v>
      </c>
      <c r="E218" s="181"/>
      <c r="F218" s="181"/>
      <c r="G218" s="181"/>
      <c r="H218" s="182"/>
      <c r="I218" s="181"/>
      <c r="J218" s="181"/>
      <c r="K218" s="181"/>
      <c r="L218" s="182"/>
      <c r="M218" s="181"/>
      <c r="N218" s="181"/>
      <c r="O218" s="181"/>
      <c r="P218" s="182"/>
      <c r="Q218" s="181"/>
      <c r="R218" s="181"/>
      <c r="S218" s="181"/>
      <c r="T218" s="182"/>
      <c r="U218" s="181"/>
      <c r="V218" s="181"/>
      <c r="W218" s="181"/>
      <c r="X218" s="182"/>
      <c r="Y218" s="181"/>
      <c r="Z218" s="181"/>
      <c r="AA218" s="181"/>
      <c r="AB218" s="182"/>
      <c r="AC218" s="181"/>
      <c r="AD218" s="181"/>
      <c r="AE218" s="181"/>
      <c r="AF218" s="182"/>
      <c r="AG218" s="181"/>
      <c r="AH218" s="181"/>
      <c r="AI218" s="40">
        <v>16278</v>
      </c>
      <c r="AJ218" s="42">
        <v>16278</v>
      </c>
      <c r="AK218" s="40">
        <v>17177</v>
      </c>
      <c r="AL218" s="40">
        <v>17177</v>
      </c>
      <c r="AM218" s="40">
        <v>17177</v>
      </c>
      <c r="AN218" s="42">
        <v>17177</v>
      </c>
      <c r="AO218" s="40">
        <v>18130</v>
      </c>
      <c r="AP218" s="40">
        <v>18130</v>
      </c>
      <c r="AQ218" s="40">
        <v>18130</v>
      </c>
      <c r="AR218" s="42">
        <v>18130</v>
      </c>
      <c r="AS218" s="42">
        <v>19104</v>
      </c>
      <c r="AU218" s="184"/>
      <c r="AV218" s="184"/>
      <c r="AW218" s="184"/>
      <c r="AX218" s="184"/>
      <c r="AY218" s="184"/>
      <c r="AZ218" s="184"/>
      <c r="BA218" s="184"/>
      <c r="BB218" s="169"/>
      <c r="BC218" s="184"/>
      <c r="BD218" s="184"/>
    </row>
    <row r="219" spans="1:56" x14ac:dyDescent="0.45">
      <c r="A219" s="46" t="s">
        <v>180</v>
      </c>
      <c r="B219" s="90"/>
      <c r="C219" s="90"/>
      <c r="D219" s="90"/>
      <c r="E219" s="181"/>
      <c r="F219" s="181"/>
      <c r="G219" s="181"/>
      <c r="H219" s="182"/>
      <c r="I219" s="181"/>
      <c r="J219" s="181"/>
      <c r="K219" s="181"/>
      <c r="L219" s="182"/>
      <c r="M219" s="181"/>
      <c r="N219" s="181"/>
      <c r="O219" s="181"/>
      <c r="P219" s="182"/>
      <c r="Q219" s="181"/>
      <c r="R219" s="181"/>
      <c r="S219" s="181"/>
      <c r="T219" s="182"/>
      <c r="U219" s="181"/>
      <c r="V219" s="181"/>
      <c r="W219" s="181"/>
      <c r="X219" s="182"/>
      <c r="Y219" s="181"/>
      <c r="Z219" s="181"/>
      <c r="AA219" s="181"/>
      <c r="AB219" s="182"/>
      <c r="AC219" s="181"/>
      <c r="AD219" s="181"/>
      <c r="AE219" s="181"/>
      <c r="AF219" s="182"/>
      <c r="AG219" s="181"/>
      <c r="AH219" s="181"/>
      <c r="AI219" s="39"/>
      <c r="AJ219" s="38"/>
      <c r="AK219" s="39"/>
      <c r="AL219" s="39"/>
      <c r="AM219" s="39"/>
      <c r="AN219" s="38"/>
      <c r="AO219" s="39"/>
      <c r="AP219" s="40"/>
      <c r="AQ219" s="40"/>
      <c r="AR219" s="38"/>
      <c r="AS219" s="38"/>
      <c r="AU219" s="184"/>
      <c r="AV219" s="184"/>
      <c r="AW219" s="184"/>
      <c r="AX219" s="184"/>
      <c r="AY219" s="184"/>
      <c r="AZ219" s="184"/>
      <c r="BA219" s="184"/>
      <c r="BB219" s="169"/>
      <c r="BC219" s="184"/>
      <c r="BD219" s="184"/>
    </row>
    <row r="220" spans="1:56" x14ac:dyDescent="0.45">
      <c r="A220" s="45" t="s">
        <v>309</v>
      </c>
      <c r="B220" s="88" t="s">
        <v>175</v>
      </c>
      <c r="C220" s="119" t="s">
        <v>168</v>
      </c>
      <c r="D220" s="88">
        <v>2750847</v>
      </c>
      <c r="E220" s="181"/>
      <c r="F220" s="181"/>
      <c r="G220" s="181"/>
      <c r="H220" s="182"/>
      <c r="I220" s="181"/>
      <c r="J220" s="181"/>
      <c r="K220" s="181"/>
      <c r="L220" s="182"/>
      <c r="M220" s="181"/>
      <c r="N220" s="181"/>
      <c r="O220" s="181"/>
      <c r="P220" s="182"/>
      <c r="Q220" s="181"/>
      <c r="R220" s="181"/>
      <c r="S220" s="181"/>
      <c r="T220" s="182"/>
      <c r="U220" s="181"/>
      <c r="V220" s="181"/>
      <c r="W220" s="181"/>
      <c r="X220" s="182"/>
      <c r="Y220" s="181"/>
      <c r="Z220" s="181"/>
      <c r="AA220" s="181"/>
      <c r="AB220" s="182"/>
      <c r="AC220" s="181"/>
      <c r="AD220" s="181"/>
      <c r="AE220" s="181"/>
      <c r="AF220" s="182"/>
      <c r="AG220" s="181"/>
      <c r="AH220" s="181"/>
      <c r="AI220" s="40">
        <v>780</v>
      </c>
      <c r="AJ220" s="42">
        <v>220</v>
      </c>
      <c r="AK220" s="40">
        <v>260</v>
      </c>
      <c r="AL220" s="40">
        <v>270</v>
      </c>
      <c r="AM220" s="40">
        <v>268</v>
      </c>
      <c r="AN220" s="42">
        <v>252</v>
      </c>
      <c r="AO220" s="40">
        <v>239</v>
      </c>
      <c r="AP220" s="40">
        <v>227</v>
      </c>
      <c r="AQ220" s="40">
        <v>268</v>
      </c>
      <c r="AR220" s="42">
        <v>305</v>
      </c>
      <c r="AS220" s="42">
        <v>212</v>
      </c>
      <c r="AU220" s="184"/>
      <c r="AV220" s="184"/>
      <c r="AW220" s="184"/>
      <c r="AX220" s="184"/>
      <c r="AY220" s="184"/>
      <c r="AZ220" s="184"/>
      <c r="BA220" s="184"/>
      <c r="BB220" s="37">
        <v>1000</v>
      </c>
      <c r="BC220" s="37">
        <v>1050</v>
      </c>
      <c r="BD220" s="37">
        <v>1039</v>
      </c>
    </row>
    <row r="221" spans="1:56" x14ac:dyDescent="0.45">
      <c r="A221" s="45" t="s">
        <v>372</v>
      </c>
      <c r="B221" s="88" t="s">
        <v>175</v>
      </c>
      <c r="C221" s="119" t="s">
        <v>168</v>
      </c>
      <c r="D221" s="88">
        <v>2750848</v>
      </c>
      <c r="E221" s="181"/>
      <c r="F221" s="181"/>
      <c r="G221" s="181"/>
      <c r="H221" s="182"/>
      <c r="I221" s="181"/>
      <c r="J221" s="181"/>
      <c r="K221" s="181"/>
      <c r="L221" s="182"/>
      <c r="M221" s="181"/>
      <c r="N221" s="181"/>
      <c r="O221" s="181"/>
      <c r="P221" s="182"/>
      <c r="Q221" s="181"/>
      <c r="R221" s="181"/>
      <c r="S221" s="181"/>
      <c r="T221" s="182"/>
      <c r="U221" s="181"/>
      <c r="V221" s="181"/>
      <c r="W221" s="181"/>
      <c r="X221" s="182"/>
      <c r="Y221" s="181"/>
      <c r="Z221" s="181"/>
      <c r="AA221" s="181"/>
      <c r="AB221" s="182"/>
      <c r="AC221" s="181"/>
      <c r="AD221" s="181"/>
      <c r="AE221" s="181"/>
      <c r="AF221" s="182"/>
      <c r="AG221" s="181"/>
      <c r="AH221" s="181"/>
      <c r="AI221" s="40">
        <v>-79</v>
      </c>
      <c r="AJ221" s="42">
        <v>-22</v>
      </c>
      <c r="AK221" s="40">
        <v>-11</v>
      </c>
      <c r="AL221" s="40">
        <v>-13</v>
      </c>
      <c r="AM221" s="40">
        <v>-36</v>
      </c>
      <c r="AN221" s="42">
        <v>-37</v>
      </c>
      <c r="AO221" s="40">
        <v>-13</v>
      </c>
      <c r="AP221" s="40">
        <v>-17</v>
      </c>
      <c r="AQ221" s="40">
        <v>-16</v>
      </c>
      <c r="AR221" s="42">
        <v>-19</v>
      </c>
      <c r="AS221" s="42">
        <v>-22</v>
      </c>
      <c r="AU221" s="184"/>
      <c r="AV221" s="184"/>
      <c r="AW221" s="184"/>
      <c r="AX221" s="184"/>
      <c r="AY221" s="184"/>
      <c r="AZ221" s="184"/>
      <c r="BA221" s="184"/>
      <c r="BB221" s="37">
        <v>-101</v>
      </c>
      <c r="BC221" s="37">
        <v>-97</v>
      </c>
      <c r="BD221" s="37">
        <v>-65</v>
      </c>
    </row>
    <row r="222" spans="1:56" x14ac:dyDescent="0.45">
      <c r="A222" s="44" t="s">
        <v>373</v>
      </c>
      <c r="B222" s="120" t="s">
        <v>175</v>
      </c>
      <c r="C222" s="121" t="s">
        <v>168</v>
      </c>
      <c r="D222" s="120">
        <v>2750849</v>
      </c>
      <c r="E222" s="186"/>
      <c r="F222" s="186"/>
      <c r="G222" s="186"/>
      <c r="H222" s="187"/>
      <c r="I222" s="186"/>
      <c r="J222" s="186"/>
      <c r="K222" s="186"/>
      <c r="L222" s="187"/>
      <c r="M222" s="186"/>
      <c r="N222" s="186"/>
      <c r="O222" s="186"/>
      <c r="P222" s="187"/>
      <c r="Q222" s="186"/>
      <c r="R222" s="186"/>
      <c r="S222" s="186"/>
      <c r="T222" s="187"/>
      <c r="U222" s="186"/>
      <c r="V222" s="186"/>
      <c r="W222" s="186"/>
      <c r="X222" s="187"/>
      <c r="Y222" s="186"/>
      <c r="Z222" s="186"/>
      <c r="AA222" s="186"/>
      <c r="AB222" s="187"/>
      <c r="AC222" s="186"/>
      <c r="AD222" s="186"/>
      <c r="AE222" s="186"/>
      <c r="AF222" s="187"/>
      <c r="AG222" s="186"/>
      <c r="AH222" s="186"/>
      <c r="AI222" s="176">
        <f t="shared" ref="AI222:AS222" si="5">SUM(AI220:AI221)</f>
        <v>701</v>
      </c>
      <c r="AJ222" s="177">
        <f t="shared" si="5"/>
        <v>198</v>
      </c>
      <c r="AK222" s="176">
        <f t="shared" si="5"/>
        <v>249</v>
      </c>
      <c r="AL222" s="176">
        <f t="shared" si="5"/>
        <v>257</v>
      </c>
      <c r="AM222" s="176">
        <f t="shared" si="5"/>
        <v>232</v>
      </c>
      <c r="AN222" s="177">
        <f t="shared" si="5"/>
        <v>215</v>
      </c>
      <c r="AO222" s="176">
        <f t="shared" si="5"/>
        <v>226</v>
      </c>
      <c r="AP222" s="176">
        <f t="shared" si="5"/>
        <v>210</v>
      </c>
      <c r="AQ222" s="176">
        <f t="shared" si="5"/>
        <v>252</v>
      </c>
      <c r="AR222" s="177">
        <f t="shared" si="5"/>
        <v>286</v>
      </c>
      <c r="AS222" s="222">
        <f t="shared" si="5"/>
        <v>190</v>
      </c>
      <c r="AU222" s="190"/>
      <c r="AV222" s="190"/>
      <c r="AW222" s="190"/>
      <c r="AX222" s="190"/>
      <c r="AY222" s="190"/>
      <c r="AZ222" s="190"/>
      <c r="BA222" s="190"/>
      <c r="BB222" s="219">
        <f>SUM(BB220:BB221)</f>
        <v>899</v>
      </c>
      <c r="BC222" s="219">
        <f>SUM(BC220:BC221)</f>
        <v>953</v>
      </c>
      <c r="BD222" s="219">
        <f>SUM(BD220:BD221)</f>
        <v>974</v>
      </c>
    </row>
    <row r="223" spans="1:56" x14ac:dyDescent="0.45">
      <c r="A223" s="41"/>
      <c r="B223" s="99"/>
      <c r="C223" s="99"/>
      <c r="D223" s="99"/>
      <c r="E223" s="181"/>
      <c r="F223" s="181"/>
      <c r="G223" s="181"/>
      <c r="H223" s="182"/>
      <c r="I223" s="181"/>
      <c r="J223" s="181"/>
      <c r="K223" s="181"/>
      <c r="L223" s="182"/>
      <c r="M223" s="181"/>
      <c r="N223" s="181"/>
      <c r="O223" s="181"/>
      <c r="P223" s="182"/>
      <c r="Q223" s="181"/>
      <c r="R223" s="181"/>
      <c r="S223" s="181"/>
      <c r="T223" s="182"/>
      <c r="U223" s="181"/>
      <c r="V223" s="181"/>
      <c r="W223" s="181"/>
      <c r="X223" s="182"/>
      <c r="Y223" s="181"/>
      <c r="Z223" s="181"/>
      <c r="AA223" s="181"/>
      <c r="AB223" s="182"/>
      <c r="AC223" s="181"/>
      <c r="AD223" s="181"/>
      <c r="AE223" s="181"/>
      <c r="AF223" s="182"/>
      <c r="AG223" s="181"/>
      <c r="AH223" s="181"/>
      <c r="AI223" s="39"/>
      <c r="AJ223" s="38"/>
      <c r="AK223" s="39"/>
      <c r="AL223" s="39"/>
      <c r="AM223" s="39"/>
      <c r="AN223" s="38"/>
      <c r="AO223" s="39"/>
      <c r="AP223" s="40"/>
      <c r="AQ223" s="40"/>
      <c r="AR223" s="38"/>
      <c r="AS223" s="59"/>
      <c r="AU223" s="184"/>
      <c r="AV223" s="184"/>
      <c r="AW223" s="184"/>
      <c r="AX223" s="184"/>
      <c r="AY223" s="184"/>
      <c r="AZ223" s="184"/>
      <c r="BA223" s="184"/>
      <c r="BB223" s="169"/>
      <c r="BC223" s="223"/>
      <c r="BD223" s="223"/>
    </row>
    <row r="224" spans="1:56" x14ac:dyDescent="0.45">
      <c r="A224" s="58" t="s">
        <v>374</v>
      </c>
      <c r="B224" s="120" t="s">
        <v>175</v>
      </c>
      <c r="C224" s="121" t="s">
        <v>168</v>
      </c>
      <c r="D224" s="120">
        <v>2750850</v>
      </c>
      <c r="E224" s="186"/>
      <c r="F224" s="186"/>
      <c r="G224" s="186"/>
      <c r="H224" s="187"/>
      <c r="I224" s="186"/>
      <c r="J224" s="186"/>
      <c r="K224" s="186"/>
      <c r="L224" s="187"/>
      <c r="M224" s="186"/>
      <c r="N224" s="186"/>
      <c r="O224" s="186"/>
      <c r="P224" s="187"/>
      <c r="Q224" s="186"/>
      <c r="R224" s="186"/>
      <c r="S224" s="186"/>
      <c r="T224" s="187"/>
      <c r="U224" s="186"/>
      <c r="V224" s="186"/>
      <c r="W224" s="186"/>
      <c r="X224" s="187"/>
      <c r="Y224" s="186"/>
      <c r="Z224" s="186"/>
      <c r="AA224" s="186"/>
      <c r="AB224" s="187"/>
      <c r="AC224" s="186"/>
      <c r="AD224" s="186"/>
      <c r="AE224" s="186"/>
      <c r="AF224" s="187"/>
      <c r="AG224" s="186"/>
      <c r="AH224" s="186"/>
      <c r="AI224" s="63">
        <v>16979</v>
      </c>
      <c r="AJ224" s="68">
        <v>17177</v>
      </c>
      <c r="AK224" s="63">
        <v>17426</v>
      </c>
      <c r="AL224" s="63">
        <v>17683</v>
      </c>
      <c r="AM224" s="63">
        <v>17915</v>
      </c>
      <c r="AN224" s="68">
        <v>18130</v>
      </c>
      <c r="AO224" s="63">
        <v>18356</v>
      </c>
      <c r="AP224" s="63">
        <v>18566</v>
      </c>
      <c r="AQ224" s="63">
        <v>18818</v>
      </c>
      <c r="AR224" s="68">
        <v>19104</v>
      </c>
      <c r="AS224" s="224">
        <v>19294</v>
      </c>
      <c r="AU224" s="190"/>
      <c r="AV224" s="190"/>
      <c r="AW224" s="190"/>
      <c r="AX224" s="190"/>
      <c r="AY224" s="190"/>
      <c r="AZ224" s="190"/>
      <c r="BA224" s="190"/>
      <c r="BB224" s="220"/>
      <c r="BC224" s="184"/>
      <c r="BD224" s="184"/>
    </row>
    <row r="225" spans="1:56" x14ac:dyDescent="0.45">
      <c r="A225" s="43"/>
      <c r="B225" s="89"/>
      <c r="C225" s="89"/>
      <c r="D225" s="89"/>
      <c r="E225" s="162"/>
      <c r="F225" s="162"/>
      <c r="G225" s="162"/>
      <c r="H225" s="163"/>
      <c r="I225" s="162"/>
      <c r="J225" s="162"/>
      <c r="K225" s="162"/>
      <c r="L225" s="163"/>
      <c r="M225" s="162"/>
      <c r="N225" s="162"/>
      <c r="O225" s="162"/>
      <c r="P225" s="163"/>
      <c r="Q225" s="162"/>
      <c r="R225" s="162"/>
      <c r="S225" s="162"/>
      <c r="T225" s="163"/>
      <c r="U225" s="162"/>
      <c r="V225" s="162"/>
      <c r="W225" s="162"/>
      <c r="X225" s="163"/>
      <c r="Y225" s="162"/>
      <c r="Z225" s="162"/>
      <c r="AA225" s="162"/>
      <c r="AB225" s="163"/>
      <c r="AC225" s="162"/>
      <c r="AD225" s="162"/>
      <c r="AE225" s="162"/>
      <c r="AF225" s="163"/>
      <c r="AG225" s="162"/>
      <c r="AH225" s="162"/>
      <c r="AJ225" s="52"/>
      <c r="AK225" s="162"/>
      <c r="AL225" s="162"/>
      <c r="AM225" s="162"/>
      <c r="AN225" s="52"/>
      <c r="AO225" s="181"/>
      <c r="AP225" s="181"/>
      <c r="AQ225" s="181"/>
      <c r="AR225" s="182"/>
      <c r="AS225" s="182"/>
      <c r="AU225" s="167"/>
      <c r="AV225" s="167"/>
      <c r="AW225" s="167"/>
      <c r="AX225" s="167"/>
      <c r="AY225" s="167"/>
      <c r="AZ225" s="167"/>
      <c r="BA225" s="167"/>
      <c r="BB225" s="167"/>
      <c r="BC225" s="167"/>
      <c r="BD225" s="167"/>
    </row>
    <row r="226" spans="1:56" x14ac:dyDescent="0.45">
      <c r="A226" s="114" t="s">
        <v>377</v>
      </c>
      <c r="B226" s="115"/>
      <c r="C226" s="115"/>
      <c r="D226" s="115"/>
      <c r="E226" s="39"/>
      <c r="F226" s="39"/>
      <c r="G226" s="39"/>
      <c r="H226" s="38"/>
      <c r="I226" s="39"/>
      <c r="J226" s="39"/>
      <c r="K226" s="39"/>
      <c r="L226" s="38"/>
      <c r="M226" s="39"/>
      <c r="N226" s="39"/>
      <c r="O226" s="39"/>
      <c r="P226" s="38"/>
      <c r="Q226" s="39"/>
      <c r="R226" s="39"/>
      <c r="S226" s="39"/>
      <c r="T226" s="38"/>
      <c r="U226" s="39"/>
      <c r="V226" s="39"/>
      <c r="W226" s="39"/>
      <c r="X226" s="38"/>
      <c r="Y226" s="39"/>
      <c r="Z226" s="39"/>
      <c r="AA226" s="39"/>
      <c r="AB226" s="38"/>
      <c r="AC226" s="39"/>
      <c r="AD226" s="39"/>
      <c r="AE226" s="39"/>
      <c r="AF226" s="38"/>
      <c r="AG226" s="39"/>
      <c r="AH226" s="39"/>
      <c r="AJ226" s="52"/>
      <c r="AK226" s="39"/>
      <c r="AL226" s="39"/>
      <c r="AM226" s="39"/>
      <c r="AN226" s="52"/>
      <c r="AO226" s="181"/>
      <c r="AP226" s="181"/>
      <c r="AQ226" s="181"/>
      <c r="AR226" s="182"/>
      <c r="AS226" s="182"/>
      <c r="AU226" s="169"/>
      <c r="AV226" s="169"/>
      <c r="AW226" s="169"/>
      <c r="AX226" s="169"/>
      <c r="AY226" s="169"/>
      <c r="AZ226" s="169"/>
      <c r="BA226" s="169"/>
      <c r="BB226" s="169"/>
      <c r="BC226" s="169"/>
      <c r="BD226" s="169"/>
    </row>
    <row r="227" spans="1:56" x14ac:dyDescent="0.45">
      <c r="A227" s="105" t="s">
        <v>378</v>
      </c>
      <c r="B227" s="92" t="s">
        <v>175</v>
      </c>
      <c r="C227" s="93" t="s">
        <v>109</v>
      </c>
      <c r="D227" s="92">
        <v>240452</v>
      </c>
      <c r="E227" s="39"/>
      <c r="F227" s="39"/>
      <c r="H227" s="42">
        <v>10506</v>
      </c>
      <c r="I227" s="39"/>
      <c r="J227" s="39"/>
      <c r="K227" s="39"/>
      <c r="L227" s="42">
        <v>11132</v>
      </c>
      <c r="M227" s="39"/>
      <c r="N227" s="39"/>
      <c r="O227" s="39"/>
      <c r="P227" s="42">
        <v>11789</v>
      </c>
      <c r="Q227" s="39"/>
      <c r="R227" s="39"/>
      <c r="S227" s="39"/>
      <c r="T227" s="42">
        <v>12483</v>
      </c>
      <c r="U227" s="39"/>
      <c r="V227" s="39"/>
      <c r="W227" s="39"/>
      <c r="X227" s="42">
        <v>13320</v>
      </c>
      <c r="Y227" s="39"/>
      <c r="Z227" s="39"/>
      <c r="AA227" s="39"/>
      <c r="AB227" s="42">
        <v>14534</v>
      </c>
      <c r="AC227" s="39"/>
      <c r="AD227" s="39"/>
      <c r="AE227" s="39"/>
      <c r="AF227" s="42">
        <v>15370</v>
      </c>
      <c r="AG227" s="39"/>
      <c r="AH227" s="39"/>
      <c r="AJ227" s="42">
        <v>16278</v>
      </c>
      <c r="AK227" s="39"/>
      <c r="AL227" s="39"/>
      <c r="AM227" s="39"/>
      <c r="AN227" s="42">
        <v>17177</v>
      </c>
      <c r="AO227" s="39"/>
      <c r="AP227" s="40"/>
      <c r="AQ227" s="40"/>
      <c r="AR227" s="42">
        <v>18130</v>
      </c>
      <c r="AS227" s="38"/>
      <c r="AU227" s="169"/>
      <c r="AV227" s="169"/>
      <c r="AW227" s="169"/>
      <c r="AX227" s="169"/>
      <c r="AY227" s="169"/>
      <c r="AZ227" s="169"/>
      <c r="BA227" s="169"/>
      <c r="BB227" s="169"/>
      <c r="BC227" s="169"/>
      <c r="BD227" s="169"/>
    </row>
    <row r="228" spans="1:56" x14ac:dyDescent="0.45">
      <c r="A228" s="111" t="s">
        <v>379</v>
      </c>
      <c r="B228" s="113"/>
      <c r="C228" s="113"/>
      <c r="D228" s="113"/>
      <c r="E228" s="39"/>
      <c r="F228" s="39"/>
      <c r="H228" s="38"/>
      <c r="I228" s="39"/>
      <c r="J228" s="39"/>
      <c r="K228" s="39"/>
      <c r="L228" s="38"/>
      <c r="M228" s="39"/>
      <c r="N228" s="39"/>
      <c r="O228" s="39"/>
      <c r="P228" s="38"/>
      <c r="Q228" s="39"/>
      <c r="R228" s="39"/>
      <c r="S228" s="39"/>
      <c r="T228" s="38"/>
      <c r="U228" s="39"/>
      <c r="V228" s="39"/>
      <c r="W228" s="39"/>
      <c r="X228" s="38"/>
      <c r="Y228" s="39"/>
      <c r="Z228" s="39"/>
      <c r="AA228" s="39"/>
      <c r="AB228" s="38"/>
      <c r="AC228" s="39"/>
      <c r="AD228" s="39"/>
      <c r="AE228" s="39"/>
      <c r="AF228" s="38"/>
      <c r="AG228" s="39"/>
      <c r="AH228" s="39"/>
      <c r="AJ228" s="38"/>
      <c r="AK228" s="39"/>
      <c r="AL228" s="39"/>
      <c r="AM228" s="39"/>
      <c r="AN228" s="38"/>
      <c r="AO228" s="39"/>
      <c r="AP228" s="40"/>
      <c r="AQ228" s="40"/>
      <c r="AR228" s="38"/>
      <c r="AS228" s="38"/>
      <c r="AU228" s="169"/>
      <c r="AV228" s="169"/>
      <c r="AW228" s="169"/>
      <c r="AX228" s="169"/>
      <c r="AY228" s="169"/>
      <c r="AZ228" s="169"/>
      <c r="BA228" s="169"/>
      <c r="BB228" s="169"/>
      <c r="BC228" s="169"/>
      <c r="BD228" s="169"/>
    </row>
    <row r="229" spans="1:56" x14ac:dyDescent="0.45">
      <c r="A229" s="102" t="s">
        <v>380</v>
      </c>
      <c r="B229" s="92" t="s">
        <v>175</v>
      </c>
      <c r="C229" s="93" t="s">
        <v>109</v>
      </c>
      <c r="D229" s="92">
        <v>240453</v>
      </c>
      <c r="E229" s="39"/>
      <c r="F229" s="39"/>
      <c r="H229" s="42">
        <v>650</v>
      </c>
      <c r="I229" s="39"/>
      <c r="J229" s="39"/>
      <c r="K229" s="39"/>
      <c r="L229" s="42">
        <v>700</v>
      </c>
      <c r="M229" s="39"/>
      <c r="N229" s="39"/>
      <c r="O229" s="39"/>
      <c r="P229" s="42">
        <v>730</v>
      </c>
      <c r="Q229" s="39"/>
      <c r="R229" s="39"/>
      <c r="S229" s="39"/>
      <c r="T229" s="42">
        <v>900</v>
      </c>
      <c r="U229" s="39"/>
      <c r="V229" s="39"/>
      <c r="W229" s="39"/>
      <c r="X229" s="42">
        <v>1315</v>
      </c>
      <c r="Y229" s="39"/>
      <c r="Z229" s="39"/>
      <c r="AA229" s="39"/>
      <c r="AB229" s="42">
        <v>900</v>
      </c>
      <c r="AC229" s="39"/>
      <c r="AD229" s="39"/>
      <c r="AE229" s="39"/>
      <c r="AF229" s="42">
        <v>975</v>
      </c>
      <c r="AG229" s="39"/>
      <c r="AH229" s="39"/>
      <c r="AJ229" s="42">
        <v>1000</v>
      </c>
      <c r="AK229" s="39"/>
      <c r="AL229" s="39"/>
      <c r="AM229" s="39"/>
      <c r="AN229" s="42">
        <v>1050</v>
      </c>
      <c r="AO229" s="39"/>
      <c r="AP229" s="40"/>
      <c r="AQ229" s="40"/>
      <c r="AR229" s="42">
        <v>1039</v>
      </c>
      <c r="AS229" s="38"/>
      <c r="AU229" s="169"/>
      <c r="AV229" s="169"/>
      <c r="AW229" s="169"/>
      <c r="AX229" s="169"/>
      <c r="AY229" s="169"/>
      <c r="AZ229" s="169"/>
      <c r="BA229" s="169"/>
      <c r="BB229" s="169"/>
      <c r="BC229" s="169"/>
      <c r="BD229" s="169"/>
    </row>
    <row r="230" spans="1:56" x14ac:dyDescent="0.45">
      <c r="A230" s="102" t="s">
        <v>178</v>
      </c>
      <c r="B230" s="92" t="s">
        <v>175</v>
      </c>
      <c r="C230" s="93" t="s">
        <v>109</v>
      </c>
      <c r="D230" s="92">
        <v>240454</v>
      </c>
      <c r="E230" s="39"/>
      <c r="F230" s="39"/>
      <c r="H230" s="42">
        <v>24</v>
      </c>
      <c r="I230" s="39"/>
      <c r="J230" s="39"/>
      <c r="K230" s="39"/>
      <c r="L230" s="42">
        <v>43</v>
      </c>
      <c r="M230" s="39"/>
      <c r="N230" s="39"/>
      <c r="O230" s="39"/>
      <c r="P230" s="42">
        <v>36</v>
      </c>
      <c r="Q230" s="39"/>
      <c r="R230" s="39"/>
      <c r="S230" s="39"/>
      <c r="T230" s="42">
        <v>63</v>
      </c>
      <c r="U230" s="39"/>
      <c r="V230" s="39"/>
      <c r="W230" s="39"/>
      <c r="X230" s="42">
        <v>101</v>
      </c>
      <c r="Y230" s="39"/>
      <c r="Z230" s="39"/>
      <c r="AA230" s="39"/>
      <c r="AB230" s="42">
        <v>64</v>
      </c>
      <c r="AC230" s="39"/>
      <c r="AD230" s="39"/>
      <c r="AE230" s="39"/>
      <c r="AF230" s="42">
        <v>67</v>
      </c>
      <c r="AG230" s="39"/>
      <c r="AH230" s="39"/>
      <c r="AJ230" s="42">
        <v>101</v>
      </c>
      <c r="AK230" s="39"/>
      <c r="AL230" s="39"/>
      <c r="AM230" s="39"/>
      <c r="AN230" s="42">
        <v>97</v>
      </c>
      <c r="AO230" s="39"/>
      <c r="AP230" s="40"/>
      <c r="AQ230" s="40"/>
      <c r="AR230" s="42">
        <v>65</v>
      </c>
      <c r="AS230" s="38"/>
      <c r="AU230" s="169"/>
      <c r="AV230" s="169"/>
      <c r="AW230" s="169"/>
      <c r="AX230" s="169"/>
      <c r="AY230" s="169"/>
      <c r="AZ230" s="169"/>
      <c r="BA230" s="169"/>
      <c r="BB230" s="169"/>
      <c r="BC230" s="169"/>
      <c r="BD230" s="169"/>
    </row>
    <row r="231" spans="1:56" x14ac:dyDescent="0.45">
      <c r="A231" s="109" t="s">
        <v>379</v>
      </c>
      <c r="B231" s="94" t="s">
        <v>175</v>
      </c>
      <c r="C231" s="95" t="s">
        <v>109</v>
      </c>
      <c r="D231" s="94">
        <v>240455</v>
      </c>
      <c r="E231" s="191"/>
      <c r="F231" s="191"/>
      <c r="G231" s="188"/>
      <c r="H231" s="177">
        <f>H229-H230</f>
        <v>626</v>
      </c>
      <c r="I231" s="191"/>
      <c r="J231" s="191"/>
      <c r="K231" s="191"/>
      <c r="L231" s="177">
        <f>L229-L230</f>
        <v>657</v>
      </c>
      <c r="M231" s="191"/>
      <c r="N231" s="191"/>
      <c r="O231" s="191"/>
      <c r="P231" s="177">
        <f>P229-P230</f>
        <v>694</v>
      </c>
      <c r="Q231" s="191"/>
      <c r="R231" s="191"/>
      <c r="S231" s="191"/>
      <c r="T231" s="177">
        <f>T229-T230</f>
        <v>837</v>
      </c>
      <c r="U231" s="191"/>
      <c r="V231" s="191"/>
      <c r="W231" s="191"/>
      <c r="X231" s="177">
        <f>X229-X230</f>
        <v>1214</v>
      </c>
      <c r="Y231" s="191"/>
      <c r="Z231" s="191"/>
      <c r="AA231" s="191"/>
      <c r="AB231" s="177">
        <f>AB229-AB230</f>
        <v>836</v>
      </c>
      <c r="AC231" s="191"/>
      <c r="AD231" s="191"/>
      <c r="AE231" s="191"/>
      <c r="AF231" s="177">
        <f>AF229-AF230</f>
        <v>908</v>
      </c>
      <c r="AG231" s="191"/>
      <c r="AH231" s="191"/>
      <c r="AI231" s="188"/>
      <c r="AJ231" s="177">
        <f>AJ229-AJ230</f>
        <v>899</v>
      </c>
      <c r="AK231" s="191"/>
      <c r="AL231" s="191"/>
      <c r="AM231" s="191"/>
      <c r="AN231" s="177">
        <f>AN229-AN230</f>
        <v>953</v>
      </c>
      <c r="AO231" s="191"/>
      <c r="AP231" s="63"/>
      <c r="AQ231" s="63"/>
      <c r="AR231" s="177">
        <f>AR229-AR230</f>
        <v>974</v>
      </c>
      <c r="AS231" s="192"/>
      <c r="AU231" s="220"/>
      <c r="AV231" s="220"/>
      <c r="AW231" s="220"/>
      <c r="AX231" s="220"/>
      <c r="AY231" s="220"/>
      <c r="AZ231" s="220"/>
      <c r="BA231" s="220"/>
      <c r="BB231" s="220"/>
      <c r="BC231" s="220"/>
      <c r="BD231" s="220"/>
    </row>
    <row r="232" spans="1:56" x14ac:dyDescent="0.45">
      <c r="A232" s="125"/>
      <c r="B232" s="225"/>
      <c r="C232" s="225"/>
      <c r="D232" s="225"/>
      <c r="E232" s="168"/>
      <c r="H232" s="59"/>
      <c r="L232" s="52"/>
      <c r="P232" s="52"/>
      <c r="T232" s="52"/>
      <c r="X232" s="52"/>
      <c r="AB232" s="52"/>
      <c r="AF232" s="52"/>
      <c r="AH232" s="181"/>
      <c r="AI232" s="181"/>
      <c r="AJ232" s="52"/>
      <c r="AK232" s="181"/>
      <c r="AL232" s="181"/>
      <c r="AM232" s="181"/>
      <c r="AN232" s="52"/>
      <c r="AO232" s="181"/>
      <c r="AP232" s="221"/>
      <c r="AQ232" s="221"/>
      <c r="AR232" s="52"/>
      <c r="AS232" s="182"/>
      <c r="AU232" s="51"/>
      <c r="AV232" s="51"/>
      <c r="AW232" s="51"/>
      <c r="AX232" s="51"/>
      <c r="AY232" s="51"/>
      <c r="AZ232" s="51"/>
      <c r="BA232" s="51"/>
      <c r="BB232" s="51"/>
      <c r="BC232" s="51"/>
      <c r="BD232" s="51"/>
    </row>
    <row r="233" spans="1:56" x14ac:dyDescent="0.45">
      <c r="A233" s="226" t="s">
        <v>381</v>
      </c>
      <c r="B233" s="94" t="s">
        <v>175</v>
      </c>
      <c r="C233" s="95" t="s">
        <v>109</v>
      </c>
      <c r="D233" s="94">
        <v>240456</v>
      </c>
      <c r="E233" s="191"/>
      <c r="F233" s="191"/>
      <c r="G233" s="188"/>
      <c r="H233" s="177">
        <f>H227+H231</f>
        <v>11132</v>
      </c>
      <c r="I233" s="191"/>
      <c r="J233" s="191"/>
      <c r="K233" s="191"/>
      <c r="L233" s="177">
        <f>L227+L231</f>
        <v>11789</v>
      </c>
      <c r="M233" s="191"/>
      <c r="N233" s="191"/>
      <c r="O233" s="191"/>
      <c r="P233" s="177">
        <f>P227+P231</f>
        <v>12483</v>
      </c>
      <c r="Q233" s="191"/>
      <c r="R233" s="191"/>
      <c r="S233" s="191"/>
      <c r="T233" s="177">
        <f>T227+T231</f>
        <v>13320</v>
      </c>
      <c r="U233" s="191"/>
      <c r="V233" s="191"/>
      <c r="W233" s="191"/>
      <c r="X233" s="177">
        <f>X227+X231</f>
        <v>14534</v>
      </c>
      <c r="Y233" s="191"/>
      <c r="Z233" s="191"/>
      <c r="AA233" s="191"/>
      <c r="AB233" s="177">
        <f>AB227+AB231</f>
        <v>15370</v>
      </c>
      <c r="AC233" s="191"/>
      <c r="AD233" s="191"/>
      <c r="AE233" s="191"/>
      <c r="AF233" s="177">
        <f>AF227+AF231</f>
        <v>16278</v>
      </c>
      <c r="AG233" s="191"/>
      <c r="AH233" s="191"/>
      <c r="AI233" s="188"/>
      <c r="AJ233" s="177">
        <f>AJ227+AJ231</f>
        <v>17177</v>
      </c>
      <c r="AK233" s="191"/>
      <c r="AL233" s="191"/>
      <c r="AM233" s="191"/>
      <c r="AN233" s="177">
        <f>AN227+AN231</f>
        <v>18130</v>
      </c>
      <c r="AO233" s="191"/>
      <c r="AP233" s="63"/>
      <c r="AQ233" s="63"/>
      <c r="AR233" s="177">
        <f>AR227+AR231</f>
        <v>19104</v>
      </c>
      <c r="AS233" s="192"/>
      <c r="AU233" s="220"/>
      <c r="AV233" s="220"/>
      <c r="AW233" s="220"/>
      <c r="AX233" s="220"/>
      <c r="AY233" s="220"/>
      <c r="AZ233" s="220"/>
      <c r="BA233" s="220"/>
      <c r="BB233" s="220"/>
      <c r="BC233" s="220"/>
      <c r="BD233" s="220"/>
    </row>
    <row r="234" spans="1:56" x14ac:dyDescent="0.45">
      <c r="E234" s="39"/>
      <c r="F234" s="39"/>
      <c r="G234" s="39"/>
      <c r="H234" s="38"/>
      <c r="I234" s="39"/>
      <c r="J234" s="39"/>
      <c r="K234" s="39"/>
      <c r="L234" s="38"/>
      <c r="M234" s="39"/>
      <c r="N234" s="39"/>
      <c r="O234" s="39"/>
      <c r="P234" s="38"/>
      <c r="Q234" s="39"/>
      <c r="R234" s="39"/>
      <c r="S234" s="39"/>
      <c r="T234" s="38"/>
      <c r="U234" s="39"/>
      <c r="V234" s="39"/>
      <c r="W234" s="39"/>
      <c r="X234" s="38"/>
      <c r="Y234" s="39"/>
      <c r="Z234" s="39"/>
      <c r="AA234" s="39"/>
      <c r="AB234" s="38"/>
      <c r="AC234" s="39"/>
      <c r="AD234" s="39"/>
      <c r="AE234" s="39"/>
      <c r="AF234" s="38"/>
      <c r="AG234" s="39"/>
      <c r="AH234" s="39"/>
      <c r="AI234" s="39"/>
      <c r="AJ234" s="38"/>
      <c r="AK234" s="39"/>
      <c r="AL234" s="39"/>
      <c r="AM234" s="39"/>
      <c r="AN234" s="38"/>
      <c r="AO234" s="39"/>
      <c r="AP234" s="40"/>
      <c r="AQ234" s="40"/>
      <c r="AR234" s="38"/>
      <c r="AS234" s="38"/>
      <c r="AU234" s="51"/>
      <c r="AV234" s="51"/>
      <c r="AW234" s="51"/>
      <c r="AX234" s="51"/>
      <c r="AY234" s="51"/>
      <c r="AZ234" s="51"/>
      <c r="BA234" s="51"/>
      <c r="BB234" s="51"/>
      <c r="BC234" s="51"/>
      <c r="BD234" s="51"/>
    </row>
    <row r="235" spans="1:56" x14ac:dyDescent="0.45">
      <c r="A235" s="103" t="s">
        <v>382</v>
      </c>
      <c r="B235" s="92" t="s">
        <v>171</v>
      </c>
      <c r="C235" s="93" t="s">
        <v>108</v>
      </c>
      <c r="D235" s="92">
        <v>240459</v>
      </c>
      <c r="E235" s="61">
        <v>216</v>
      </c>
      <c r="F235" s="61">
        <v>218</v>
      </c>
      <c r="G235" s="61">
        <v>220</v>
      </c>
      <c r="H235" s="60">
        <v>220</v>
      </c>
      <c r="I235" s="61">
        <v>220</v>
      </c>
      <c r="J235" s="61">
        <v>220</v>
      </c>
      <c r="K235" s="61">
        <v>220</v>
      </c>
      <c r="L235" s="60">
        <v>223</v>
      </c>
      <c r="M235" s="61">
        <v>224</v>
      </c>
      <c r="N235" s="61">
        <v>225</v>
      </c>
      <c r="O235" s="61">
        <v>225</v>
      </c>
      <c r="P235" s="60">
        <v>226</v>
      </c>
      <c r="Q235" s="61">
        <v>226</v>
      </c>
      <c r="R235" s="61">
        <v>226</v>
      </c>
      <c r="S235" s="61">
        <v>225</v>
      </c>
      <c r="T235" s="60">
        <v>229</v>
      </c>
      <c r="U235" s="61">
        <v>229</v>
      </c>
      <c r="V235" s="61">
        <v>229</v>
      </c>
      <c r="W235" s="61">
        <v>230</v>
      </c>
      <c r="X235" s="60">
        <v>227</v>
      </c>
      <c r="Y235" s="61">
        <v>227</v>
      </c>
      <c r="Z235" s="61">
        <v>229</v>
      </c>
      <c r="AA235" s="61">
        <v>229</v>
      </c>
      <c r="AB235" s="60">
        <v>231</v>
      </c>
      <c r="AC235" s="61">
        <v>232</v>
      </c>
      <c r="AD235" s="61">
        <v>234</v>
      </c>
      <c r="AE235" s="61">
        <v>236</v>
      </c>
      <c r="AF235" s="60">
        <v>237</v>
      </c>
      <c r="AG235" s="61">
        <v>249</v>
      </c>
      <c r="AH235" s="61">
        <v>260</v>
      </c>
      <c r="AI235" s="61">
        <v>266</v>
      </c>
      <c r="AJ235" s="60">
        <v>273</v>
      </c>
      <c r="AK235" s="61">
        <v>269</v>
      </c>
      <c r="AL235" s="61">
        <v>265</v>
      </c>
      <c r="AM235" s="61">
        <v>263</v>
      </c>
      <c r="AN235" s="60">
        <v>262</v>
      </c>
      <c r="AO235" s="61">
        <v>260</v>
      </c>
      <c r="AP235" s="61">
        <v>263</v>
      </c>
      <c r="AQ235" s="61">
        <v>266</v>
      </c>
      <c r="AR235" s="60">
        <v>273</v>
      </c>
      <c r="AS235" s="60">
        <v>273</v>
      </c>
      <c r="AU235" s="51"/>
      <c r="AV235" s="51"/>
      <c r="AW235" s="51"/>
      <c r="AX235" s="51"/>
      <c r="AY235" s="51"/>
      <c r="AZ235" s="51"/>
      <c r="BA235" s="51"/>
      <c r="BB235" s="51"/>
      <c r="BC235" s="51"/>
      <c r="BD235" s="51"/>
    </row>
    <row r="236" spans="1:56" x14ac:dyDescent="0.45">
      <c r="A236" s="103" t="s">
        <v>383</v>
      </c>
      <c r="B236" s="92" t="s">
        <v>173</v>
      </c>
      <c r="C236" s="93" t="s">
        <v>108</v>
      </c>
      <c r="D236" s="92">
        <v>240450</v>
      </c>
      <c r="E236" s="55">
        <v>0.14000000000000001</v>
      </c>
      <c r="F236" s="55">
        <v>0.11</v>
      </c>
      <c r="G236" s="55">
        <v>0.04</v>
      </c>
      <c r="H236" s="38"/>
      <c r="I236" s="55">
        <v>0.01</v>
      </c>
      <c r="J236" s="55">
        <v>0.04</v>
      </c>
      <c r="K236" s="55">
        <v>0.02</v>
      </c>
      <c r="L236" s="54">
        <v>2.9000000000000001E-2</v>
      </c>
      <c r="M236" s="55">
        <v>0.03</v>
      </c>
      <c r="N236" s="55">
        <v>2.7E-2</v>
      </c>
      <c r="O236" s="55">
        <v>5.0999999999999997E-2</v>
      </c>
      <c r="P236" s="54">
        <v>4.2999999999999997E-2</v>
      </c>
      <c r="Q236" s="55">
        <v>2.1000000000000001E-2</v>
      </c>
      <c r="R236" s="55">
        <v>1.6E-2</v>
      </c>
      <c r="S236" s="55">
        <v>5.5999999999999987E-2</v>
      </c>
      <c r="T236" s="54">
        <v>-6.9999999999999993E-3</v>
      </c>
      <c r="U236" s="55">
        <v>5.0000000000000001E-3</v>
      </c>
      <c r="V236" s="55">
        <v>-0.01</v>
      </c>
      <c r="W236" s="55">
        <v>-4.9000000000000002E-2</v>
      </c>
      <c r="X236" s="54">
        <v>1.4999999999999999E-2</v>
      </c>
      <c r="Y236" s="55">
        <v>4.0000000000000001E-3</v>
      </c>
      <c r="Z236" s="55">
        <v>3.9E-2</v>
      </c>
      <c r="AA236" s="55">
        <v>0.04</v>
      </c>
      <c r="AB236" s="54">
        <v>7.2999999999999995E-2</v>
      </c>
      <c r="AC236" s="55">
        <v>8.199999999999999E-2</v>
      </c>
      <c r="AD236" s="55">
        <v>7.4999999999999997E-2</v>
      </c>
      <c r="AE236" s="55">
        <v>6.9000000000000006E-2</v>
      </c>
      <c r="AF236" s="54">
        <v>7.8E-2</v>
      </c>
      <c r="AG236" s="55">
        <v>-5.5E-2</v>
      </c>
      <c r="AH236" s="55">
        <v>-5.8999999999999997E-2</v>
      </c>
      <c r="AI236" s="55">
        <v>5.8999999999999997E-2</v>
      </c>
      <c r="AJ236" s="54">
        <v>6.3E-2</v>
      </c>
      <c r="AK236" s="55">
        <v>0.17599999999999999</v>
      </c>
      <c r="AL236" s="55">
        <v>0.13700000000000001</v>
      </c>
      <c r="AM236" s="55">
        <v>-1E-3</v>
      </c>
      <c r="AN236" s="54">
        <v>1.4E-2</v>
      </c>
      <c r="AO236" s="55">
        <v>0.13300000000000001</v>
      </c>
      <c r="AP236" s="55">
        <v>0.251</v>
      </c>
      <c r="AQ236" s="55">
        <v>0.28399999999999997</v>
      </c>
      <c r="AR236" s="54">
        <v>0.14299999999999999</v>
      </c>
      <c r="AS236" s="54">
        <v>0.14699999999999999</v>
      </c>
      <c r="AU236" s="169"/>
      <c r="AV236" s="169"/>
      <c r="AW236" s="169"/>
      <c r="AX236" s="169"/>
      <c r="AY236" s="169"/>
      <c r="AZ236" s="169"/>
      <c r="BA236" s="169"/>
      <c r="BB236" s="169"/>
      <c r="BC236" s="169"/>
      <c r="BD236" s="169"/>
    </row>
    <row r="237" spans="1:56" x14ac:dyDescent="0.45">
      <c r="A237" s="103" t="s">
        <v>384</v>
      </c>
      <c r="B237" s="92" t="s">
        <v>177</v>
      </c>
      <c r="C237" s="93" t="s">
        <v>168</v>
      </c>
      <c r="D237" s="92">
        <v>240451</v>
      </c>
      <c r="E237" s="40">
        <v>2.41</v>
      </c>
      <c r="F237" s="40">
        <v>2.5299999999999998</v>
      </c>
      <c r="G237" s="40">
        <v>2.59</v>
      </c>
      <c r="H237" s="42">
        <v>2.5499999999999998</v>
      </c>
      <c r="I237" s="40">
        <v>2.61</v>
      </c>
      <c r="J237" s="40">
        <v>2.79</v>
      </c>
      <c r="K237" s="40">
        <v>2.79</v>
      </c>
      <c r="L237" s="42">
        <v>2.78</v>
      </c>
      <c r="M237" s="40">
        <v>2.84</v>
      </c>
      <c r="N237" s="40">
        <v>3.03</v>
      </c>
      <c r="O237" s="40">
        <v>3.1</v>
      </c>
      <c r="P237" s="42">
        <v>3.07</v>
      </c>
      <c r="Q237" s="40">
        <v>3.07</v>
      </c>
      <c r="R237" s="40">
        <v>3.27</v>
      </c>
      <c r="S237" s="40">
        <v>3.49</v>
      </c>
      <c r="T237" s="42">
        <v>3.26</v>
      </c>
      <c r="U237" s="40">
        <v>3.3</v>
      </c>
      <c r="V237" s="40">
        <v>3.46</v>
      </c>
      <c r="W237" s="40">
        <v>3.6</v>
      </c>
      <c r="X237" s="42">
        <v>3.61</v>
      </c>
      <c r="Y237" s="40">
        <v>3.59</v>
      </c>
      <c r="Z237" s="40">
        <v>3.9</v>
      </c>
      <c r="AA237" s="40">
        <v>3.98</v>
      </c>
      <c r="AB237" s="42">
        <v>4.0999999999999996</v>
      </c>
      <c r="AC237" s="40">
        <v>4.1100000000000003</v>
      </c>
      <c r="AD237" s="40">
        <v>4.4000000000000004</v>
      </c>
      <c r="AE237" s="40">
        <v>4.5</v>
      </c>
      <c r="AF237" s="42">
        <v>4.7</v>
      </c>
      <c r="AG237" s="40">
        <v>4.0999999999999996</v>
      </c>
      <c r="AH237" s="40">
        <v>4.4000000000000004</v>
      </c>
      <c r="AI237" s="40">
        <v>5</v>
      </c>
      <c r="AJ237" s="42">
        <v>5.2</v>
      </c>
      <c r="AK237" s="40">
        <v>5.0999999999999996</v>
      </c>
      <c r="AL237" s="40">
        <v>5.3</v>
      </c>
      <c r="AM237" s="40">
        <v>5.3</v>
      </c>
      <c r="AN237" s="42">
        <v>5.6</v>
      </c>
      <c r="AO237" s="40">
        <v>6.1</v>
      </c>
      <c r="AP237" s="40">
        <v>6.9</v>
      </c>
      <c r="AQ237" s="40">
        <v>7.1</v>
      </c>
      <c r="AR237" s="42">
        <v>6.8</v>
      </c>
      <c r="AS237" s="42">
        <v>7.3</v>
      </c>
      <c r="AU237" s="51"/>
      <c r="AV237" s="51"/>
      <c r="AW237" s="51"/>
      <c r="AX237" s="51"/>
      <c r="AY237" s="51"/>
      <c r="AZ237" s="51"/>
      <c r="BA237" s="51"/>
      <c r="BB237" s="51"/>
      <c r="BC237" s="51"/>
      <c r="BD237" s="51"/>
    </row>
    <row r="238" spans="1:56" x14ac:dyDescent="0.45">
      <c r="A238" s="103"/>
      <c r="B238" s="104"/>
      <c r="C238" s="104"/>
      <c r="D238" s="104"/>
      <c r="E238" s="39"/>
      <c r="F238" s="39"/>
      <c r="G238" s="39"/>
      <c r="H238" s="38"/>
      <c r="I238" s="39"/>
      <c r="J238" s="39"/>
      <c r="K238" s="39"/>
      <c r="L238" s="38"/>
      <c r="M238" s="39"/>
      <c r="N238" s="39"/>
      <c r="O238" s="39"/>
      <c r="P238" s="38"/>
      <c r="Q238" s="39"/>
      <c r="R238" s="39"/>
      <c r="S238" s="39"/>
      <c r="T238" s="38"/>
      <c r="U238" s="39"/>
      <c r="V238" s="39"/>
      <c r="W238" s="39"/>
      <c r="X238" s="38"/>
      <c r="Y238" s="39"/>
      <c r="Z238" s="39"/>
      <c r="AA238" s="39"/>
      <c r="AB238" s="38"/>
      <c r="AC238" s="39"/>
      <c r="AD238" s="39"/>
      <c r="AE238" s="39"/>
      <c r="AF238" s="38"/>
      <c r="AG238" s="39"/>
      <c r="AH238" s="39"/>
      <c r="AI238" s="39"/>
      <c r="AJ238" s="38"/>
      <c r="AK238" s="39"/>
      <c r="AL238" s="39"/>
      <c r="AM238" s="39"/>
      <c r="AN238" s="38"/>
      <c r="AO238" s="39"/>
      <c r="AP238" s="40"/>
      <c r="AQ238" s="40"/>
      <c r="AR238" s="38"/>
      <c r="AS238" s="38"/>
      <c r="AU238" s="51"/>
      <c r="AV238" s="51"/>
      <c r="AW238" s="51"/>
      <c r="AX238" s="51"/>
      <c r="AY238" s="51"/>
      <c r="AZ238" s="51"/>
      <c r="BA238" s="51"/>
      <c r="BB238" s="51"/>
      <c r="BC238" s="51"/>
      <c r="BD238" s="51"/>
    </row>
    <row r="239" spans="1:56" x14ac:dyDescent="0.45">
      <c r="A239" s="114" t="s">
        <v>179</v>
      </c>
      <c r="B239" s="115"/>
      <c r="C239" s="115"/>
      <c r="D239" s="115"/>
      <c r="E239" s="39"/>
      <c r="F239" s="39"/>
      <c r="G239" s="39"/>
      <c r="H239" s="38"/>
      <c r="I239" s="39"/>
      <c r="J239" s="39"/>
      <c r="K239" s="39"/>
      <c r="L239" s="38"/>
      <c r="M239" s="39"/>
      <c r="N239" s="39"/>
      <c r="O239" s="39"/>
      <c r="P239" s="38"/>
      <c r="Q239" s="39"/>
      <c r="R239" s="39"/>
      <c r="S239" s="39"/>
      <c r="T239" s="38"/>
      <c r="U239" s="39"/>
      <c r="V239" s="39"/>
      <c r="W239" s="39"/>
      <c r="X239" s="38"/>
      <c r="Y239" s="39"/>
      <c r="Z239" s="39"/>
      <c r="AA239" s="39"/>
      <c r="AB239" s="38"/>
      <c r="AC239" s="39"/>
      <c r="AD239" s="39"/>
      <c r="AE239" s="39"/>
      <c r="AF239" s="38"/>
      <c r="AG239" s="39"/>
      <c r="AH239" s="39"/>
      <c r="AI239" s="39"/>
      <c r="AJ239" s="38"/>
      <c r="AK239" s="39"/>
      <c r="AL239" s="39"/>
      <c r="AM239" s="39"/>
      <c r="AN239" s="38"/>
      <c r="AO239" s="39"/>
      <c r="AP239" s="40"/>
      <c r="AQ239" s="40"/>
      <c r="AR239" s="38"/>
      <c r="AS239" s="38"/>
      <c r="AU239" s="51"/>
      <c r="AV239" s="51"/>
      <c r="AW239" s="51"/>
      <c r="AX239" s="51"/>
      <c r="AY239" s="51"/>
      <c r="AZ239" s="51"/>
      <c r="BA239" s="51"/>
      <c r="BB239" s="51"/>
      <c r="BC239" s="51"/>
      <c r="BD239" s="51"/>
    </row>
    <row r="240" spans="1:56" x14ac:dyDescent="0.45">
      <c r="A240" s="105" t="s">
        <v>385</v>
      </c>
      <c r="B240" s="92" t="s">
        <v>175</v>
      </c>
      <c r="C240" s="93" t="s">
        <v>109</v>
      </c>
      <c r="D240" s="92">
        <v>2750851</v>
      </c>
      <c r="E240" s="39"/>
      <c r="F240" s="39"/>
      <c r="G240" s="39"/>
      <c r="H240" s="38"/>
      <c r="I240" s="39"/>
      <c r="J240" s="39"/>
      <c r="K240" s="39"/>
      <c r="L240" s="38"/>
      <c r="M240" s="39"/>
      <c r="N240" s="39"/>
      <c r="O240" s="39"/>
      <c r="P240" s="38"/>
      <c r="Q240" s="39"/>
      <c r="R240" s="39"/>
      <c r="S240" s="39"/>
      <c r="T240" s="38"/>
      <c r="U240" s="39"/>
      <c r="V240" s="39"/>
      <c r="W240" s="39"/>
      <c r="X240" s="38"/>
      <c r="Y240" s="39"/>
      <c r="Z240" s="39"/>
      <c r="AA240" s="39"/>
      <c r="AB240" s="38"/>
      <c r="AC240" s="39"/>
      <c r="AD240" s="39"/>
      <c r="AE240" s="39"/>
      <c r="AF240" s="42">
        <v>17</v>
      </c>
      <c r="AJ240" s="42">
        <v>17</v>
      </c>
      <c r="AN240" s="42">
        <v>16</v>
      </c>
      <c r="AO240" s="168"/>
      <c r="AR240" s="42">
        <v>19</v>
      </c>
      <c r="AS240" s="59"/>
      <c r="AU240" s="51"/>
      <c r="AV240" s="51"/>
      <c r="AW240" s="51"/>
      <c r="AX240" s="51"/>
      <c r="AY240" s="51"/>
      <c r="AZ240" s="51"/>
      <c r="BA240" s="51"/>
      <c r="BB240" s="51"/>
      <c r="BC240" s="51"/>
      <c r="BD240" s="51"/>
    </row>
    <row r="241" spans="1:56" x14ac:dyDescent="0.45">
      <c r="A241" s="105" t="s">
        <v>386</v>
      </c>
      <c r="B241" s="92" t="s">
        <v>174</v>
      </c>
      <c r="C241" s="93" t="s">
        <v>109</v>
      </c>
      <c r="D241" s="92">
        <v>2750852</v>
      </c>
      <c r="E241" s="39"/>
      <c r="F241" s="39"/>
      <c r="G241" s="39"/>
      <c r="H241" s="38"/>
      <c r="I241" s="39"/>
      <c r="J241" s="39"/>
      <c r="K241" s="39"/>
      <c r="L241" s="38"/>
      <c r="M241" s="39"/>
      <c r="N241" s="39"/>
      <c r="O241" s="39"/>
      <c r="P241" s="38"/>
      <c r="Q241" s="39"/>
      <c r="R241" s="39"/>
      <c r="S241" s="39"/>
      <c r="T241" s="38"/>
      <c r="U241" s="39"/>
      <c r="V241" s="39"/>
      <c r="W241" s="39"/>
      <c r="X241" s="38"/>
      <c r="Y241" s="39"/>
      <c r="Z241" s="39"/>
      <c r="AA241" s="39"/>
      <c r="AB241" s="38"/>
      <c r="AC241" s="39"/>
      <c r="AD241" s="39"/>
      <c r="AE241" s="39"/>
      <c r="AF241" s="42">
        <v>16.899999999999999</v>
      </c>
      <c r="AJ241" s="42">
        <v>17.5</v>
      </c>
      <c r="AN241" s="42">
        <v>17.5</v>
      </c>
      <c r="AO241" s="168"/>
      <c r="AR241" s="42">
        <v>20.5</v>
      </c>
      <c r="AS241" s="59"/>
      <c r="AU241" s="51"/>
      <c r="AV241" s="51"/>
      <c r="AW241" s="51"/>
      <c r="AX241" s="51"/>
      <c r="AY241" s="51"/>
      <c r="AZ241" s="51"/>
      <c r="BA241" s="51"/>
      <c r="BB241" s="51"/>
      <c r="BC241" s="51"/>
      <c r="BD241" s="51"/>
    </row>
    <row r="242" spans="1:56" x14ac:dyDescent="0.45">
      <c r="A242" s="105" t="s">
        <v>387</v>
      </c>
      <c r="B242" s="92" t="s">
        <v>175</v>
      </c>
      <c r="C242" s="93" t="s">
        <v>109</v>
      </c>
      <c r="D242" s="92">
        <v>2750853</v>
      </c>
      <c r="E242" s="39"/>
      <c r="F242" s="39"/>
      <c r="G242" s="39"/>
      <c r="H242" s="38"/>
      <c r="I242" s="39"/>
      <c r="J242" s="39"/>
      <c r="K242" s="39"/>
      <c r="L242" s="38"/>
      <c r="M242" s="39"/>
      <c r="N242" s="39"/>
      <c r="O242" s="39"/>
      <c r="P242" s="38"/>
      <c r="Q242" s="39"/>
      <c r="R242" s="39"/>
      <c r="S242" s="39"/>
      <c r="T242" s="38"/>
      <c r="U242" s="39"/>
      <c r="V242" s="39"/>
      <c r="W242" s="39"/>
      <c r="X242" s="38"/>
      <c r="Y242" s="39"/>
      <c r="Z242" s="39"/>
      <c r="AA242" s="39"/>
      <c r="AB242" s="38"/>
      <c r="AC242" s="39"/>
      <c r="AD242" s="39"/>
      <c r="AE242" s="39"/>
      <c r="AF242" s="52"/>
      <c r="AJ242" s="42">
        <v>12</v>
      </c>
      <c r="AN242" s="42">
        <v>12</v>
      </c>
      <c r="AO242" s="168"/>
      <c r="AR242" s="42">
        <v>14</v>
      </c>
      <c r="AS242" s="59"/>
      <c r="AU242" s="51"/>
      <c r="AV242" s="51"/>
      <c r="AW242" s="51"/>
      <c r="AX242" s="51"/>
      <c r="AY242" s="51"/>
      <c r="AZ242" s="51"/>
      <c r="BA242" s="51"/>
      <c r="BB242" s="51"/>
      <c r="BC242" s="51"/>
      <c r="BD242" s="51"/>
    </row>
    <row r="243" spans="1:56" x14ac:dyDescent="0.45">
      <c r="A243" s="105" t="s">
        <v>388</v>
      </c>
      <c r="B243" s="92" t="s">
        <v>175</v>
      </c>
      <c r="C243" s="93" t="s">
        <v>109</v>
      </c>
      <c r="D243" s="92">
        <v>2750854</v>
      </c>
      <c r="E243" s="39"/>
      <c r="F243" s="39"/>
      <c r="G243" s="39"/>
      <c r="H243" s="38"/>
      <c r="I243" s="39"/>
      <c r="J243" s="39"/>
      <c r="K243" s="39"/>
      <c r="L243" s="38"/>
      <c r="M243" s="39"/>
      <c r="N243" s="39"/>
      <c r="O243" s="39"/>
      <c r="P243" s="38"/>
      <c r="Q243" s="39"/>
      <c r="R243" s="39"/>
      <c r="S243" s="39"/>
      <c r="T243" s="38"/>
      <c r="U243" s="39"/>
      <c r="V243" s="39"/>
      <c r="W243" s="39"/>
      <c r="X243" s="38"/>
      <c r="Y243" s="39"/>
      <c r="Z243" s="39"/>
      <c r="AA243" s="39"/>
      <c r="AB243" s="38"/>
      <c r="AC243" s="39"/>
      <c r="AD243" s="39"/>
      <c r="AE243" s="39"/>
      <c r="AF243" s="52"/>
      <c r="AJ243" s="38"/>
      <c r="AN243" s="42">
        <v>10</v>
      </c>
      <c r="AO243" s="168"/>
      <c r="AR243" s="42">
        <v>10</v>
      </c>
      <c r="AS243" s="59"/>
      <c r="AU243" s="51"/>
      <c r="AV243" s="51"/>
      <c r="AW243" s="51"/>
      <c r="AX243" s="51"/>
      <c r="AY243" s="51"/>
      <c r="AZ243" s="51"/>
      <c r="BA243" s="51"/>
      <c r="BB243" s="51"/>
      <c r="BC243" s="51"/>
      <c r="BD243" s="51"/>
    </row>
    <row r="244" spans="1:56" x14ac:dyDescent="0.45">
      <c r="A244" s="105" t="s">
        <v>389</v>
      </c>
      <c r="B244" s="92" t="s">
        <v>175</v>
      </c>
      <c r="C244" s="93" t="s">
        <v>109</v>
      </c>
      <c r="D244" s="92">
        <v>4098864</v>
      </c>
      <c r="E244" s="39"/>
      <c r="F244" s="39"/>
      <c r="G244" s="39"/>
      <c r="H244" s="38"/>
      <c r="I244" s="39"/>
      <c r="J244" s="39"/>
      <c r="K244" s="39"/>
      <c r="L244" s="38"/>
      <c r="M244" s="39"/>
      <c r="N244" s="39"/>
      <c r="O244" s="39"/>
      <c r="P244" s="38"/>
      <c r="Q244" s="39"/>
      <c r="R244" s="39"/>
      <c r="S244" s="39"/>
      <c r="T244" s="38"/>
      <c r="U244" s="39"/>
      <c r="V244" s="39"/>
      <c r="W244" s="39"/>
      <c r="X244" s="38"/>
      <c r="Y244" s="39"/>
      <c r="Z244" s="39"/>
      <c r="AA244" s="39"/>
      <c r="AB244" s="38"/>
      <c r="AC244" s="39"/>
      <c r="AD244" s="39"/>
      <c r="AE244" s="39"/>
      <c r="AF244" s="52"/>
      <c r="AJ244" s="38"/>
      <c r="AN244" s="38"/>
      <c r="AO244" s="168"/>
      <c r="AR244" s="42">
        <v>7.25</v>
      </c>
      <c r="AS244" s="59"/>
      <c r="AU244" s="51"/>
      <c r="AV244" s="51"/>
      <c r="AW244" s="51"/>
      <c r="AX244" s="51"/>
      <c r="AY244" s="51"/>
      <c r="AZ244" s="51"/>
      <c r="BA244" s="51"/>
      <c r="BB244" s="51"/>
      <c r="BC244" s="51"/>
      <c r="BD244" s="51"/>
    </row>
    <row r="245" spans="1:56" x14ac:dyDescent="0.45">
      <c r="A245" s="105" t="s">
        <v>390</v>
      </c>
      <c r="B245" s="92" t="s">
        <v>174</v>
      </c>
      <c r="C245" s="93" t="s">
        <v>109</v>
      </c>
      <c r="D245" s="92">
        <v>2750855</v>
      </c>
      <c r="E245" s="39"/>
      <c r="F245" s="39"/>
      <c r="G245" s="39"/>
      <c r="H245" s="38"/>
      <c r="I245" s="39"/>
      <c r="J245" s="39"/>
      <c r="K245" s="39"/>
      <c r="L245" s="38"/>
      <c r="M245" s="39"/>
      <c r="N245" s="39"/>
      <c r="O245" s="39"/>
      <c r="P245" s="38"/>
      <c r="Q245" s="39"/>
      <c r="R245" s="39"/>
      <c r="S245" s="39"/>
      <c r="T245" s="38"/>
      <c r="U245" s="39"/>
      <c r="V245" s="39"/>
      <c r="W245" s="39"/>
      <c r="X245" s="38"/>
      <c r="Y245" s="39"/>
      <c r="Z245" s="39"/>
      <c r="AA245" s="39"/>
      <c r="AB245" s="38"/>
      <c r="AC245" s="39"/>
      <c r="AD245" s="39"/>
      <c r="AE245" s="39"/>
      <c r="AF245" s="52"/>
      <c r="AJ245" s="42">
        <v>2.2999999999999998</v>
      </c>
      <c r="AN245" s="42">
        <v>2.6</v>
      </c>
      <c r="AO245" s="168"/>
      <c r="AR245" s="42">
        <v>2.6</v>
      </c>
      <c r="AS245" s="59"/>
      <c r="AU245" s="51"/>
      <c r="AV245" s="51"/>
      <c r="AW245" s="51"/>
      <c r="AX245" s="51"/>
      <c r="AY245" s="51"/>
      <c r="AZ245" s="51"/>
      <c r="BA245" s="51"/>
      <c r="BB245" s="51"/>
      <c r="BC245" s="51"/>
      <c r="BD245" s="51"/>
    </row>
    <row r="246" spans="1:56" x14ac:dyDescent="0.45">
      <c r="A246" s="105" t="s">
        <v>391</v>
      </c>
      <c r="B246" s="92" t="s">
        <v>174</v>
      </c>
      <c r="C246" s="93" t="s">
        <v>109</v>
      </c>
      <c r="D246" s="92">
        <v>2750856</v>
      </c>
      <c r="E246" s="39"/>
      <c r="F246" s="39"/>
      <c r="G246" s="39"/>
      <c r="H246" s="38"/>
      <c r="I246" s="39"/>
      <c r="J246" s="39"/>
      <c r="K246" s="39"/>
      <c r="L246" s="38"/>
      <c r="M246" s="39"/>
      <c r="N246" s="39"/>
      <c r="O246" s="39"/>
      <c r="P246" s="38"/>
      <c r="Q246" s="39"/>
      <c r="R246" s="39"/>
      <c r="S246" s="39"/>
      <c r="T246" s="38"/>
      <c r="U246" s="39"/>
      <c r="V246" s="39"/>
      <c r="W246" s="39"/>
      <c r="X246" s="38"/>
      <c r="Y246" s="39"/>
      <c r="Z246" s="39"/>
      <c r="AA246" s="39"/>
      <c r="AB246" s="38"/>
      <c r="AC246" s="39"/>
      <c r="AD246" s="39"/>
      <c r="AE246" s="39"/>
      <c r="AF246" s="42">
        <v>1.1000000000000001</v>
      </c>
      <c r="AJ246" s="42">
        <v>1.1000000000000001</v>
      </c>
      <c r="AN246" s="42">
        <v>2</v>
      </c>
      <c r="AO246" s="168"/>
      <c r="AR246" s="42">
        <v>4.8</v>
      </c>
      <c r="AS246" s="59"/>
      <c r="AU246" s="51"/>
      <c r="AV246" s="51"/>
      <c r="AW246" s="51"/>
      <c r="AX246" s="51"/>
      <c r="AY246" s="51"/>
      <c r="AZ246" s="51"/>
      <c r="BA246" s="51"/>
      <c r="BB246" s="51"/>
      <c r="BC246" s="51"/>
      <c r="BD246" s="51"/>
    </row>
    <row r="247" spans="1:56" x14ac:dyDescent="0.45">
      <c r="A247" s="103"/>
      <c r="B247" s="104"/>
      <c r="C247" s="104"/>
      <c r="D247" s="104"/>
      <c r="E247" s="39"/>
      <c r="F247" s="39"/>
      <c r="G247" s="39"/>
      <c r="H247" s="38"/>
      <c r="I247" s="39"/>
      <c r="J247" s="39"/>
      <c r="K247" s="39"/>
      <c r="L247" s="38"/>
      <c r="M247" s="39"/>
      <c r="N247" s="39"/>
      <c r="O247" s="39"/>
      <c r="P247" s="38"/>
      <c r="Q247" s="39"/>
      <c r="R247" s="39"/>
      <c r="S247" s="39"/>
      <c r="T247" s="38"/>
      <c r="U247" s="39"/>
      <c r="V247" s="39"/>
      <c r="W247" s="39"/>
      <c r="X247" s="38"/>
      <c r="Y247" s="39"/>
      <c r="Z247" s="39"/>
      <c r="AA247" s="39"/>
      <c r="AB247" s="38"/>
      <c r="AC247" s="39"/>
      <c r="AD247" s="39"/>
      <c r="AE247" s="39"/>
      <c r="AF247" s="163"/>
      <c r="AJ247" s="163"/>
      <c r="AN247" s="163"/>
      <c r="AO247" s="168"/>
      <c r="AR247" s="163"/>
      <c r="AS247" s="59"/>
      <c r="AU247" s="51"/>
      <c r="AV247" s="51"/>
      <c r="AW247" s="51"/>
      <c r="AX247" s="51"/>
      <c r="AY247" s="51"/>
      <c r="AZ247" s="51"/>
      <c r="BA247" s="51"/>
      <c r="BB247" s="51"/>
      <c r="BC247" s="51"/>
      <c r="BD247" s="51"/>
    </row>
    <row r="248" spans="1:56" x14ac:dyDescent="0.45">
      <c r="A248" s="114" t="s">
        <v>392</v>
      </c>
      <c r="B248" s="115"/>
      <c r="C248" s="115"/>
      <c r="D248" s="115"/>
      <c r="E248" s="39"/>
      <c r="F248" s="39"/>
      <c r="G248" s="39"/>
      <c r="H248" s="38"/>
      <c r="I248" s="39"/>
      <c r="J248" s="39"/>
      <c r="K248" s="39"/>
      <c r="L248" s="38"/>
      <c r="M248" s="39"/>
      <c r="N248" s="39"/>
      <c r="O248" s="39"/>
      <c r="P248" s="38"/>
      <c r="Q248" s="39"/>
      <c r="R248" s="39"/>
      <c r="S248" s="39"/>
      <c r="T248" s="38"/>
      <c r="U248" s="39"/>
      <c r="V248" s="39"/>
      <c r="W248" s="39"/>
      <c r="X248" s="38"/>
      <c r="Y248" s="39"/>
      <c r="Z248" s="39"/>
      <c r="AA248" s="39"/>
      <c r="AB248" s="38"/>
      <c r="AC248" s="39"/>
      <c r="AD248" s="39"/>
      <c r="AE248" s="39"/>
      <c r="AF248" s="38"/>
      <c r="AG248" s="39"/>
      <c r="AH248" s="39"/>
      <c r="AI248" s="39"/>
      <c r="AJ248" s="52"/>
      <c r="AK248" s="39"/>
      <c r="AL248" s="39"/>
      <c r="AM248" s="39"/>
      <c r="AN248" s="52"/>
      <c r="AO248" s="39"/>
      <c r="AP248" s="40"/>
      <c r="AQ248" s="40"/>
      <c r="AR248" s="52"/>
      <c r="AS248" s="38"/>
      <c r="AU248" s="51"/>
      <c r="AV248" s="51"/>
      <c r="AW248" s="51"/>
      <c r="AX248" s="51"/>
      <c r="AY248" s="51"/>
      <c r="AZ248" s="51"/>
      <c r="BA248" s="51"/>
      <c r="BB248" s="51"/>
      <c r="BC248" s="51"/>
      <c r="BD248" s="51"/>
    </row>
    <row r="249" spans="1:56" x14ac:dyDescent="0.45">
      <c r="A249" s="105" t="s">
        <v>393</v>
      </c>
      <c r="B249" s="88" t="s">
        <v>173</v>
      </c>
      <c r="C249" s="119" t="s">
        <v>109</v>
      </c>
      <c r="D249" s="88">
        <v>2750857</v>
      </c>
      <c r="E249" s="39"/>
      <c r="F249" s="39"/>
      <c r="G249" s="39"/>
      <c r="H249" s="54">
        <v>0.08</v>
      </c>
      <c r="L249" s="38"/>
      <c r="P249" s="52"/>
      <c r="T249" s="52"/>
      <c r="X249" s="52"/>
      <c r="AB249" s="52"/>
      <c r="AF249" s="52"/>
      <c r="AJ249" s="54">
        <v>0.09</v>
      </c>
      <c r="AK249" s="39"/>
      <c r="AM249" s="39"/>
      <c r="AN249" s="54">
        <v>0.09</v>
      </c>
      <c r="AO249" s="39"/>
      <c r="AP249" s="40"/>
      <c r="AQ249" s="40"/>
      <c r="AR249" s="54">
        <v>0.1</v>
      </c>
      <c r="AS249" s="38"/>
      <c r="AU249" s="51"/>
      <c r="AV249" s="51"/>
      <c r="AW249" s="51"/>
      <c r="AX249" s="51"/>
      <c r="AY249" s="51"/>
      <c r="AZ249" s="51"/>
      <c r="BA249" s="51"/>
      <c r="BB249" s="51"/>
      <c r="BC249" s="51"/>
      <c r="BD249" s="51"/>
    </row>
    <row r="250" spans="1:56" x14ac:dyDescent="0.45">
      <c r="A250" s="105" t="s">
        <v>394</v>
      </c>
      <c r="B250" s="88" t="s">
        <v>173</v>
      </c>
      <c r="C250" s="119" t="s">
        <v>109</v>
      </c>
      <c r="D250" s="88">
        <v>2750858</v>
      </c>
      <c r="E250" s="39"/>
      <c r="F250" s="39"/>
      <c r="G250" s="39"/>
      <c r="H250" s="54">
        <v>7.0000000000000007E-2</v>
      </c>
      <c r="L250" s="38"/>
      <c r="P250" s="52"/>
      <c r="T250" s="52"/>
      <c r="X250" s="52"/>
      <c r="AB250" s="52"/>
      <c r="AF250" s="52"/>
      <c r="AJ250" s="54">
        <v>0.08</v>
      </c>
      <c r="AK250" s="39"/>
      <c r="AM250" s="39"/>
      <c r="AN250" s="54">
        <v>0.08</v>
      </c>
      <c r="AO250" s="39"/>
      <c r="AP250" s="40"/>
      <c r="AQ250" s="40"/>
      <c r="AR250" s="54">
        <v>0.08</v>
      </c>
      <c r="AS250" s="38"/>
      <c r="AU250" s="51"/>
      <c r="AV250" s="51"/>
      <c r="AW250" s="51"/>
      <c r="AX250" s="51"/>
      <c r="AY250" s="51"/>
      <c r="AZ250" s="51"/>
      <c r="BA250" s="51"/>
      <c r="BB250" s="51"/>
      <c r="BC250" s="51"/>
      <c r="BD250" s="51"/>
    </row>
    <row r="251" spans="1:56" x14ac:dyDescent="0.45">
      <c r="A251" s="105" t="s">
        <v>395</v>
      </c>
      <c r="B251" s="88" t="s">
        <v>173</v>
      </c>
      <c r="C251" s="119" t="s">
        <v>109</v>
      </c>
      <c r="D251" s="88">
        <v>2750859</v>
      </c>
      <c r="E251" s="39"/>
      <c r="F251" s="39"/>
      <c r="G251" s="39"/>
      <c r="H251" s="163"/>
      <c r="L251" s="163"/>
      <c r="P251" s="52"/>
      <c r="T251" s="52"/>
      <c r="X251" s="52"/>
      <c r="AB251" s="52"/>
      <c r="AF251" s="52"/>
      <c r="AJ251" s="54">
        <v>0.08</v>
      </c>
      <c r="AK251" s="39"/>
      <c r="AM251" s="39"/>
      <c r="AN251" s="38"/>
      <c r="AO251" s="39"/>
      <c r="AP251" s="40"/>
      <c r="AQ251" s="40"/>
      <c r="AR251" s="38"/>
      <c r="AS251" s="38"/>
      <c r="AU251" s="51"/>
      <c r="AV251" s="51"/>
      <c r="AW251" s="51"/>
      <c r="AX251" s="51"/>
      <c r="AY251" s="51"/>
      <c r="AZ251" s="51"/>
      <c r="BA251" s="51"/>
      <c r="BB251" s="51"/>
      <c r="BC251" s="51"/>
      <c r="BD251" s="51"/>
    </row>
    <row r="252" spans="1:56" x14ac:dyDescent="0.45">
      <c r="A252" s="105" t="s">
        <v>396</v>
      </c>
      <c r="B252" s="88" t="s">
        <v>173</v>
      </c>
      <c r="C252" s="119" t="s">
        <v>109</v>
      </c>
      <c r="D252" s="88">
        <v>2750860</v>
      </c>
      <c r="E252" s="39"/>
      <c r="F252" s="39"/>
      <c r="G252" s="39"/>
      <c r="H252" s="52"/>
      <c r="L252" s="54">
        <v>7.0000000000000007E-2</v>
      </c>
      <c r="P252" s="54">
        <v>7.0000000000000007E-2</v>
      </c>
      <c r="T252" s="54">
        <v>0.08</v>
      </c>
      <c r="X252" s="54">
        <v>0.08</v>
      </c>
      <c r="AB252" s="52"/>
      <c r="AF252" s="52"/>
      <c r="AJ252" s="52"/>
      <c r="AK252" s="39"/>
      <c r="AM252" s="39"/>
      <c r="AN252" s="52"/>
      <c r="AO252" s="39"/>
      <c r="AP252" s="40"/>
      <c r="AQ252" s="40"/>
      <c r="AR252" s="52"/>
      <c r="AS252" s="38"/>
      <c r="AU252" s="51"/>
      <c r="AV252" s="51"/>
      <c r="AW252" s="51"/>
      <c r="AX252" s="51"/>
      <c r="AY252" s="51"/>
      <c r="AZ252" s="51"/>
      <c r="BA252" s="51"/>
      <c r="BB252" s="51"/>
      <c r="BC252" s="51"/>
      <c r="BD252" s="51"/>
    </row>
    <row r="253" spans="1:56" x14ac:dyDescent="0.45">
      <c r="A253" s="105" t="s">
        <v>397</v>
      </c>
      <c r="B253" s="88" t="s">
        <v>173</v>
      </c>
      <c r="C253" s="119" t="s">
        <v>109</v>
      </c>
      <c r="D253" s="88">
        <v>2750861</v>
      </c>
      <c r="E253" s="39"/>
      <c r="F253" s="39"/>
      <c r="G253" s="39"/>
      <c r="H253" s="38"/>
      <c r="I253" s="39"/>
      <c r="J253" s="39"/>
      <c r="K253" s="39"/>
      <c r="L253" s="38"/>
      <c r="M253" s="39"/>
      <c r="N253" s="39"/>
      <c r="O253" s="39"/>
      <c r="P253" s="38"/>
      <c r="Q253" s="39"/>
      <c r="R253" s="39"/>
      <c r="S253" s="39"/>
      <c r="T253" s="38"/>
      <c r="U253" s="39"/>
      <c r="V253" s="39"/>
      <c r="W253" s="39"/>
      <c r="X253" s="38"/>
      <c r="Y253" s="39"/>
      <c r="Z253" s="39"/>
      <c r="AA253" s="39"/>
      <c r="AB253" s="38"/>
      <c r="AC253" s="39"/>
      <c r="AD253" s="39"/>
      <c r="AE253" s="39"/>
      <c r="AF253" s="54">
        <v>0.08</v>
      </c>
      <c r="AG253" s="39"/>
      <c r="AH253" s="39"/>
      <c r="AJ253" s="52"/>
      <c r="AK253" s="39"/>
      <c r="AL253" s="39"/>
      <c r="AM253" s="39"/>
      <c r="AN253" s="52"/>
      <c r="AO253" s="39"/>
      <c r="AP253" s="40"/>
      <c r="AQ253" s="40"/>
      <c r="AR253" s="52"/>
      <c r="AS253" s="38"/>
      <c r="AU253" s="169"/>
      <c r="AV253" s="169"/>
      <c r="AW253" s="169"/>
      <c r="AX253" s="169"/>
      <c r="AY253" s="169"/>
      <c r="AZ253" s="169"/>
      <c r="BA253" s="169"/>
      <c r="BB253" s="169"/>
      <c r="BC253" s="169"/>
      <c r="BD253" s="169"/>
    </row>
    <row r="254" spans="1:56" x14ac:dyDescent="0.45">
      <c r="A254" s="105" t="s">
        <v>398</v>
      </c>
      <c r="B254" s="88" t="s">
        <v>173</v>
      </c>
      <c r="C254" s="119" t="s">
        <v>109</v>
      </c>
      <c r="D254" s="88">
        <v>2750862</v>
      </c>
      <c r="E254" s="39"/>
      <c r="F254" s="39"/>
      <c r="G254" s="39"/>
      <c r="H254" s="38"/>
      <c r="I254" s="39"/>
      <c r="J254" s="39"/>
      <c r="K254" s="39"/>
      <c r="L254" s="38"/>
      <c r="M254" s="39"/>
      <c r="N254" s="39"/>
      <c r="O254" s="39"/>
      <c r="P254" s="38"/>
      <c r="Q254" s="39"/>
      <c r="R254" s="39"/>
      <c r="S254" s="39"/>
      <c r="T254" s="38"/>
      <c r="U254" s="39"/>
      <c r="V254" s="39"/>
      <c r="W254" s="39"/>
      <c r="X254" s="38"/>
      <c r="Y254" s="39"/>
      <c r="Z254" s="39"/>
      <c r="AA254" s="39"/>
      <c r="AB254" s="54">
        <v>0.08</v>
      </c>
      <c r="AC254" s="39"/>
      <c r="AD254" s="39"/>
      <c r="AE254" s="39"/>
      <c r="AF254" s="38"/>
      <c r="AG254" s="39"/>
      <c r="AH254" s="39"/>
      <c r="AJ254" s="52"/>
      <c r="AK254" s="39"/>
      <c r="AL254" s="39"/>
      <c r="AM254" s="39"/>
      <c r="AN254" s="52"/>
      <c r="AO254" s="39"/>
      <c r="AP254" s="40"/>
      <c r="AQ254" s="40"/>
      <c r="AR254" s="52"/>
      <c r="AS254" s="38"/>
      <c r="AU254" s="169"/>
      <c r="AV254" s="169"/>
      <c r="AW254" s="169"/>
      <c r="AX254" s="169"/>
      <c r="AY254" s="169"/>
      <c r="AZ254" s="169"/>
      <c r="BA254" s="169"/>
      <c r="BB254" s="169"/>
      <c r="BC254" s="169"/>
      <c r="BD254" s="169"/>
    </row>
    <row r="255" spans="1:56" x14ac:dyDescent="0.45">
      <c r="A255" s="179"/>
      <c r="B255" s="180"/>
      <c r="C255" s="180"/>
      <c r="D255" s="180"/>
      <c r="E255" s="168"/>
      <c r="H255" s="59"/>
      <c r="L255" s="52"/>
      <c r="P255" s="52"/>
      <c r="T255" s="52"/>
      <c r="X255" s="52"/>
      <c r="AB255" s="52"/>
      <c r="AF255" s="52"/>
      <c r="AH255" s="181"/>
      <c r="AI255" s="181"/>
      <c r="AJ255" s="52"/>
      <c r="AK255" s="181"/>
      <c r="AL255" s="181"/>
      <c r="AM255" s="181"/>
      <c r="AN255" s="52"/>
      <c r="AO255" s="181"/>
      <c r="AP255" s="221"/>
      <c r="AQ255" s="221"/>
      <c r="AR255" s="52"/>
      <c r="AS255" s="182"/>
      <c r="AU255" s="51"/>
      <c r="AV255" s="51"/>
      <c r="AW255" s="51"/>
      <c r="AX255" s="51"/>
      <c r="AY255" s="51"/>
      <c r="AZ255" s="51"/>
      <c r="BA255" s="51"/>
      <c r="BB255" s="51"/>
      <c r="BC255" s="172"/>
      <c r="BD255" s="172"/>
    </row>
    <row r="256" spans="1:56" x14ac:dyDescent="0.45">
      <c r="A256" s="103" t="s">
        <v>399</v>
      </c>
      <c r="B256" s="92" t="s">
        <v>173</v>
      </c>
      <c r="C256" s="93" t="s">
        <v>109</v>
      </c>
      <c r="D256" s="92">
        <v>240457</v>
      </c>
      <c r="E256" s="39"/>
      <c r="F256" s="39"/>
      <c r="H256" s="54">
        <v>0.08</v>
      </c>
      <c r="I256" s="39"/>
      <c r="J256" s="39"/>
      <c r="K256" s="39"/>
      <c r="L256" s="54">
        <v>7.0000000000000007E-2</v>
      </c>
      <c r="M256" s="39"/>
      <c r="N256" s="39"/>
      <c r="O256" s="39"/>
      <c r="P256" s="54">
        <v>7.0000000000000007E-2</v>
      </c>
      <c r="Q256" s="39"/>
      <c r="R256" s="39"/>
      <c r="S256" s="39"/>
      <c r="T256" s="54">
        <v>0.08</v>
      </c>
      <c r="U256" s="39"/>
      <c r="V256" s="39"/>
      <c r="W256" s="39"/>
      <c r="X256" s="54">
        <v>0.08</v>
      </c>
      <c r="Y256" s="39"/>
      <c r="Z256" s="39"/>
      <c r="AA256" s="39"/>
      <c r="AB256" s="54">
        <v>0.08</v>
      </c>
      <c r="AC256" s="39"/>
      <c r="AD256" s="39"/>
      <c r="AE256" s="39"/>
      <c r="AF256" s="54">
        <v>0.08</v>
      </c>
      <c r="AG256" s="39"/>
      <c r="AH256" s="39"/>
      <c r="AJ256" s="54">
        <v>0.09</v>
      </c>
      <c r="AK256" s="39"/>
      <c r="AL256" s="39"/>
      <c r="AM256" s="39"/>
      <c r="AN256" s="52"/>
      <c r="AO256" s="39"/>
      <c r="AP256" s="40"/>
      <c r="AQ256" s="40"/>
      <c r="AR256" s="52"/>
      <c r="AS256" s="38"/>
      <c r="AU256" s="51"/>
      <c r="AV256" s="169"/>
      <c r="AW256" s="169"/>
      <c r="AX256" s="169"/>
      <c r="AY256" s="169"/>
      <c r="AZ256" s="169"/>
      <c r="BA256" s="169"/>
      <c r="BB256" s="169"/>
      <c r="BC256" s="169"/>
      <c r="BD256" s="169"/>
    </row>
    <row r="257" spans="1:56" x14ac:dyDescent="0.45">
      <c r="A257" s="103" t="s">
        <v>400</v>
      </c>
      <c r="B257" s="92" t="s">
        <v>173</v>
      </c>
      <c r="C257" s="93" t="s">
        <v>109</v>
      </c>
      <c r="D257" s="92">
        <v>240458</v>
      </c>
      <c r="E257" s="39"/>
      <c r="F257" s="39"/>
      <c r="G257" s="39"/>
      <c r="H257" s="38"/>
      <c r="I257" s="39"/>
      <c r="J257" s="39"/>
      <c r="K257" s="39"/>
      <c r="L257" s="38"/>
      <c r="M257" s="39"/>
      <c r="N257" s="39"/>
      <c r="O257" s="39"/>
      <c r="P257" s="38"/>
      <c r="Q257" s="39"/>
      <c r="R257" s="39"/>
      <c r="S257" s="39"/>
      <c r="T257" s="38"/>
      <c r="U257" s="39"/>
      <c r="V257" s="39"/>
      <c r="W257" s="39"/>
      <c r="X257" s="38"/>
      <c r="Y257" s="39"/>
      <c r="Z257" s="39"/>
      <c r="AA257" s="39"/>
      <c r="AB257" s="38"/>
      <c r="AC257" s="39"/>
      <c r="AD257" s="39"/>
      <c r="AE257" s="39"/>
      <c r="AF257" s="38"/>
      <c r="AG257" s="39"/>
      <c r="AH257" s="39"/>
      <c r="AJ257" s="52"/>
      <c r="AK257" s="39"/>
      <c r="AL257" s="39"/>
      <c r="AM257" s="39"/>
      <c r="AN257" s="52"/>
      <c r="AO257" s="39"/>
      <c r="AP257" s="40"/>
      <c r="AQ257" s="40"/>
      <c r="AR257" s="52"/>
      <c r="AS257" s="38"/>
      <c r="AU257" s="53">
        <v>0.06</v>
      </c>
      <c r="AV257" s="53">
        <v>0.06</v>
      </c>
      <c r="AW257" s="53">
        <v>0.06</v>
      </c>
      <c r="AX257" s="53">
        <v>0.06</v>
      </c>
      <c r="AY257" s="53">
        <v>0.05</v>
      </c>
      <c r="AZ257" s="53">
        <v>0.06</v>
      </c>
      <c r="BA257" s="53">
        <v>0.06</v>
      </c>
      <c r="BB257" s="53">
        <v>0.05</v>
      </c>
      <c r="BC257" s="53">
        <v>0.06</v>
      </c>
      <c r="BD257" s="53">
        <v>0.09</v>
      </c>
    </row>
    <row r="258" spans="1:56" x14ac:dyDescent="0.45">
      <c r="A258" s="103" t="s">
        <v>184</v>
      </c>
      <c r="B258" s="92" t="s">
        <v>173</v>
      </c>
      <c r="C258" s="93" t="s">
        <v>168</v>
      </c>
      <c r="D258" s="92">
        <v>240460</v>
      </c>
      <c r="E258" s="55">
        <v>2.5999999999999999E-2</v>
      </c>
      <c r="F258" s="55">
        <v>5.0999999999999997E-2</v>
      </c>
      <c r="G258" s="55">
        <v>4.3999999999999997E-2</v>
      </c>
      <c r="H258" s="54">
        <v>1.2999999999999999E-2</v>
      </c>
      <c r="I258" s="55">
        <v>1.4999999999999999E-2</v>
      </c>
      <c r="J258" s="55">
        <v>2.1000000000000001E-2</v>
      </c>
      <c r="K258" s="55">
        <v>2.8000000000000001E-2</v>
      </c>
      <c r="L258" s="54">
        <v>4.9000000000000002E-2</v>
      </c>
      <c r="M258" s="55">
        <v>3.7000000000000012E-2</v>
      </c>
      <c r="N258" s="55">
        <v>2.8000000000000001E-2</v>
      </c>
      <c r="O258" s="55">
        <v>2.3E-2</v>
      </c>
      <c r="P258" s="54">
        <v>2.1999999999999999E-2</v>
      </c>
      <c r="Q258" s="55">
        <v>2.1999999999999999E-2</v>
      </c>
      <c r="R258" s="55">
        <v>6.9999999999999993E-3</v>
      </c>
      <c r="S258" s="55">
        <v>1E-3</v>
      </c>
      <c r="T258" s="54">
        <v>0.01</v>
      </c>
      <c r="U258" s="55">
        <v>6.9999999999999993E-3</v>
      </c>
      <c r="V258" s="55">
        <v>2.5999999999999999E-2</v>
      </c>
      <c r="W258" s="55">
        <v>4.2999999999999997E-2</v>
      </c>
      <c r="X258" s="54">
        <v>3.3000000000000002E-2</v>
      </c>
      <c r="Y258" s="55">
        <v>2.1000000000000001E-2</v>
      </c>
      <c r="Z258" s="55">
        <v>3.7000000000000012E-2</v>
      </c>
      <c r="AA258" s="55">
        <v>2.8000000000000001E-2</v>
      </c>
      <c r="AB258" s="54">
        <v>0.04</v>
      </c>
      <c r="AC258" s="55">
        <v>3.7999999999999999E-2</v>
      </c>
      <c r="AD258" s="55">
        <v>0.04</v>
      </c>
      <c r="AE258" s="55">
        <v>4.5999999999999999E-2</v>
      </c>
      <c r="AF258" s="54">
        <v>3.2000000000000001E-2</v>
      </c>
      <c r="AG258" s="55">
        <v>0.217</v>
      </c>
      <c r="AH258" s="55">
        <v>0.188</v>
      </c>
      <c r="AI258" s="55">
        <v>0.122</v>
      </c>
      <c r="AJ258" s="54">
        <v>0.127</v>
      </c>
      <c r="AK258" s="55">
        <v>-4.5999999999999999E-2</v>
      </c>
      <c r="AL258" s="55">
        <v>-4.7E-2</v>
      </c>
      <c r="AM258" s="55">
        <v>-6.0000000000000001E-3</v>
      </c>
      <c r="AN258" s="54">
        <v>-1.4E-2</v>
      </c>
      <c r="AO258" s="55">
        <v>-1E-3</v>
      </c>
      <c r="AP258" s="55">
        <v>4.5999999999999999E-2</v>
      </c>
      <c r="AQ258" s="55">
        <v>6.8000000000000005E-2</v>
      </c>
      <c r="AR258" s="54">
        <v>5.7000000000000002E-2</v>
      </c>
      <c r="AS258" s="54">
        <v>1.6E-2</v>
      </c>
      <c r="AU258" s="53">
        <v>3.3000000000000002E-2</v>
      </c>
      <c r="AV258" s="53">
        <v>2.8000000000000001E-2</v>
      </c>
      <c r="AW258" s="53">
        <v>2.8000000000000001E-2</v>
      </c>
      <c r="AX258" s="53">
        <v>9.0000000000000011E-3</v>
      </c>
      <c r="AY258" s="53">
        <v>2.7E-2</v>
      </c>
      <c r="AZ258" s="53">
        <v>3.2000000000000001E-2</v>
      </c>
      <c r="BA258" s="53">
        <v>3.9E-2</v>
      </c>
      <c r="BB258" s="53">
        <v>0.16300000000000001</v>
      </c>
      <c r="BC258" s="53">
        <v>-2.8000000000000001E-2</v>
      </c>
      <c r="BD258" s="53">
        <v>4.2999999999999997E-2</v>
      </c>
    </row>
    <row r="259" spans="1:56" x14ac:dyDescent="0.45">
      <c r="A259" s="103" t="s">
        <v>401</v>
      </c>
      <c r="B259" s="92" t="s">
        <v>174</v>
      </c>
      <c r="C259" s="93" t="s">
        <v>168</v>
      </c>
      <c r="D259" s="92">
        <v>240461</v>
      </c>
      <c r="E259" s="39"/>
      <c r="F259" s="39"/>
      <c r="G259" s="39"/>
      <c r="H259" s="38"/>
      <c r="I259" s="39"/>
      <c r="J259" s="39"/>
      <c r="K259" s="39"/>
      <c r="L259" s="38"/>
      <c r="M259" s="40">
        <v>600</v>
      </c>
      <c r="N259" s="40">
        <v>266</v>
      </c>
      <c r="O259" s="40">
        <v>334</v>
      </c>
      <c r="P259" s="38"/>
      <c r="Q259" s="40">
        <v>300</v>
      </c>
      <c r="R259" s="40">
        <v>297</v>
      </c>
      <c r="S259" s="40">
        <v>295</v>
      </c>
      <c r="T259" s="38"/>
      <c r="U259" s="40">
        <v>160</v>
      </c>
      <c r="V259" s="40">
        <v>146</v>
      </c>
      <c r="W259" s="40">
        <v>206</v>
      </c>
      <c r="X259" s="42">
        <v>351</v>
      </c>
      <c r="Y259" s="40">
        <v>228</v>
      </c>
      <c r="Z259" s="40">
        <v>277</v>
      </c>
      <c r="AA259" s="40">
        <v>374</v>
      </c>
      <c r="AB259" s="42">
        <v>421</v>
      </c>
      <c r="AC259" s="40">
        <v>283</v>
      </c>
      <c r="AD259" s="40">
        <v>267</v>
      </c>
      <c r="AE259" s="40">
        <v>482</v>
      </c>
      <c r="AF259" s="42">
        <v>468</v>
      </c>
      <c r="AG259" s="39"/>
      <c r="AH259" s="40">
        <v>691</v>
      </c>
      <c r="AI259" s="40">
        <v>299</v>
      </c>
      <c r="AJ259" s="52"/>
      <c r="AK259" s="39"/>
      <c r="AL259" s="39"/>
      <c r="AM259" s="39"/>
      <c r="AN259" s="52"/>
      <c r="AO259" s="39"/>
      <c r="AP259" s="40"/>
      <c r="AQ259" s="40"/>
      <c r="AR259" s="52"/>
      <c r="AS259" s="38"/>
      <c r="AU259" s="169"/>
      <c r="AV259" s="169"/>
      <c r="AW259" s="169"/>
      <c r="AX259" s="169"/>
      <c r="AY259" s="37">
        <v>863</v>
      </c>
      <c r="AZ259" s="37">
        <v>1.3</v>
      </c>
      <c r="BA259" s="37">
        <v>1.5</v>
      </c>
      <c r="BB259" s="169"/>
      <c r="BC259" s="169"/>
      <c r="BD259" s="169"/>
    </row>
    <row r="260" spans="1:56" x14ac:dyDescent="0.45">
      <c r="A260" s="103"/>
      <c r="B260" s="104"/>
      <c r="C260" s="104"/>
      <c r="D260" s="104"/>
      <c r="E260" s="39"/>
      <c r="F260" s="39"/>
      <c r="G260" s="39"/>
      <c r="H260" s="38"/>
      <c r="I260" s="39"/>
      <c r="J260" s="39"/>
      <c r="K260" s="39"/>
      <c r="L260" s="38"/>
      <c r="M260" s="39"/>
      <c r="N260" s="39"/>
      <c r="O260" s="39"/>
      <c r="P260" s="38"/>
      <c r="Q260" s="39"/>
      <c r="R260" s="39"/>
      <c r="S260" s="39"/>
      <c r="T260" s="38"/>
      <c r="U260" s="39"/>
      <c r="V260" s="39"/>
      <c r="W260" s="39"/>
      <c r="X260" s="38"/>
      <c r="Y260" s="39"/>
      <c r="Z260" s="39"/>
      <c r="AA260" s="39"/>
      <c r="AB260" s="38"/>
      <c r="AC260" s="39"/>
      <c r="AD260" s="39"/>
      <c r="AE260" s="39"/>
      <c r="AF260" s="38"/>
      <c r="AG260" s="39"/>
      <c r="AH260" s="39"/>
      <c r="AJ260" s="52"/>
      <c r="AK260" s="39"/>
      <c r="AL260" s="39"/>
      <c r="AM260" s="39"/>
      <c r="AN260" s="52"/>
      <c r="AO260" s="39"/>
      <c r="AP260" s="40"/>
      <c r="AQ260" s="40"/>
      <c r="AR260" s="52"/>
      <c r="AS260" s="38"/>
      <c r="AU260" s="169"/>
      <c r="AV260" s="169"/>
      <c r="AW260" s="169"/>
      <c r="AX260" s="169"/>
      <c r="AY260" s="169"/>
      <c r="AZ260" s="269">
        <f>(AZ261/AU261)^(1/5)-1</f>
        <v>1.1720445020020342E-2</v>
      </c>
      <c r="BA260" s="169"/>
      <c r="BB260" s="169"/>
      <c r="BC260" s="169"/>
      <c r="BD260" s="169"/>
    </row>
    <row r="261" spans="1:56" x14ac:dyDescent="0.45">
      <c r="A261" s="114" t="s">
        <v>402</v>
      </c>
      <c r="B261" s="115"/>
      <c r="C261" s="115"/>
      <c r="D261" s="115"/>
      <c r="E261" s="39"/>
      <c r="F261" s="39"/>
      <c r="G261" s="39"/>
      <c r="H261" s="38"/>
      <c r="I261" s="39"/>
      <c r="J261" s="39"/>
      <c r="K261" s="39"/>
      <c r="L261" s="38"/>
      <c r="M261" s="39"/>
      <c r="N261" s="39"/>
      <c r="O261" s="39"/>
      <c r="P261" s="38"/>
      <c r="Q261" s="39"/>
      <c r="R261" s="39"/>
      <c r="S261" s="39"/>
      <c r="T261" s="38"/>
      <c r="U261" s="39"/>
      <c r="V261" s="39"/>
      <c r="W261" s="39"/>
      <c r="X261" s="38"/>
      <c r="Y261" s="39"/>
      <c r="Z261" s="39"/>
      <c r="AA261" s="39"/>
      <c r="AB261" s="38"/>
      <c r="AC261" s="39"/>
      <c r="AD261" s="39"/>
      <c r="AE261" s="39"/>
      <c r="AF261" s="38"/>
      <c r="AG261" s="39"/>
      <c r="AH261" s="39"/>
      <c r="AJ261" s="52"/>
      <c r="AK261" s="39"/>
      <c r="AL261" s="39"/>
      <c r="AM261" s="39"/>
      <c r="AN261" s="52"/>
      <c r="AO261" s="39"/>
      <c r="AP261" s="40"/>
      <c r="AQ261" s="40"/>
      <c r="AR261" s="52"/>
      <c r="AS261" s="38"/>
      <c r="AU261" s="268">
        <f>AU263/AU264</f>
        <v>1.5755752382786175</v>
      </c>
      <c r="AV261" s="268">
        <f t="shared" ref="AV261:BD261" si="6">AV263/AV264</f>
        <v>1.6122602243937749</v>
      </c>
      <c r="AW261" s="268">
        <f t="shared" si="6"/>
        <v>1.6448231676063556</v>
      </c>
      <c r="AX261" s="268">
        <f t="shared" si="6"/>
        <v>1.6432286198820962</v>
      </c>
      <c r="AY261" s="268">
        <f t="shared" si="6"/>
        <v>1.6632395437262357</v>
      </c>
      <c r="AZ261" s="268">
        <f t="shared" si="6"/>
        <v>1.6700973184905132</v>
      </c>
      <c r="BA261" s="268">
        <f t="shared" si="6"/>
        <v>1.7341048063646525</v>
      </c>
      <c r="BB261" s="268">
        <f t="shared" si="6"/>
        <v>1.9878691588785047</v>
      </c>
      <c r="BC261" s="268">
        <f t="shared" si="6"/>
        <v>1.911053438716527</v>
      </c>
      <c r="BD261" s="268">
        <f t="shared" si="6"/>
        <v>1.973610645197361</v>
      </c>
    </row>
    <row r="262" spans="1:56" x14ac:dyDescent="0.45">
      <c r="A262" s="105" t="s">
        <v>403</v>
      </c>
      <c r="B262" s="92" t="s">
        <v>173</v>
      </c>
      <c r="C262" s="93" t="s">
        <v>108</v>
      </c>
      <c r="D262" s="92">
        <v>240462</v>
      </c>
      <c r="E262" s="39"/>
      <c r="F262" s="39"/>
      <c r="G262" s="39"/>
      <c r="H262" s="38"/>
      <c r="I262" s="39"/>
      <c r="J262" s="39"/>
      <c r="K262" s="39"/>
      <c r="L262" s="38"/>
      <c r="M262" s="39"/>
      <c r="N262" s="39"/>
      <c r="O262" s="39"/>
      <c r="P262" s="38"/>
      <c r="Q262" s="39"/>
      <c r="R262" s="39"/>
      <c r="S262" s="39"/>
      <c r="T262" s="38"/>
      <c r="U262" s="39"/>
      <c r="V262" s="39"/>
      <c r="W262" s="39"/>
      <c r="X262" s="38"/>
      <c r="Z262" s="39"/>
      <c r="AB262" s="38"/>
      <c r="AC262" s="39"/>
      <c r="AD262" s="39"/>
      <c r="AE262" s="39"/>
      <c r="AF262" s="38"/>
      <c r="AG262" s="39"/>
      <c r="AH262" s="39"/>
      <c r="AJ262" s="52"/>
      <c r="AK262" s="39"/>
      <c r="AL262" s="39"/>
      <c r="AM262" s="39"/>
      <c r="AN262" s="52"/>
      <c r="AO262" s="39"/>
      <c r="AP262" s="40"/>
      <c r="AQ262" s="40"/>
      <c r="AR262" s="52"/>
      <c r="AS262" s="54">
        <v>1.6E-2</v>
      </c>
      <c r="AU262" s="53">
        <v>3.3000000000000002E-2</v>
      </c>
      <c r="AV262" s="53">
        <v>2.8000000000000001E-2</v>
      </c>
      <c r="AW262" s="53">
        <v>2.8000000000000001E-2</v>
      </c>
      <c r="AX262" s="53">
        <v>9.0000000000000011E-3</v>
      </c>
      <c r="AY262" s="53">
        <v>2.7E-2</v>
      </c>
      <c r="AZ262" s="53">
        <v>3.2000000000000001E-2</v>
      </c>
      <c r="BA262" s="53">
        <v>3.9E-2</v>
      </c>
      <c r="BB262" s="53">
        <v>0.16300000000000001</v>
      </c>
      <c r="BC262" s="53">
        <v>-2.8000000000000001E-2</v>
      </c>
      <c r="BD262" s="169"/>
    </row>
    <row r="263" spans="1:56" x14ac:dyDescent="0.45">
      <c r="A263" s="105" t="s">
        <v>404</v>
      </c>
      <c r="B263" s="92" t="s">
        <v>174</v>
      </c>
      <c r="C263" s="93" t="s">
        <v>109</v>
      </c>
      <c r="D263" s="92">
        <v>240463</v>
      </c>
      <c r="E263" s="39"/>
      <c r="F263" s="39"/>
      <c r="G263" s="39"/>
      <c r="H263" s="38"/>
      <c r="I263" s="39"/>
      <c r="J263" s="39"/>
      <c r="K263" s="39"/>
      <c r="L263" s="38"/>
      <c r="M263" s="39"/>
      <c r="N263" s="39"/>
      <c r="O263" s="39"/>
      <c r="P263" s="38"/>
      <c r="Q263" s="39"/>
      <c r="R263" s="39"/>
      <c r="S263" s="39"/>
      <c r="T263" s="38"/>
      <c r="U263" s="39"/>
      <c r="V263" s="39"/>
      <c r="W263" s="39"/>
      <c r="X263" s="38"/>
      <c r="Z263" s="39"/>
      <c r="AB263" s="38"/>
      <c r="AC263" s="39"/>
      <c r="AD263" s="39"/>
      <c r="AE263" s="39"/>
      <c r="AF263" s="52"/>
      <c r="AG263" s="39"/>
      <c r="AH263" s="39"/>
      <c r="AI263" s="39"/>
      <c r="AJ263" s="52"/>
      <c r="AK263" s="39"/>
      <c r="AL263" s="39"/>
      <c r="AM263" s="39"/>
      <c r="AN263" s="52"/>
      <c r="AO263" s="39"/>
      <c r="AP263" s="40"/>
      <c r="AQ263" s="40"/>
      <c r="AR263" s="52"/>
      <c r="AS263" s="38"/>
      <c r="AU263" s="37">
        <v>16365.5</v>
      </c>
      <c r="AV263" s="37">
        <v>17818.7</v>
      </c>
      <c r="AW263" s="37">
        <v>19254.3</v>
      </c>
      <c r="AX263" s="37">
        <v>20348.099999999999</v>
      </c>
      <c r="AY263" s="37">
        <v>21871.599999999999</v>
      </c>
      <c r="AZ263" s="37">
        <v>23854</v>
      </c>
      <c r="BA263" s="37">
        <v>26374</v>
      </c>
      <c r="BB263" s="37">
        <v>31905.3</v>
      </c>
      <c r="BC263" s="169">
        <f>Model!F20</f>
        <v>32400</v>
      </c>
      <c r="BD263" s="169">
        <f>Model!G20</f>
        <v>35300</v>
      </c>
    </row>
    <row r="264" spans="1:56" x14ac:dyDescent="0.45">
      <c r="A264" s="105" t="s">
        <v>405</v>
      </c>
      <c r="B264" s="92" t="s">
        <v>175</v>
      </c>
      <c r="C264" s="93" t="s">
        <v>108</v>
      </c>
      <c r="D264" s="92">
        <v>240464</v>
      </c>
      <c r="E264" s="40">
        <v>9902</v>
      </c>
      <c r="F264" s="40">
        <v>10024</v>
      </c>
      <c r="G264" s="40">
        <v>10208</v>
      </c>
      <c r="H264" s="42">
        <v>10387</v>
      </c>
      <c r="I264" s="40">
        <v>10529</v>
      </c>
      <c r="J264" s="40">
        <v>10685</v>
      </c>
      <c r="K264" s="40">
        <v>10888</v>
      </c>
      <c r="L264" s="42">
        <v>11052</v>
      </c>
      <c r="M264" s="40">
        <v>11164</v>
      </c>
      <c r="N264" s="40">
        <v>11348</v>
      </c>
      <c r="O264" s="40">
        <v>11551</v>
      </c>
      <c r="P264" s="42">
        <v>11706</v>
      </c>
      <c r="Q264" s="40">
        <v>11831</v>
      </c>
      <c r="R264" s="40">
        <v>12011</v>
      </c>
      <c r="S264" s="40">
        <v>12203</v>
      </c>
      <c r="T264" s="42">
        <v>12383</v>
      </c>
      <c r="U264" s="40">
        <v>12507</v>
      </c>
      <c r="V264" s="40">
        <v>12721</v>
      </c>
      <c r="W264" s="40">
        <v>12971</v>
      </c>
      <c r="X264" s="42">
        <v>13150</v>
      </c>
      <c r="Y264" s="40">
        <v>13320</v>
      </c>
      <c r="Z264" s="40">
        <v>13568</v>
      </c>
      <c r="AA264" s="40">
        <v>13860</v>
      </c>
      <c r="AB264" s="42">
        <v>14283</v>
      </c>
      <c r="AC264" s="40">
        <v>14537</v>
      </c>
      <c r="AD264" s="40">
        <v>14764</v>
      </c>
      <c r="AE264" s="40">
        <v>15015</v>
      </c>
      <c r="AF264" s="42">
        <v>15209</v>
      </c>
      <c r="AG264" s="40">
        <v>15379</v>
      </c>
      <c r="AH264" s="40">
        <v>15541</v>
      </c>
      <c r="AI264" s="40">
        <v>15798</v>
      </c>
      <c r="AJ264" s="42">
        <v>16050</v>
      </c>
      <c r="AK264" s="40">
        <v>16261</v>
      </c>
      <c r="AL264" s="40">
        <v>16488</v>
      </c>
      <c r="AM264" s="40">
        <v>16711</v>
      </c>
      <c r="AN264" s="42">
        <v>16954</v>
      </c>
      <c r="AO264" s="40">
        <v>17159</v>
      </c>
      <c r="AP264" s="40">
        <v>17397</v>
      </c>
      <c r="AQ264" s="40">
        <v>17652</v>
      </c>
      <c r="AR264" s="42">
        <v>17886</v>
      </c>
      <c r="AS264" s="42">
        <v>18109</v>
      </c>
      <c r="AU264" s="51">
        <f>H264</f>
        <v>10387</v>
      </c>
      <c r="AV264" s="51">
        <f>L264</f>
        <v>11052</v>
      </c>
      <c r="AW264" s="51">
        <f>P264</f>
        <v>11706</v>
      </c>
      <c r="AX264" s="51">
        <f>T264</f>
        <v>12383</v>
      </c>
      <c r="AY264" s="267">
        <f>Model!B19</f>
        <v>13150</v>
      </c>
      <c r="AZ264" s="267">
        <f>Model!C19</f>
        <v>14283</v>
      </c>
      <c r="BA264" s="267">
        <f>Model!D19</f>
        <v>15209</v>
      </c>
      <c r="BB264" s="267">
        <f>Model!E19</f>
        <v>16050</v>
      </c>
      <c r="BC264" s="267">
        <f>Model!F19</f>
        <v>16954</v>
      </c>
      <c r="BD264" s="267">
        <f>Model!G19</f>
        <v>17886</v>
      </c>
    </row>
    <row r="265" spans="1:56" x14ac:dyDescent="0.45">
      <c r="A265" s="105" t="s">
        <v>406</v>
      </c>
      <c r="B265" s="92" t="s">
        <v>175</v>
      </c>
      <c r="C265" s="93" t="s">
        <v>109</v>
      </c>
      <c r="D265" s="92">
        <v>240465</v>
      </c>
      <c r="E265" s="39"/>
      <c r="F265" s="39"/>
      <c r="G265" s="39"/>
      <c r="H265" s="42">
        <v>11132</v>
      </c>
      <c r="I265" s="39"/>
      <c r="J265" s="39"/>
      <c r="K265" s="39"/>
      <c r="L265" s="42">
        <v>11789</v>
      </c>
      <c r="M265" s="39"/>
      <c r="N265" s="39"/>
      <c r="O265" s="39"/>
      <c r="P265" s="42">
        <v>12483</v>
      </c>
      <c r="Q265" s="39"/>
      <c r="R265" s="39"/>
      <c r="S265" s="39"/>
      <c r="T265" s="42">
        <v>13320</v>
      </c>
      <c r="U265" s="39"/>
      <c r="V265" s="39"/>
      <c r="W265" s="39"/>
      <c r="X265" s="42">
        <v>14534</v>
      </c>
      <c r="Z265" s="39"/>
      <c r="AB265" s="42">
        <v>15370</v>
      </c>
      <c r="AC265" s="39"/>
      <c r="AD265" s="39"/>
      <c r="AE265" s="39"/>
      <c r="AF265" s="42">
        <v>16278</v>
      </c>
      <c r="AG265" s="39"/>
      <c r="AH265" s="39"/>
      <c r="AI265" s="39"/>
      <c r="AJ265" s="42">
        <v>17177</v>
      </c>
      <c r="AK265" s="39"/>
      <c r="AL265" s="39"/>
      <c r="AM265" s="39"/>
      <c r="AN265" s="52"/>
      <c r="AO265" s="39"/>
      <c r="AP265" s="40"/>
      <c r="AQ265" s="40"/>
      <c r="AR265" s="52"/>
      <c r="AS265" s="38"/>
      <c r="AU265" s="51"/>
      <c r="AV265" s="51"/>
      <c r="AW265" s="51"/>
      <c r="AX265" s="51"/>
      <c r="AY265" s="51"/>
      <c r="AZ265" s="51"/>
      <c r="BA265" s="51"/>
      <c r="BB265" s="51"/>
      <c r="BC265" s="169"/>
      <c r="BD265" s="169"/>
    </row>
    <row r="266" spans="1:56" x14ac:dyDescent="0.45">
      <c r="A266" s="105" t="s">
        <v>407</v>
      </c>
      <c r="B266" s="92" t="s">
        <v>182</v>
      </c>
      <c r="C266" s="93" t="s">
        <v>109</v>
      </c>
      <c r="D266" s="92">
        <v>240466</v>
      </c>
      <c r="E266" s="39"/>
      <c r="F266" s="39"/>
      <c r="G266" s="39"/>
      <c r="H266" s="42">
        <v>82012</v>
      </c>
      <c r="I266" s="39"/>
      <c r="J266" s="39"/>
      <c r="K266" s="39"/>
      <c r="L266" s="42">
        <v>87205</v>
      </c>
      <c r="M266" s="39"/>
      <c r="N266" s="39"/>
      <c r="O266" s="39"/>
      <c r="P266" s="42">
        <v>92477</v>
      </c>
      <c r="Q266" s="39"/>
      <c r="R266" s="39"/>
      <c r="S266" s="39"/>
      <c r="T266" s="42">
        <v>98943</v>
      </c>
      <c r="U266" s="39"/>
      <c r="V266" s="39"/>
      <c r="W266" s="39"/>
      <c r="X266" s="42">
        <v>107821</v>
      </c>
      <c r="Z266" s="39"/>
      <c r="AB266" s="42">
        <v>113755</v>
      </c>
      <c r="AC266" s="39"/>
      <c r="AD266" s="39"/>
      <c r="AE266" s="39"/>
      <c r="AF266" s="42">
        <v>120342</v>
      </c>
      <c r="AG266" s="39"/>
      <c r="AH266" s="39"/>
      <c r="AI266" s="39"/>
      <c r="AJ266" s="42">
        <v>127056</v>
      </c>
      <c r="AK266" s="39"/>
      <c r="AL266" s="39"/>
      <c r="AM266" s="39"/>
      <c r="AN266" s="52"/>
      <c r="AO266" s="39"/>
      <c r="AP266" s="40"/>
      <c r="AQ266" s="40"/>
      <c r="AR266" s="52"/>
      <c r="AS266" s="38"/>
      <c r="AU266" s="51"/>
      <c r="AV266" s="51"/>
      <c r="AW266" s="51"/>
      <c r="AX266" s="51"/>
      <c r="AY266" s="51"/>
      <c r="AZ266" s="51"/>
      <c r="BA266" s="51"/>
      <c r="BB266" s="51"/>
      <c r="BC266" s="169"/>
      <c r="BD266" s="169"/>
    </row>
    <row r="267" spans="1:56" x14ac:dyDescent="0.45">
      <c r="A267" s="105" t="s">
        <v>408</v>
      </c>
      <c r="B267" s="92" t="s">
        <v>171</v>
      </c>
      <c r="C267" s="93" t="s">
        <v>109</v>
      </c>
      <c r="D267" s="92">
        <v>240467</v>
      </c>
      <c r="E267" s="39"/>
      <c r="F267" s="39"/>
      <c r="G267" s="39"/>
      <c r="H267" s="38"/>
      <c r="I267" s="39"/>
      <c r="J267" s="39"/>
      <c r="K267" s="39"/>
      <c r="L267" s="38"/>
      <c r="M267" s="39"/>
      <c r="N267" s="39"/>
      <c r="O267" s="39"/>
      <c r="P267" s="38"/>
      <c r="Q267" s="39"/>
      <c r="R267" s="39"/>
      <c r="S267" s="39"/>
      <c r="T267" s="38"/>
      <c r="U267" s="39"/>
      <c r="V267" s="39"/>
      <c r="W267" s="39"/>
      <c r="X267" s="38"/>
      <c r="Z267" s="39"/>
      <c r="AB267" s="38"/>
      <c r="AC267" s="39"/>
      <c r="AD267" s="39"/>
      <c r="AE267" s="39"/>
      <c r="AF267" s="59"/>
      <c r="AG267" s="39"/>
      <c r="AH267" s="39"/>
      <c r="AI267" s="39"/>
      <c r="AJ267" s="52"/>
      <c r="AK267" s="39"/>
      <c r="AL267" s="39"/>
      <c r="AM267" s="39"/>
      <c r="AN267" s="52"/>
      <c r="AO267" s="39"/>
      <c r="AP267" s="40"/>
      <c r="AQ267" s="40"/>
      <c r="AR267" s="52"/>
      <c r="AS267" s="38"/>
      <c r="AU267" s="62">
        <v>220</v>
      </c>
      <c r="AV267" s="62">
        <v>223</v>
      </c>
      <c r="AW267" s="62">
        <v>226</v>
      </c>
      <c r="AX267" s="62">
        <v>229</v>
      </c>
      <c r="AY267" s="62">
        <v>227</v>
      </c>
      <c r="AZ267" s="62">
        <v>231</v>
      </c>
      <c r="BA267" s="62">
        <v>237</v>
      </c>
      <c r="BB267" s="62">
        <v>273</v>
      </c>
      <c r="BC267" s="169"/>
      <c r="BD267" s="169"/>
    </row>
    <row r="268" spans="1:56" x14ac:dyDescent="0.45">
      <c r="A268" s="105" t="s">
        <v>89</v>
      </c>
      <c r="B268" s="92" t="s">
        <v>174</v>
      </c>
      <c r="C268" s="93" t="s">
        <v>109</v>
      </c>
      <c r="D268" s="92">
        <v>240472</v>
      </c>
      <c r="E268" s="39"/>
      <c r="F268" s="39"/>
      <c r="G268" s="39"/>
      <c r="H268" s="38"/>
      <c r="I268" s="39"/>
      <c r="J268" s="39"/>
      <c r="K268" s="39"/>
      <c r="L268" s="38"/>
      <c r="M268" s="39"/>
      <c r="N268" s="39"/>
      <c r="O268" s="39"/>
      <c r="P268" s="38"/>
      <c r="Q268" s="39"/>
      <c r="R268" s="39"/>
      <c r="S268" s="39"/>
      <c r="T268" s="38"/>
      <c r="U268" s="39"/>
      <c r="W268" s="39"/>
      <c r="X268" s="38"/>
      <c r="AB268" s="38"/>
      <c r="AC268" s="39"/>
      <c r="AE268" s="39"/>
      <c r="AF268" s="38"/>
      <c r="AG268" s="39"/>
      <c r="AH268" s="39"/>
      <c r="AJ268" s="52"/>
      <c r="AK268" s="39"/>
      <c r="AL268" s="39"/>
      <c r="AM268" s="39"/>
      <c r="AN268" s="52"/>
      <c r="AO268" s="39"/>
      <c r="AP268" s="40"/>
      <c r="AQ268" s="40"/>
      <c r="AR268" s="52"/>
      <c r="AS268" s="38"/>
      <c r="AU268" s="37">
        <v>686.9</v>
      </c>
      <c r="AV268" s="37">
        <v>785.2</v>
      </c>
      <c r="AW268" s="37">
        <v>856.9</v>
      </c>
      <c r="AX268" s="37">
        <v>942.4</v>
      </c>
      <c r="AY268" s="37">
        <v>1081.5</v>
      </c>
      <c r="AZ268" s="37">
        <v>1159.0999999999999</v>
      </c>
      <c r="BA268" s="169"/>
      <c r="BB268" s="169"/>
      <c r="BC268" s="169"/>
      <c r="BD268" s="169"/>
    </row>
    <row r="269" spans="1:56" x14ac:dyDescent="0.45">
      <c r="A269" s="105" t="s">
        <v>409</v>
      </c>
      <c r="B269" s="92" t="s">
        <v>177</v>
      </c>
      <c r="C269" s="93" t="s">
        <v>108</v>
      </c>
      <c r="D269" s="92">
        <v>2750863</v>
      </c>
      <c r="E269" s="40">
        <v>3.96</v>
      </c>
      <c r="F269" s="40">
        <v>4.0999999999999996</v>
      </c>
      <c r="G269" s="40">
        <v>4.09</v>
      </c>
      <c r="H269" s="214">
        <f>AU269-SUM(E269,F269,G269)</f>
        <v>4.2200000000000024</v>
      </c>
      <c r="I269" s="40">
        <v>4.26</v>
      </c>
      <c r="J269" s="40">
        <v>4.4000000000000004</v>
      </c>
      <c r="K269" s="40">
        <v>4.5</v>
      </c>
      <c r="L269" s="214">
        <f>AV269-SUM(I269,J269,K269)</f>
        <v>4.66</v>
      </c>
      <c r="M269" s="40">
        <v>4.5999999999999996</v>
      </c>
      <c r="N269" s="40">
        <v>4.8</v>
      </c>
      <c r="O269" s="40">
        <v>4.8</v>
      </c>
      <c r="P269" s="214">
        <f>AW269-SUM(M269,N269,O269)</f>
        <v>5.0500000000000007</v>
      </c>
      <c r="Q269" s="40">
        <v>5</v>
      </c>
      <c r="R269" s="40">
        <v>5.0999999999999996</v>
      </c>
      <c r="S269" s="40">
        <v>5</v>
      </c>
      <c r="T269" s="214">
        <f>AX269-SUM(Q269,R269,S269)</f>
        <v>5.2000000000000011</v>
      </c>
      <c r="U269" s="40">
        <v>5.3</v>
      </c>
      <c r="V269" s="40">
        <v>5.5</v>
      </c>
      <c r="W269" s="40">
        <v>5.5</v>
      </c>
      <c r="X269" s="214">
        <f>AY269-SUM(U269,V269,W269)</f>
        <v>5.5999999999999979</v>
      </c>
      <c r="Y269" s="40">
        <v>5.7</v>
      </c>
      <c r="Z269" s="40">
        <v>6</v>
      </c>
      <c r="AA269" s="40">
        <v>6</v>
      </c>
      <c r="AB269" s="214">
        <f>AZ269-SUM(Y269,Z269,AA269)</f>
        <v>6.1999999999999993</v>
      </c>
      <c r="AC269" s="40">
        <v>6.3</v>
      </c>
      <c r="AD269" s="40">
        <v>6.6</v>
      </c>
      <c r="AE269" s="40">
        <v>6.7</v>
      </c>
      <c r="AF269" s="214">
        <f>BA269-SUM(AC269,AD269,AE269)</f>
        <v>6.8000000000000007</v>
      </c>
      <c r="AG269" s="40">
        <v>8</v>
      </c>
      <c r="AH269" s="40">
        <v>8.1999999999999993</v>
      </c>
      <c r="AI269" s="40">
        <v>7.8</v>
      </c>
      <c r="AJ269" s="214">
        <f>BB269-SUM(AG269,AH269,AI269)</f>
        <v>7.8999999999999986</v>
      </c>
      <c r="AK269" s="40">
        <v>8</v>
      </c>
      <c r="AL269" s="40">
        <v>8.1999999999999993</v>
      </c>
      <c r="AM269" s="40">
        <v>8.1</v>
      </c>
      <c r="AN269" s="42">
        <v>8.1000000000000014</v>
      </c>
      <c r="AO269" s="40">
        <v>8.3000000000000007</v>
      </c>
      <c r="AP269" s="40">
        <v>9</v>
      </c>
      <c r="AQ269" s="40">
        <v>9</v>
      </c>
      <c r="AR269" s="214">
        <f>BD269-SUM(AO269,AP269,AQ269)</f>
        <v>8.9999999999999964</v>
      </c>
      <c r="AS269" s="42">
        <v>8.9</v>
      </c>
      <c r="AU269" s="37">
        <v>16.37</v>
      </c>
      <c r="AV269" s="37">
        <v>17.82</v>
      </c>
      <c r="AW269" s="37">
        <v>19.25</v>
      </c>
      <c r="AX269" s="37">
        <v>20.3</v>
      </c>
      <c r="AY269" s="37">
        <v>21.9</v>
      </c>
      <c r="AZ269" s="37">
        <v>23.9</v>
      </c>
      <c r="BA269" s="37">
        <v>26.4</v>
      </c>
      <c r="BB269" s="37">
        <v>31.9</v>
      </c>
      <c r="BC269" s="37">
        <v>32.4</v>
      </c>
      <c r="BD269" s="37">
        <v>35.299999999999997</v>
      </c>
    </row>
    <row r="270" spans="1:56" x14ac:dyDescent="0.45">
      <c r="A270" s="105"/>
      <c r="B270" s="110"/>
      <c r="C270" s="110"/>
      <c r="D270" s="110"/>
      <c r="E270" s="39"/>
      <c r="F270" s="39"/>
      <c r="G270" s="39"/>
      <c r="H270" s="38"/>
      <c r="I270" s="39"/>
      <c r="J270" s="39"/>
      <c r="K270" s="39"/>
      <c r="L270" s="38"/>
      <c r="M270" s="39"/>
      <c r="N270" s="39"/>
      <c r="O270" s="39"/>
      <c r="P270" s="38"/>
      <c r="Q270" s="39"/>
      <c r="R270" s="39"/>
      <c r="S270" s="39"/>
      <c r="T270" s="38"/>
      <c r="U270" s="39"/>
      <c r="V270" s="39"/>
      <c r="W270" s="39"/>
      <c r="X270" s="38"/>
      <c r="Z270" s="39"/>
      <c r="AB270" s="38"/>
      <c r="AC270" s="39"/>
      <c r="AD270" s="39"/>
      <c r="AE270" s="39"/>
      <c r="AF270" s="38"/>
      <c r="AG270" s="39"/>
      <c r="AH270" s="39"/>
      <c r="AJ270" s="52"/>
      <c r="AK270" s="39"/>
      <c r="AL270" s="39"/>
      <c r="AM270" s="39"/>
      <c r="AN270" s="52"/>
      <c r="AO270" s="39"/>
      <c r="AP270" s="40"/>
      <c r="AQ270" s="40"/>
      <c r="AR270" s="52"/>
      <c r="AS270" s="38"/>
      <c r="AU270" s="169"/>
      <c r="AV270" s="169"/>
      <c r="AW270" s="169"/>
      <c r="AX270" s="169"/>
      <c r="AY270" s="169"/>
      <c r="AZ270" s="169"/>
      <c r="BA270" s="169"/>
      <c r="BB270" s="169"/>
      <c r="BC270" s="169"/>
      <c r="BD270" s="169"/>
    </row>
    <row r="271" spans="1:56" x14ac:dyDescent="0.45">
      <c r="A271" s="43" t="s">
        <v>181</v>
      </c>
      <c r="B271" s="89"/>
      <c r="C271" s="89"/>
      <c r="D271" s="89"/>
      <c r="E271" s="39"/>
      <c r="F271" s="39"/>
      <c r="G271" s="39"/>
      <c r="H271" s="38"/>
      <c r="I271" s="39"/>
      <c r="J271" s="39"/>
      <c r="K271" s="39"/>
      <c r="L271" s="38"/>
      <c r="M271" s="39"/>
      <c r="N271" s="39"/>
      <c r="O271" s="39"/>
      <c r="P271" s="38"/>
      <c r="Q271" s="39"/>
      <c r="R271" s="39"/>
      <c r="S271" s="39"/>
      <c r="T271" s="38"/>
      <c r="U271" s="39"/>
      <c r="V271" s="39"/>
      <c r="W271" s="39"/>
      <c r="X271" s="38"/>
      <c r="Y271" s="39"/>
      <c r="Z271" s="39"/>
      <c r="AA271" s="39"/>
      <c r="AB271" s="38"/>
      <c r="AC271" s="39"/>
      <c r="AD271" s="39"/>
      <c r="AE271" s="39"/>
      <c r="AF271" s="38"/>
      <c r="AG271" s="39"/>
      <c r="AH271" s="39"/>
      <c r="AJ271" s="52"/>
      <c r="AK271" s="39"/>
      <c r="AL271" s="39"/>
      <c r="AM271" s="39"/>
      <c r="AN271" s="52"/>
      <c r="AO271" s="39"/>
      <c r="AP271" s="40"/>
      <c r="AQ271" s="40"/>
      <c r="AR271" s="52"/>
      <c r="AS271" s="38"/>
      <c r="AU271" s="169"/>
      <c r="AV271" s="169"/>
      <c r="AW271" s="169"/>
      <c r="AX271" s="169"/>
      <c r="AY271" s="169"/>
      <c r="AZ271" s="169"/>
      <c r="BA271" s="169"/>
      <c r="BB271" s="169"/>
      <c r="BC271" s="169"/>
      <c r="BD271" s="169"/>
    </row>
    <row r="272" spans="1:56" x14ac:dyDescent="0.45">
      <c r="A272" s="41" t="s">
        <v>410</v>
      </c>
      <c r="B272" s="92" t="s">
        <v>174</v>
      </c>
      <c r="C272" s="93" t="s">
        <v>168</v>
      </c>
      <c r="D272" s="92">
        <v>240506</v>
      </c>
      <c r="E272" s="40">
        <v>74</v>
      </c>
      <c r="F272" s="40">
        <v>53</v>
      </c>
      <c r="G272" s="40">
        <v>40</v>
      </c>
      <c r="H272" s="42">
        <v>20</v>
      </c>
      <c r="I272" s="40">
        <v>27</v>
      </c>
      <c r="J272" s="40">
        <v>39</v>
      </c>
      <c r="K272" s="40">
        <v>38</v>
      </c>
      <c r="L272" s="42">
        <v>23</v>
      </c>
      <c r="M272" s="40">
        <v>30</v>
      </c>
      <c r="N272" s="40">
        <v>65</v>
      </c>
      <c r="O272" s="40">
        <v>47</v>
      </c>
      <c r="P272" s="42">
        <v>26</v>
      </c>
      <c r="Q272" s="40">
        <v>31</v>
      </c>
      <c r="R272" s="40">
        <v>46</v>
      </c>
      <c r="S272" s="40">
        <v>39</v>
      </c>
      <c r="T272" s="42">
        <v>52</v>
      </c>
      <c r="U272" s="40">
        <v>50</v>
      </c>
      <c r="V272" s="40">
        <v>76</v>
      </c>
      <c r="W272" s="40">
        <v>52</v>
      </c>
      <c r="X272" s="42">
        <v>53</v>
      </c>
      <c r="Y272" s="40">
        <v>70</v>
      </c>
      <c r="Z272" s="40">
        <v>77</v>
      </c>
      <c r="AA272" s="40">
        <v>81</v>
      </c>
      <c r="AB272" s="42">
        <v>61</v>
      </c>
      <c r="AC272" s="40">
        <v>67</v>
      </c>
      <c r="AD272" s="40">
        <v>69</v>
      </c>
      <c r="AE272" s="40">
        <v>83</v>
      </c>
      <c r="AF272" s="42">
        <v>119</v>
      </c>
      <c r="AG272" s="40">
        <v>75</v>
      </c>
      <c r="AH272" s="40">
        <v>87</v>
      </c>
      <c r="AI272" s="40">
        <v>142</v>
      </c>
      <c r="AJ272" s="42">
        <v>143</v>
      </c>
      <c r="AK272" s="40">
        <v>126</v>
      </c>
      <c r="AL272" s="40">
        <v>122</v>
      </c>
      <c r="AM272" s="40">
        <v>136</v>
      </c>
      <c r="AN272" s="42">
        <v>126</v>
      </c>
      <c r="AO272" s="40">
        <v>112</v>
      </c>
      <c r="AP272" s="40">
        <v>143</v>
      </c>
      <c r="AQ272" s="40">
        <v>208</v>
      </c>
      <c r="AR272" s="42">
        <v>126</v>
      </c>
      <c r="AS272" s="42">
        <v>153</v>
      </c>
      <c r="AU272" s="37">
        <v>187</v>
      </c>
      <c r="AV272" s="37">
        <v>127</v>
      </c>
      <c r="AW272" s="37">
        <v>168</v>
      </c>
      <c r="AX272" s="37">
        <v>168</v>
      </c>
      <c r="AY272" s="37">
        <v>231</v>
      </c>
      <c r="AZ272" s="37">
        <v>289</v>
      </c>
      <c r="BA272" s="37">
        <v>338</v>
      </c>
      <c r="BB272" s="37">
        <v>447</v>
      </c>
      <c r="BC272" s="37">
        <v>510</v>
      </c>
      <c r="BD272" s="37">
        <v>589</v>
      </c>
    </row>
    <row r="273" spans="1:56" x14ac:dyDescent="0.45">
      <c r="A273" s="170" t="s">
        <v>411</v>
      </c>
      <c r="B273" s="92" t="s">
        <v>174</v>
      </c>
      <c r="C273" s="93" t="s">
        <v>168</v>
      </c>
      <c r="D273" s="92">
        <v>4523069</v>
      </c>
      <c r="E273" s="40">
        <v>14</v>
      </c>
      <c r="F273" s="40">
        <v>35</v>
      </c>
      <c r="G273" s="40">
        <v>37</v>
      </c>
      <c r="H273" s="42">
        <v>26</v>
      </c>
      <c r="I273" s="40">
        <v>12</v>
      </c>
      <c r="J273" s="40">
        <v>15</v>
      </c>
      <c r="K273" s="40">
        <v>9</v>
      </c>
      <c r="L273" s="42">
        <v>28</v>
      </c>
      <c r="M273" s="40">
        <v>24</v>
      </c>
      <c r="N273" s="40">
        <v>31</v>
      </c>
      <c r="O273" s="40">
        <v>39</v>
      </c>
      <c r="P273" s="42">
        <v>50</v>
      </c>
      <c r="Q273" s="40">
        <v>33</v>
      </c>
      <c r="R273" s="40">
        <v>48</v>
      </c>
      <c r="S273" s="40">
        <v>55</v>
      </c>
      <c r="T273" s="42">
        <v>65</v>
      </c>
      <c r="U273" s="40">
        <v>54</v>
      </c>
      <c r="V273" s="40">
        <v>36</v>
      </c>
      <c r="W273" s="40">
        <v>44</v>
      </c>
      <c r="X273" s="42">
        <v>42</v>
      </c>
      <c r="Y273" s="40">
        <v>39</v>
      </c>
      <c r="Z273" s="40">
        <v>74</v>
      </c>
      <c r="AA273" s="40">
        <v>55</v>
      </c>
      <c r="AB273" s="42">
        <v>74</v>
      </c>
      <c r="AC273" s="40">
        <v>25</v>
      </c>
      <c r="AD273" s="40">
        <v>29</v>
      </c>
      <c r="AE273" s="40">
        <v>70</v>
      </c>
      <c r="AF273" s="42">
        <v>93</v>
      </c>
      <c r="AG273" s="40">
        <v>32</v>
      </c>
      <c r="AH273" s="40">
        <v>63</v>
      </c>
      <c r="AI273" s="40">
        <v>45</v>
      </c>
      <c r="AJ273" s="42">
        <v>131</v>
      </c>
      <c r="AK273" s="40">
        <v>66</v>
      </c>
      <c r="AL273" s="40">
        <v>60</v>
      </c>
      <c r="AM273" s="40">
        <v>52</v>
      </c>
      <c r="AN273" s="42">
        <v>90</v>
      </c>
      <c r="AO273" s="40">
        <v>47</v>
      </c>
      <c r="AP273" s="40">
        <v>110</v>
      </c>
      <c r="AQ273" s="40">
        <v>122</v>
      </c>
      <c r="AR273" s="42">
        <v>164</v>
      </c>
      <c r="AS273" s="42">
        <v>101</v>
      </c>
      <c r="AU273" s="37">
        <v>112</v>
      </c>
      <c r="AV273" s="37">
        <v>64</v>
      </c>
      <c r="AW273" s="37">
        <v>144</v>
      </c>
      <c r="AX273" s="37">
        <v>201</v>
      </c>
      <c r="AY273" s="37">
        <v>176</v>
      </c>
      <c r="AZ273" s="37">
        <v>242</v>
      </c>
      <c r="BA273" s="37">
        <v>217</v>
      </c>
      <c r="BB273" s="37">
        <v>271</v>
      </c>
      <c r="BC273" s="37">
        <v>268</v>
      </c>
      <c r="BD273" s="37">
        <v>443</v>
      </c>
    </row>
    <row r="274" spans="1:56" x14ac:dyDescent="0.45">
      <c r="A274" s="41" t="s">
        <v>412</v>
      </c>
      <c r="B274" s="92" t="s">
        <v>174</v>
      </c>
      <c r="C274" s="93" t="s">
        <v>168</v>
      </c>
      <c r="D274" s="92">
        <v>240510</v>
      </c>
      <c r="E274" s="40">
        <v>6</v>
      </c>
      <c r="F274" s="40">
        <v>6</v>
      </c>
      <c r="G274" s="40">
        <v>5</v>
      </c>
      <c r="H274" s="42">
        <v>11</v>
      </c>
      <c r="I274" s="40">
        <v>14</v>
      </c>
      <c r="J274" s="40">
        <v>7</v>
      </c>
      <c r="K274" s="40">
        <v>7</v>
      </c>
      <c r="L274" s="42">
        <v>7</v>
      </c>
      <c r="M274" s="40">
        <v>8</v>
      </c>
      <c r="N274" s="40">
        <v>10</v>
      </c>
      <c r="O274" s="40">
        <v>8</v>
      </c>
      <c r="P274" s="42">
        <v>8</v>
      </c>
      <c r="Q274" s="40">
        <v>6</v>
      </c>
      <c r="R274" s="40">
        <v>8</v>
      </c>
      <c r="S274" s="40">
        <v>4</v>
      </c>
      <c r="T274" s="42">
        <v>8</v>
      </c>
      <c r="U274" s="39"/>
      <c r="V274" s="40">
        <v>13</v>
      </c>
      <c r="W274" s="40">
        <v>8</v>
      </c>
      <c r="X274" s="42">
        <v>9</v>
      </c>
      <c r="Y274" s="40">
        <v>12</v>
      </c>
      <c r="Z274" s="40">
        <v>12</v>
      </c>
      <c r="AA274" s="40">
        <v>12</v>
      </c>
      <c r="AB274" s="42">
        <v>11</v>
      </c>
      <c r="AC274" s="40">
        <v>15</v>
      </c>
      <c r="AD274" s="40">
        <v>13</v>
      </c>
      <c r="AE274" s="40">
        <v>12</v>
      </c>
      <c r="AF274" s="42">
        <v>19</v>
      </c>
      <c r="AG274" s="40">
        <v>12</v>
      </c>
      <c r="AH274" s="40">
        <v>14</v>
      </c>
      <c r="AI274" s="40">
        <v>13</v>
      </c>
      <c r="AJ274" s="42">
        <v>11</v>
      </c>
      <c r="AK274" s="40">
        <v>11</v>
      </c>
      <c r="AL274" s="40">
        <v>8</v>
      </c>
      <c r="AM274" s="40">
        <v>14</v>
      </c>
      <c r="AN274" s="42">
        <v>11</v>
      </c>
      <c r="AO274" s="40">
        <v>9</v>
      </c>
      <c r="AP274" s="40">
        <v>13</v>
      </c>
      <c r="AQ274" s="40">
        <v>27</v>
      </c>
      <c r="AR274" s="42">
        <v>13</v>
      </c>
      <c r="AS274" s="42">
        <v>8</v>
      </c>
      <c r="AU274" s="37">
        <v>28</v>
      </c>
      <c r="AV274" s="37">
        <v>35</v>
      </c>
      <c r="AW274" s="37">
        <v>34</v>
      </c>
      <c r="AX274" s="37">
        <v>26</v>
      </c>
      <c r="AY274" s="37">
        <v>30</v>
      </c>
      <c r="AZ274" s="37">
        <v>47</v>
      </c>
      <c r="BA274" s="37">
        <v>59</v>
      </c>
      <c r="BB274" s="37">
        <v>50</v>
      </c>
      <c r="BC274" s="37">
        <v>44</v>
      </c>
      <c r="BD274" s="37">
        <v>62</v>
      </c>
    </row>
    <row r="275" spans="1:56" x14ac:dyDescent="0.45">
      <c r="A275" s="170" t="s">
        <v>413</v>
      </c>
      <c r="B275" s="92" t="s">
        <v>174</v>
      </c>
      <c r="C275" s="93" t="s">
        <v>168</v>
      </c>
      <c r="D275" s="92">
        <v>4523070</v>
      </c>
      <c r="E275" s="40">
        <v>30</v>
      </c>
      <c r="F275" s="40">
        <v>36</v>
      </c>
      <c r="G275" s="40">
        <v>37</v>
      </c>
      <c r="H275" s="42">
        <v>21</v>
      </c>
      <c r="I275" s="40">
        <v>25</v>
      </c>
      <c r="J275" s="40">
        <v>33</v>
      </c>
      <c r="K275" s="40">
        <v>28</v>
      </c>
      <c r="L275" s="42">
        <v>16</v>
      </c>
      <c r="M275" s="40">
        <v>27</v>
      </c>
      <c r="N275" s="40">
        <v>26</v>
      </c>
      <c r="O275" s="40">
        <v>26</v>
      </c>
      <c r="P275" s="42">
        <v>20</v>
      </c>
      <c r="Q275" s="40">
        <v>24</v>
      </c>
      <c r="R275" s="40">
        <v>31</v>
      </c>
      <c r="S275" s="40">
        <v>37</v>
      </c>
      <c r="T275" s="42">
        <v>28</v>
      </c>
      <c r="U275" s="40">
        <v>35</v>
      </c>
      <c r="V275" s="40">
        <v>46</v>
      </c>
      <c r="W275" s="40">
        <v>69</v>
      </c>
      <c r="X275" s="42">
        <v>53</v>
      </c>
      <c r="Y275" s="40">
        <v>41</v>
      </c>
      <c r="Z275" s="40">
        <v>40</v>
      </c>
      <c r="AA275" s="40">
        <v>25</v>
      </c>
      <c r="AB275" s="42">
        <v>32</v>
      </c>
      <c r="AC275" s="40">
        <v>36</v>
      </c>
      <c r="AD275" s="40">
        <v>32</v>
      </c>
      <c r="AE275" s="40">
        <v>55</v>
      </c>
      <c r="AF275" s="42">
        <v>26</v>
      </c>
      <c r="AG275" s="40">
        <v>73</v>
      </c>
      <c r="AH275" s="40">
        <v>65</v>
      </c>
      <c r="AI275" s="40">
        <v>71</v>
      </c>
      <c r="AJ275" s="42">
        <v>41</v>
      </c>
      <c r="AK275" s="40">
        <v>74</v>
      </c>
      <c r="AL275" s="40">
        <v>51</v>
      </c>
      <c r="AM275" s="40">
        <v>59</v>
      </c>
      <c r="AN275" s="42">
        <v>60</v>
      </c>
      <c r="AO275" s="40">
        <v>107</v>
      </c>
      <c r="AP275" s="40">
        <v>103</v>
      </c>
      <c r="AQ275" s="40">
        <v>44</v>
      </c>
      <c r="AR275" s="42">
        <v>119</v>
      </c>
      <c r="AS275" s="42">
        <v>90</v>
      </c>
      <c r="AU275" s="37">
        <v>124</v>
      </c>
      <c r="AV275" s="37">
        <v>102</v>
      </c>
      <c r="AW275" s="37">
        <v>99</v>
      </c>
      <c r="AX275" s="37">
        <v>120</v>
      </c>
      <c r="AY275" s="37">
        <v>203</v>
      </c>
      <c r="AZ275" s="37">
        <v>138</v>
      </c>
      <c r="BA275" s="37">
        <v>149</v>
      </c>
      <c r="BB275" s="37">
        <v>250</v>
      </c>
      <c r="BC275" s="37">
        <v>244</v>
      </c>
      <c r="BD275" s="37">
        <v>373</v>
      </c>
    </row>
    <row r="276" spans="1:56" x14ac:dyDescent="0.45">
      <c r="A276" s="41" t="s">
        <v>414</v>
      </c>
      <c r="B276" s="92" t="s">
        <v>174</v>
      </c>
      <c r="C276" s="93" t="s">
        <v>168</v>
      </c>
      <c r="D276" s="92">
        <v>2750866</v>
      </c>
      <c r="E276" s="40">
        <v>25</v>
      </c>
      <c r="F276" s="40">
        <v>27</v>
      </c>
      <c r="G276" s="40">
        <v>13</v>
      </c>
      <c r="H276" s="42">
        <v>11</v>
      </c>
      <c r="I276" s="40">
        <v>6</v>
      </c>
      <c r="J276" s="40">
        <v>10</v>
      </c>
      <c r="K276" s="40">
        <v>13</v>
      </c>
      <c r="L276" s="42">
        <v>9</v>
      </c>
      <c r="M276" s="40">
        <v>10</v>
      </c>
      <c r="N276" s="40">
        <v>14</v>
      </c>
      <c r="O276" s="40">
        <v>17</v>
      </c>
      <c r="P276" s="42">
        <v>12</v>
      </c>
      <c r="Q276" s="39"/>
      <c r="R276" s="40">
        <v>37</v>
      </c>
      <c r="S276" s="40">
        <v>1</v>
      </c>
      <c r="T276" s="42">
        <v>0</v>
      </c>
      <c r="U276" s="39"/>
      <c r="V276" s="39"/>
      <c r="W276" s="39"/>
      <c r="X276" s="52"/>
      <c r="Y276" s="39"/>
      <c r="Z276" s="39"/>
      <c r="AA276" s="39"/>
      <c r="AB276" s="38"/>
      <c r="AC276" s="39"/>
      <c r="AD276" s="39"/>
      <c r="AE276" s="39"/>
      <c r="AF276" s="38"/>
      <c r="AG276" s="39"/>
      <c r="AH276" s="39"/>
      <c r="AI276" s="227"/>
      <c r="AJ276" s="38"/>
      <c r="AK276" s="39"/>
      <c r="AL276" s="39"/>
      <c r="AM276" s="39"/>
      <c r="AN276" s="38"/>
      <c r="AO276" s="39"/>
      <c r="AP276" s="40"/>
      <c r="AQ276" s="40"/>
      <c r="AR276" s="38"/>
      <c r="AS276" s="38"/>
      <c r="AU276" s="37">
        <v>76</v>
      </c>
      <c r="AV276" s="37">
        <v>38</v>
      </c>
      <c r="AW276" s="37">
        <v>53</v>
      </c>
      <c r="AX276" s="37">
        <v>38</v>
      </c>
      <c r="AY276" s="169"/>
      <c r="AZ276" s="51"/>
      <c r="BA276" s="169"/>
      <c r="BB276" s="51"/>
      <c r="BC276" s="51"/>
      <c r="BD276" s="51"/>
    </row>
    <row r="277" spans="1:56" x14ac:dyDescent="0.45">
      <c r="E277" s="162"/>
      <c r="F277" s="162"/>
      <c r="G277" s="162"/>
      <c r="H277" s="163"/>
      <c r="I277" s="162"/>
      <c r="J277" s="162"/>
      <c r="K277" s="162"/>
      <c r="L277" s="163"/>
      <c r="M277" s="162"/>
      <c r="N277" s="162"/>
      <c r="O277" s="162"/>
      <c r="P277" s="163"/>
      <c r="Q277" s="162"/>
      <c r="R277" s="162"/>
      <c r="S277" s="162"/>
      <c r="T277" s="163"/>
      <c r="U277" s="162"/>
      <c r="V277" s="162"/>
      <c r="W277" s="162"/>
      <c r="X277" s="163"/>
      <c r="Y277" s="162"/>
      <c r="Z277" s="162"/>
      <c r="AA277" s="162"/>
      <c r="AB277" s="163"/>
      <c r="AC277" s="162"/>
      <c r="AD277" s="162"/>
      <c r="AE277" s="162"/>
      <c r="AF277" s="163"/>
      <c r="AG277" s="162"/>
      <c r="AH277" s="162"/>
      <c r="AJ277" s="52"/>
      <c r="AK277" s="162"/>
      <c r="AL277" s="162"/>
      <c r="AM277" s="162"/>
      <c r="AN277" s="52"/>
      <c r="AO277" s="162"/>
      <c r="AP277" s="165"/>
      <c r="AQ277" s="165"/>
      <c r="AR277" s="52"/>
      <c r="AS277" s="163"/>
      <c r="AU277" s="167"/>
      <c r="AV277" s="167"/>
      <c r="AW277" s="167"/>
      <c r="AX277" s="167"/>
      <c r="AY277" s="167"/>
      <c r="AZ277" s="167"/>
      <c r="BA277" s="167"/>
      <c r="BB277" s="167"/>
      <c r="BC277" s="167"/>
      <c r="BD277" s="167"/>
    </row>
    <row r="278" spans="1:56" x14ac:dyDescent="0.45">
      <c r="A278" s="57" t="s">
        <v>415</v>
      </c>
      <c r="B278" s="118"/>
      <c r="C278" s="118"/>
      <c r="D278" s="118"/>
      <c r="E278" s="150"/>
      <c r="F278" s="150"/>
      <c r="G278" s="150"/>
      <c r="H278" s="151"/>
      <c r="I278" s="150"/>
      <c r="J278" s="150"/>
      <c r="K278" s="150"/>
      <c r="L278" s="151"/>
      <c r="M278" s="150"/>
      <c r="N278" s="150"/>
      <c r="O278" s="150"/>
      <c r="P278" s="151"/>
      <c r="Q278" s="150"/>
      <c r="R278" s="150"/>
      <c r="S278" s="150"/>
      <c r="T278" s="151"/>
      <c r="U278" s="150"/>
      <c r="V278" s="150"/>
      <c r="W278" s="150"/>
      <c r="X278" s="151"/>
      <c r="Y278" s="150"/>
      <c r="Z278" s="150"/>
      <c r="AA278" s="150"/>
      <c r="AB278" s="151"/>
      <c r="AC278" s="150"/>
      <c r="AD278" s="150"/>
      <c r="AE278" s="150"/>
      <c r="AF278" s="151"/>
      <c r="AG278" s="150"/>
      <c r="AH278" s="150"/>
      <c r="AI278" s="150"/>
      <c r="AJ278" s="151"/>
      <c r="AK278" s="150"/>
      <c r="AL278" s="150"/>
      <c r="AM278" s="150"/>
      <c r="AN278" s="151"/>
      <c r="AO278" s="150"/>
      <c r="AP278" s="153"/>
      <c r="AQ278" s="153"/>
      <c r="AR278" s="151"/>
      <c r="AS278" s="151"/>
      <c r="AU278" s="150"/>
      <c r="AV278" s="155"/>
      <c r="AW278" s="155"/>
      <c r="AX278" s="155"/>
      <c r="AY278" s="155"/>
      <c r="AZ278" s="155"/>
      <c r="BA278" s="155"/>
      <c r="BB278" s="155"/>
      <c r="BC278" s="155"/>
      <c r="BD278" s="155"/>
    </row>
    <row r="279" spans="1:56" x14ac:dyDescent="0.45">
      <c r="A279" s="43" t="s">
        <v>416</v>
      </c>
      <c r="B279" s="89"/>
      <c r="C279" s="89"/>
      <c r="D279" s="89"/>
      <c r="E279" s="168"/>
      <c r="F279" s="168"/>
      <c r="G279" s="168"/>
      <c r="H279" s="59"/>
      <c r="I279" s="168"/>
      <c r="J279" s="168"/>
      <c r="K279" s="168"/>
      <c r="L279" s="59"/>
      <c r="M279" s="168"/>
      <c r="N279" s="168"/>
      <c r="O279" s="168"/>
      <c r="P279" s="59"/>
      <c r="Q279" s="168"/>
      <c r="R279" s="168"/>
      <c r="S279" s="168"/>
      <c r="T279" s="59"/>
      <c r="U279" s="168"/>
      <c r="V279" s="168"/>
      <c r="W279" s="168"/>
      <c r="X279" s="59"/>
      <c r="Y279" s="168"/>
      <c r="Z279" s="168"/>
      <c r="AA279" s="168"/>
      <c r="AB279" s="59"/>
      <c r="AC279" s="168"/>
      <c r="AD279" s="168"/>
      <c r="AE279" s="168"/>
      <c r="AF279" s="59"/>
      <c r="AG279" s="168"/>
      <c r="AH279" s="168"/>
      <c r="AJ279" s="52"/>
      <c r="AK279" s="168"/>
      <c r="AL279" s="168"/>
      <c r="AM279" s="168"/>
      <c r="AN279" s="52"/>
      <c r="AO279" s="168"/>
      <c r="AP279" s="183"/>
      <c r="AQ279" s="183"/>
      <c r="AR279" s="52"/>
      <c r="AS279" s="59"/>
      <c r="AU279" s="51"/>
      <c r="AV279" s="51"/>
      <c r="AW279" s="51"/>
      <c r="AX279" s="51"/>
      <c r="AY279" s="51"/>
      <c r="AZ279" s="51"/>
      <c r="BA279" s="51"/>
      <c r="BB279" s="51"/>
      <c r="BC279" s="51"/>
      <c r="BD279" s="51"/>
    </row>
    <row r="280" spans="1:56" x14ac:dyDescent="0.45">
      <c r="A280" s="41" t="s">
        <v>417</v>
      </c>
      <c r="B280" s="88" t="s">
        <v>182</v>
      </c>
      <c r="C280" s="119" t="s">
        <v>168</v>
      </c>
      <c r="D280" s="88">
        <v>2750874</v>
      </c>
      <c r="E280" s="40">
        <v>3194906</v>
      </c>
      <c r="F280" s="40">
        <v>3301826</v>
      </c>
      <c r="G280" s="40">
        <v>3362796</v>
      </c>
      <c r="H280" s="42">
        <v>3302297</v>
      </c>
      <c r="I280" s="40">
        <v>3445465</v>
      </c>
      <c r="J280" s="40">
        <v>3576189</v>
      </c>
      <c r="K280" s="40">
        <v>3645021</v>
      </c>
      <c r="L280" s="42">
        <v>3654405</v>
      </c>
      <c r="M280" s="40">
        <v>3753978</v>
      </c>
      <c r="N280" s="40">
        <v>3867635</v>
      </c>
      <c r="O280" s="40">
        <v>3921663</v>
      </c>
      <c r="P280" s="42">
        <v>3914335</v>
      </c>
      <c r="Q280" s="40">
        <v>4039197</v>
      </c>
      <c r="R280" s="40">
        <v>4116450</v>
      </c>
      <c r="S280" s="40">
        <v>4137748</v>
      </c>
      <c r="T280" s="42">
        <v>4505486</v>
      </c>
      <c r="U280" s="40">
        <v>4315513</v>
      </c>
      <c r="V280" s="40">
        <v>4484359</v>
      </c>
      <c r="W280" s="40">
        <v>4625401</v>
      </c>
      <c r="X280" s="42">
        <v>4629512</v>
      </c>
      <c r="Y280" s="40">
        <v>4772388</v>
      </c>
      <c r="Z280" s="40">
        <v>4988063</v>
      </c>
      <c r="AA280" s="40">
        <v>5058839</v>
      </c>
      <c r="AB280" s="42">
        <v>5045796</v>
      </c>
      <c r="AC280" s="40">
        <v>5213155</v>
      </c>
      <c r="AD280" s="40">
        <v>5428005</v>
      </c>
      <c r="AE280" s="40">
        <v>5523157</v>
      </c>
      <c r="AF280" s="42">
        <v>5471573</v>
      </c>
      <c r="AG280" s="40">
        <v>6703449</v>
      </c>
      <c r="AH280" s="40">
        <v>6496350</v>
      </c>
      <c r="AI280" s="40">
        <v>6385315</v>
      </c>
      <c r="AJ280" s="42">
        <v>6321571</v>
      </c>
      <c r="AK280" s="40">
        <v>6378135</v>
      </c>
      <c r="AL280" s="40">
        <v>6612950</v>
      </c>
      <c r="AM280" s="40">
        <v>6704750</v>
      </c>
      <c r="AN280" s="42">
        <v>6562770</v>
      </c>
      <c r="AO280" s="40">
        <v>6960501</v>
      </c>
      <c r="AP280" s="40">
        <v>7475839</v>
      </c>
      <c r="AQ280" s="40">
        <v>7664806</v>
      </c>
      <c r="AR280" s="42">
        <v>8054072</v>
      </c>
      <c r="AS280" s="42">
        <v>7582882</v>
      </c>
      <c r="AU280" s="37">
        <v>13161825</v>
      </c>
      <c r="AV280" s="37">
        <v>14321080</v>
      </c>
      <c r="AW280" s="37">
        <v>15457611</v>
      </c>
      <c r="AX280" s="37">
        <v>16798881</v>
      </c>
      <c r="AY280" s="37">
        <v>18054785</v>
      </c>
      <c r="AZ280" s="37">
        <v>19865086</v>
      </c>
      <c r="BA280" s="37">
        <v>21635890</v>
      </c>
      <c r="BB280" s="37">
        <v>25906685</v>
      </c>
      <c r="BC280" s="37">
        <v>26258605</v>
      </c>
      <c r="BD280" s="37">
        <v>30155218</v>
      </c>
    </row>
    <row r="281" spans="1:56" x14ac:dyDescent="0.45">
      <c r="A281" s="41" t="s">
        <v>418</v>
      </c>
      <c r="B281" s="88" t="s">
        <v>182</v>
      </c>
      <c r="C281" s="119" t="s">
        <v>168</v>
      </c>
      <c r="D281" s="88">
        <v>2750875</v>
      </c>
      <c r="E281" s="40">
        <v>529281</v>
      </c>
      <c r="F281" s="40">
        <v>575891</v>
      </c>
      <c r="G281" s="40">
        <v>505793</v>
      </c>
      <c r="H281" s="42">
        <v>648551</v>
      </c>
      <c r="I281" s="40">
        <v>541432</v>
      </c>
      <c r="J281" s="40">
        <v>593596</v>
      </c>
      <c r="K281" s="40">
        <v>524623</v>
      </c>
      <c r="L281" s="42">
        <v>685342</v>
      </c>
      <c r="M281" s="40">
        <v>586293</v>
      </c>
      <c r="N281" s="40">
        <v>642525</v>
      </c>
      <c r="O281" s="40">
        <v>555862</v>
      </c>
      <c r="P281" s="42">
        <v>738021</v>
      </c>
      <c r="Q281" s="40">
        <v>623850</v>
      </c>
      <c r="R281" s="40">
        <v>673953</v>
      </c>
      <c r="S281" s="40">
        <v>575912</v>
      </c>
      <c r="T281" s="42">
        <v>800604</v>
      </c>
      <c r="U281" s="40">
        <v>662638</v>
      </c>
      <c r="V281" s="40">
        <v>717993</v>
      </c>
      <c r="W281" s="40">
        <v>636519</v>
      </c>
      <c r="X281" s="42">
        <v>820160</v>
      </c>
      <c r="Y281" s="40">
        <v>691031</v>
      </c>
      <c r="Z281" s="40">
        <v>792513</v>
      </c>
      <c r="AA281" s="40">
        <v>687640</v>
      </c>
      <c r="AB281" s="42">
        <v>879098</v>
      </c>
      <c r="AC281" s="40">
        <v>736978</v>
      </c>
      <c r="AD281" s="40">
        <v>854093</v>
      </c>
      <c r="AE281" s="40">
        <v>750843</v>
      </c>
      <c r="AF281" s="42">
        <v>916960</v>
      </c>
      <c r="AG281" s="40">
        <v>917912</v>
      </c>
      <c r="AH281" s="40">
        <v>1161611</v>
      </c>
      <c r="AI281" s="40">
        <v>906623</v>
      </c>
      <c r="AJ281" s="42">
        <v>1097504</v>
      </c>
      <c r="AK281" s="40">
        <v>1050382</v>
      </c>
      <c r="AL281" s="40">
        <v>1090311</v>
      </c>
      <c r="AM281" s="40">
        <v>913872</v>
      </c>
      <c r="AN281" s="42">
        <v>1127600</v>
      </c>
      <c r="AO281" s="40">
        <v>961378</v>
      </c>
      <c r="AP281" s="40">
        <v>1086904</v>
      </c>
      <c r="AQ281" s="40">
        <v>942831</v>
      </c>
      <c r="AR281" s="42">
        <v>1191702</v>
      </c>
      <c r="AS281" s="42">
        <v>962681</v>
      </c>
      <c r="AU281" s="37">
        <v>2259516</v>
      </c>
      <c r="AV281" s="37">
        <v>2344993</v>
      </c>
      <c r="AW281" s="37">
        <v>2522701</v>
      </c>
      <c r="AX281" s="37">
        <v>2674319</v>
      </c>
      <c r="AY281" s="37">
        <v>2837310</v>
      </c>
      <c r="AZ281" s="37">
        <v>3050282</v>
      </c>
      <c r="BA281" s="37">
        <v>3258874</v>
      </c>
      <c r="BB281" s="37">
        <v>4083650</v>
      </c>
      <c r="BC281" s="37">
        <v>4182165</v>
      </c>
      <c r="BD281" s="37">
        <v>4182815</v>
      </c>
    </row>
    <row r="282" spans="1:56" x14ac:dyDescent="0.45">
      <c r="A282" s="41" t="s">
        <v>419</v>
      </c>
      <c r="B282" s="88" t="s">
        <v>182</v>
      </c>
      <c r="C282" s="119" t="s">
        <v>168</v>
      </c>
      <c r="D282" s="88">
        <v>2750876</v>
      </c>
      <c r="E282" s="40">
        <v>265811</v>
      </c>
      <c r="F282" s="40">
        <v>265405</v>
      </c>
      <c r="G282" s="40">
        <v>276770</v>
      </c>
      <c r="H282" s="42">
        <v>307662</v>
      </c>
      <c r="I282" s="40">
        <v>283597</v>
      </c>
      <c r="J282" s="40">
        <v>285428</v>
      </c>
      <c r="K282" s="40">
        <v>298878</v>
      </c>
      <c r="L282" s="42">
        <v>337470</v>
      </c>
      <c r="M282" s="40">
        <v>303024</v>
      </c>
      <c r="N282" s="40">
        <v>304305</v>
      </c>
      <c r="O282" s="40">
        <v>317963</v>
      </c>
      <c r="P282" s="42">
        <v>364131</v>
      </c>
      <c r="Q282" s="40">
        <v>322848</v>
      </c>
      <c r="R282" s="40">
        <v>315598</v>
      </c>
      <c r="S282" s="40">
        <v>329715</v>
      </c>
      <c r="T282" s="42">
        <v>405236</v>
      </c>
      <c r="U282" s="40">
        <v>333150</v>
      </c>
      <c r="V282" s="40">
        <v>327648</v>
      </c>
      <c r="W282" s="40">
        <v>346339</v>
      </c>
      <c r="X282" s="42">
        <v>393481</v>
      </c>
      <c r="Y282" s="40">
        <v>354633</v>
      </c>
      <c r="Z282" s="40">
        <v>345161</v>
      </c>
      <c r="AA282" s="40">
        <v>371833</v>
      </c>
      <c r="AB282" s="42">
        <v>434427</v>
      </c>
      <c r="AC282" s="40">
        <v>375713</v>
      </c>
      <c r="AD282" s="40">
        <v>375068</v>
      </c>
      <c r="AE282" s="40">
        <v>400934</v>
      </c>
      <c r="AF282" s="42">
        <v>460184</v>
      </c>
      <c r="AG282" s="40">
        <v>498282</v>
      </c>
      <c r="AH282" s="40">
        <v>586021</v>
      </c>
      <c r="AI282" s="40">
        <v>517147</v>
      </c>
      <c r="AJ282" s="42">
        <v>608500</v>
      </c>
      <c r="AK282" s="40">
        <v>571315</v>
      </c>
      <c r="AL282" s="40">
        <v>561190</v>
      </c>
      <c r="AM282" s="40">
        <v>551109</v>
      </c>
      <c r="AN282" s="42">
        <v>638753</v>
      </c>
      <c r="AO282" s="40">
        <v>539822</v>
      </c>
      <c r="AP282" s="40">
        <v>559766</v>
      </c>
      <c r="AQ282" s="40">
        <v>574425</v>
      </c>
      <c r="AR282" s="42">
        <v>658398</v>
      </c>
      <c r="AS282" s="42">
        <v>531189</v>
      </c>
      <c r="AU282" s="37">
        <v>1115648</v>
      </c>
      <c r="AV282" s="37">
        <v>1205373</v>
      </c>
      <c r="AW282" s="37">
        <v>1289423</v>
      </c>
      <c r="AX282" s="37">
        <v>1373397</v>
      </c>
      <c r="AY282" s="37">
        <v>1400618</v>
      </c>
      <c r="AZ282" s="37">
        <v>1506054</v>
      </c>
      <c r="BA282" s="37">
        <v>1611899</v>
      </c>
      <c r="BB282" s="37">
        <v>2209950</v>
      </c>
      <c r="BC282" s="37">
        <v>2322367</v>
      </c>
      <c r="BD282" s="37">
        <v>2332411</v>
      </c>
    </row>
    <row r="283" spans="1:56" x14ac:dyDescent="0.45">
      <c r="A283" s="41" t="s">
        <v>420</v>
      </c>
      <c r="B283" s="88" t="s">
        <v>182</v>
      </c>
      <c r="C283" s="119" t="s">
        <v>168</v>
      </c>
      <c r="D283" s="88">
        <v>2750877</v>
      </c>
      <c r="E283" s="40">
        <v>243735</v>
      </c>
      <c r="F283" s="40">
        <v>251529</v>
      </c>
      <c r="G283" s="40">
        <v>236479</v>
      </c>
      <c r="H283" s="42">
        <v>235435</v>
      </c>
      <c r="I283" s="40">
        <v>251587</v>
      </c>
      <c r="J283" s="40">
        <v>268826</v>
      </c>
      <c r="K283" s="40">
        <v>255887</v>
      </c>
      <c r="L283" s="42">
        <v>261842</v>
      </c>
      <c r="M283" s="40">
        <v>275377</v>
      </c>
      <c r="N283" s="40">
        <v>281439</v>
      </c>
      <c r="O283" s="40">
        <v>271560</v>
      </c>
      <c r="P283" s="42">
        <v>270451</v>
      </c>
      <c r="Q283" s="40">
        <v>279537</v>
      </c>
      <c r="R283" s="40">
        <v>285890</v>
      </c>
      <c r="S283" s="40">
        <v>276654</v>
      </c>
      <c r="T283" s="42">
        <v>297920</v>
      </c>
      <c r="U283" s="40">
        <v>298324</v>
      </c>
      <c r="V283" s="40">
        <v>298305</v>
      </c>
      <c r="W283" s="40">
        <v>295347</v>
      </c>
      <c r="X283" s="42">
        <v>286278</v>
      </c>
      <c r="Y283" s="40">
        <v>296411</v>
      </c>
      <c r="Z283" s="40">
        <v>317572</v>
      </c>
      <c r="AA283" s="40">
        <v>299150</v>
      </c>
      <c r="AB283" s="42">
        <v>290488</v>
      </c>
      <c r="AC283" s="40">
        <v>297339</v>
      </c>
      <c r="AD283" s="40">
        <v>324587</v>
      </c>
      <c r="AE283" s="40">
        <v>316459</v>
      </c>
      <c r="AF283" s="42">
        <v>308925</v>
      </c>
      <c r="AG283" s="40">
        <v>328806</v>
      </c>
      <c r="AH283" s="40">
        <v>440259</v>
      </c>
      <c r="AI283" s="40">
        <v>390540</v>
      </c>
      <c r="AJ283" s="42">
        <v>386949</v>
      </c>
      <c r="AK283" s="40">
        <v>401132</v>
      </c>
      <c r="AL283" s="40">
        <v>385747</v>
      </c>
      <c r="AM283" s="40">
        <v>348108</v>
      </c>
      <c r="AN283" s="42">
        <v>322325</v>
      </c>
      <c r="AO283" s="40">
        <v>289651</v>
      </c>
      <c r="AP283" s="40">
        <v>303204</v>
      </c>
      <c r="AQ283" s="40">
        <v>282829</v>
      </c>
      <c r="AR283" s="42">
        <v>298735</v>
      </c>
      <c r="AS283" s="42">
        <v>266080</v>
      </c>
      <c r="AU283" s="37">
        <v>967178</v>
      </c>
      <c r="AV283" s="37">
        <v>1038142</v>
      </c>
      <c r="AW283" s="37">
        <v>1098827</v>
      </c>
      <c r="AX283" s="37">
        <v>1140001</v>
      </c>
      <c r="AY283" s="37">
        <v>1178254</v>
      </c>
      <c r="AZ283" s="37">
        <v>1203621</v>
      </c>
      <c r="BA283" s="37">
        <v>1247310</v>
      </c>
      <c r="BB283" s="37">
        <v>1546554</v>
      </c>
      <c r="BC283" s="37">
        <v>1457312</v>
      </c>
      <c r="BD283" s="37">
        <v>1174419</v>
      </c>
    </row>
    <row r="284" spans="1:56" x14ac:dyDescent="0.45">
      <c r="A284" s="58" t="s">
        <v>183</v>
      </c>
      <c r="B284" s="120" t="s">
        <v>182</v>
      </c>
      <c r="C284" s="121" t="s">
        <v>168</v>
      </c>
      <c r="D284" s="120">
        <v>2750878</v>
      </c>
      <c r="E284" s="176">
        <f t="shared" ref="E284:AS284" si="7">SUM(E280:E283)</f>
        <v>4233733</v>
      </c>
      <c r="F284" s="176">
        <f t="shared" si="7"/>
        <v>4394651</v>
      </c>
      <c r="G284" s="176">
        <f t="shared" si="7"/>
        <v>4381838</v>
      </c>
      <c r="H284" s="177">
        <f t="shared" si="7"/>
        <v>4493945</v>
      </c>
      <c r="I284" s="176">
        <f t="shared" si="7"/>
        <v>4522081</v>
      </c>
      <c r="J284" s="176">
        <f t="shared" si="7"/>
        <v>4724039</v>
      </c>
      <c r="K284" s="176">
        <f t="shared" si="7"/>
        <v>4724409</v>
      </c>
      <c r="L284" s="177">
        <f t="shared" si="7"/>
        <v>4939059</v>
      </c>
      <c r="M284" s="176">
        <f t="shared" si="7"/>
        <v>4918672</v>
      </c>
      <c r="N284" s="176">
        <f t="shared" si="7"/>
        <v>5095904</v>
      </c>
      <c r="O284" s="176">
        <f t="shared" si="7"/>
        <v>5067048</v>
      </c>
      <c r="P284" s="177">
        <f t="shared" si="7"/>
        <v>5286938</v>
      </c>
      <c r="Q284" s="176">
        <f t="shared" si="7"/>
        <v>5265432</v>
      </c>
      <c r="R284" s="176">
        <f t="shared" si="7"/>
        <v>5391891</v>
      </c>
      <c r="S284" s="176">
        <f t="shared" si="7"/>
        <v>5320029</v>
      </c>
      <c r="T284" s="177">
        <f t="shared" si="7"/>
        <v>6009246</v>
      </c>
      <c r="U284" s="176">
        <f t="shared" si="7"/>
        <v>5609625</v>
      </c>
      <c r="V284" s="176">
        <f t="shared" si="7"/>
        <v>5828305</v>
      </c>
      <c r="W284" s="176">
        <f t="shared" si="7"/>
        <v>5903606</v>
      </c>
      <c r="X284" s="177">
        <f t="shared" si="7"/>
        <v>6129431</v>
      </c>
      <c r="Y284" s="176">
        <f t="shared" si="7"/>
        <v>6114463</v>
      </c>
      <c r="Z284" s="176">
        <f t="shared" si="7"/>
        <v>6443309</v>
      </c>
      <c r="AA284" s="176">
        <f t="shared" si="7"/>
        <v>6417462</v>
      </c>
      <c r="AB284" s="177">
        <f t="shared" si="7"/>
        <v>6649809</v>
      </c>
      <c r="AC284" s="176">
        <f t="shared" si="7"/>
        <v>6623185</v>
      </c>
      <c r="AD284" s="176">
        <f t="shared" si="7"/>
        <v>6981753</v>
      </c>
      <c r="AE284" s="176">
        <f t="shared" si="7"/>
        <v>6991393</v>
      </c>
      <c r="AF284" s="177">
        <f t="shared" si="7"/>
        <v>7157642</v>
      </c>
      <c r="AG284" s="176">
        <f t="shared" si="7"/>
        <v>8448449</v>
      </c>
      <c r="AH284" s="176">
        <f t="shared" si="7"/>
        <v>8684241</v>
      </c>
      <c r="AI284" s="176">
        <f t="shared" si="7"/>
        <v>8199625</v>
      </c>
      <c r="AJ284" s="177">
        <f t="shared" si="7"/>
        <v>8414524</v>
      </c>
      <c r="AK284" s="176">
        <f t="shared" si="7"/>
        <v>8400964</v>
      </c>
      <c r="AL284" s="176">
        <f t="shared" si="7"/>
        <v>8650198</v>
      </c>
      <c r="AM284" s="176">
        <f t="shared" si="7"/>
        <v>8517839</v>
      </c>
      <c r="AN284" s="177">
        <f t="shared" si="7"/>
        <v>8651448</v>
      </c>
      <c r="AO284" s="176">
        <f t="shared" si="7"/>
        <v>8751352</v>
      </c>
      <c r="AP284" s="176">
        <f t="shared" si="7"/>
        <v>9425713</v>
      </c>
      <c r="AQ284" s="176">
        <f t="shared" si="7"/>
        <v>9464891</v>
      </c>
      <c r="AR284" s="177">
        <f t="shared" si="7"/>
        <v>10202907</v>
      </c>
      <c r="AS284" s="177">
        <f t="shared" si="7"/>
        <v>9342832</v>
      </c>
      <c r="AU284" s="219">
        <f t="shared" ref="AU284:BD284" si="8">SUM(AU280:AU283)</f>
        <v>17504167</v>
      </c>
      <c r="AV284" s="219">
        <f t="shared" si="8"/>
        <v>18909588</v>
      </c>
      <c r="AW284" s="219">
        <f t="shared" si="8"/>
        <v>20368562</v>
      </c>
      <c r="AX284" s="219">
        <f t="shared" si="8"/>
        <v>21986598</v>
      </c>
      <c r="AY284" s="219">
        <f t="shared" si="8"/>
        <v>23470967</v>
      </c>
      <c r="AZ284" s="219">
        <f t="shared" si="8"/>
        <v>25625043</v>
      </c>
      <c r="BA284" s="219">
        <f t="shared" si="8"/>
        <v>27753973</v>
      </c>
      <c r="BB284" s="219">
        <f t="shared" si="8"/>
        <v>33746839</v>
      </c>
      <c r="BC284" s="219">
        <f t="shared" si="8"/>
        <v>34220449</v>
      </c>
      <c r="BD284" s="219">
        <f t="shared" si="8"/>
        <v>37844863</v>
      </c>
    </row>
    <row r="285" spans="1:56" x14ac:dyDescent="0.45">
      <c r="A285" s="48"/>
      <c r="B285" s="88"/>
      <c r="C285" s="88"/>
      <c r="D285" s="88"/>
      <c r="E285" s="168"/>
      <c r="F285" s="168"/>
      <c r="G285" s="168"/>
      <c r="H285" s="59"/>
      <c r="I285" s="168"/>
      <c r="J285" s="168"/>
      <c r="K285" s="168"/>
      <c r="L285" s="59"/>
      <c r="M285" s="168"/>
      <c r="N285" s="168"/>
      <c r="O285" s="168"/>
      <c r="P285" s="59"/>
      <c r="Q285" s="168"/>
      <c r="R285" s="168"/>
      <c r="S285" s="168"/>
      <c r="T285" s="59"/>
      <c r="U285" s="168"/>
      <c r="V285" s="168"/>
      <c r="W285" s="168"/>
      <c r="X285" s="59"/>
      <c r="Y285" s="168"/>
      <c r="Z285" s="168"/>
      <c r="AA285" s="168"/>
      <c r="AB285" s="59"/>
      <c r="AC285" s="168"/>
      <c r="AD285" s="168"/>
      <c r="AE285" s="168"/>
      <c r="AF285" s="59"/>
      <c r="AG285" s="168"/>
      <c r="AH285" s="168"/>
      <c r="AJ285" s="52"/>
      <c r="AK285" s="168"/>
      <c r="AL285" s="168"/>
      <c r="AM285" s="168"/>
      <c r="AN285" s="52"/>
      <c r="AO285" s="168"/>
      <c r="AP285" s="183"/>
      <c r="AQ285" s="183"/>
      <c r="AR285" s="52"/>
      <c r="AS285" s="59"/>
      <c r="AU285" s="51"/>
      <c r="AV285" s="51"/>
      <c r="AW285" s="51"/>
      <c r="AX285" s="51"/>
      <c r="AY285" s="51"/>
      <c r="AZ285" s="51"/>
      <c r="BA285" s="51"/>
      <c r="BB285" s="51"/>
      <c r="BC285" s="51"/>
      <c r="BD285" s="51"/>
    </row>
    <row r="286" spans="1:56" x14ac:dyDescent="0.45">
      <c r="A286" s="57" t="s">
        <v>106</v>
      </c>
      <c r="B286" s="118"/>
      <c r="C286" s="118"/>
      <c r="D286" s="118"/>
      <c r="E286" s="150"/>
      <c r="F286" s="150"/>
      <c r="G286" s="150"/>
      <c r="H286" s="151"/>
      <c r="I286" s="150"/>
      <c r="J286" s="150"/>
      <c r="K286" s="150"/>
      <c r="L286" s="151"/>
      <c r="M286" s="150"/>
      <c r="N286" s="150"/>
      <c r="O286" s="150"/>
      <c r="P286" s="151"/>
      <c r="Q286" s="150"/>
      <c r="R286" s="150"/>
      <c r="S286" s="150"/>
      <c r="T286" s="151"/>
      <c r="U286" s="150"/>
      <c r="V286" s="150"/>
      <c r="W286" s="150"/>
      <c r="X286" s="151"/>
      <c r="Y286" s="150"/>
      <c r="Z286" s="150"/>
      <c r="AA286" s="150"/>
      <c r="AB286" s="151"/>
      <c r="AC286" s="150"/>
      <c r="AD286" s="150"/>
      <c r="AE286" s="150"/>
      <c r="AF286" s="151"/>
      <c r="AG286" s="150"/>
      <c r="AH286" s="150"/>
      <c r="AI286" s="150"/>
      <c r="AJ286" s="151"/>
      <c r="AK286" s="150"/>
      <c r="AL286" s="150"/>
      <c r="AM286" s="150"/>
      <c r="AN286" s="151"/>
      <c r="AO286" s="150"/>
      <c r="AP286" s="153"/>
      <c r="AQ286" s="153"/>
      <c r="AR286" s="151"/>
      <c r="AS286" s="151"/>
      <c r="AU286" s="150"/>
      <c r="AV286" s="155"/>
      <c r="AW286" s="155"/>
      <c r="AX286" s="155"/>
      <c r="AY286" s="155"/>
      <c r="AZ286" s="155"/>
      <c r="BA286" s="155"/>
      <c r="BB286" s="155"/>
      <c r="BC286" s="155"/>
      <c r="BD286" s="155"/>
    </row>
    <row r="287" spans="1:56" x14ac:dyDescent="0.45">
      <c r="A287" s="41" t="s">
        <v>183</v>
      </c>
      <c r="B287" s="88" t="s">
        <v>182</v>
      </c>
      <c r="C287" s="119" t="s">
        <v>168</v>
      </c>
      <c r="D287" s="88">
        <v>2750879</v>
      </c>
      <c r="E287" s="40">
        <v>4233733</v>
      </c>
      <c r="F287" s="40">
        <v>4394651</v>
      </c>
      <c r="G287" s="40">
        <v>4381838</v>
      </c>
      <c r="H287" s="42">
        <v>4493945</v>
      </c>
      <c r="I287" s="40">
        <v>4522081</v>
      </c>
      <c r="J287" s="40">
        <v>4724039</v>
      </c>
      <c r="K287" s="40">
        <v>4724409</v>
      </c>
      <c r="L287" s="42">
        <v>4939059</v>
      </c>
      <c r="M287" s="40">
        <v>4918672</v>
      </c>
      <c r="N287" s="40">
        <v>5095904</v>
      </c>
      <c r="O287" s="40">
        <v>5067048</v>
      </c>
      <c r="P287" s="42">
        <v>5286938</v>
      </c>
      <c r="Q287" s="40">
        <v>5265432</v>
      </c>
      <c r="R287" s="40">
        <v>5391891</v>
      </c>
      <c r="S287" s="40">
        <v>5320029</v>
      </c>
      <c r="T287" s="42">
        <v>6009246</v>
      </c>
      <c r="U287" s="40">
        <v>5609625</v>
      </c>
      <c r="V287" s="40">
        <v>5828305</v>
      </c>
      <c r="W287" s="40">
        <v>5903606</v>
      </c>
      <c r="X287" s="42">
        <v>6129431</v>
      </c>
      <c r="Y287" s="40">
        <v>6114463</v>
      </c>
      <c r="Z287" s="40">
        <v>6443309</v>
      </c>
      <c r="AA287" s="40">
        <v>6417462</v>
      </c>
      <c r="AB287" s="42">
        <v>6649809</v>
      </c>
      <c r="AC287" s="40">
        <v>6623185</v>
      </c>
      <c r="AD287" s="40">
        <v>6981753</v>
      </c>
      <c r="AE287" s="40">
        <v>6991393</v>
      </c>
      <c r="AF287" s="42">
        <v>7157642</v>
      </c>
      <c r="AG287" s="40">
        <v>8448449</v>
      </c>
      <c r="AH287" s="40">
        <v>8684241</v>
      </c>
      <c r="AI287" s="40">
        <v>8199625</v>
      </c>
      <c r="AJ287" s="42">
        <v>8414524</v>
      </c>
      <c r="AK287" s="40">
        <v>8400964</v>
      </c>
      <c r="AL287" s="40">
        <v>8650198</v>
      </c>
      <c r="AM287" s="40">
        <v>8517839</v>
      </c>
      <c r="AN287" s="42">
        <v>8651448</v>
      </c>
      <c r="AO287" s="40">
        <v>8751352</v>
      </c>
      <c r="AP287" s="40">
        <v>9425713</v>
      </c>
      <c r="AQ287" s="40">
        <v>9464891</v>
      </c>
      <c r="AR287" s="42">
        <v>10202907</v>
      </c>
      <c r="AS287" s="42">
        <v>9342832</v>
      </c>
      <c r="AU287" s="37">
        <v>17504167</v>
      </c>
      <c r="AV287" s="37">
        <v>18909588</v>
      </c>
      <c r="AW287" s="37">
        <v>20368562</v>
      </c>
      <c r="AX287" s="37">
        <v>21986598</v>
      </c>
      <c r="AY287" s="37">
        <v>23470967</v>
      </c>
      <c r="AZ287" s="37">
        <v>25625043</v>
      </c>
      <c r="BA287" s="37">
        <v>27753973</v>
      </c>
      <c r="BB287" s="37">
        <v>33746839</v>
      </c>
      <c r="BC287" s="37">
        <v>34220449</v>
      </c>
      <c r="BD287" s="37">
        <v>37844863</v>
      </c>
    </row>
    <row r="288" spans="1:56" x14ac:dyDescent="0.45">
      <c r="A288" s="41" t="s">
        <v>185</v>
      </c>
      <c r="B288" s="88" t="s">
        <v>182</v>
      </c>
      <c r="C288" s="119" t="s">
        <v>168</v>
      </c>
      <c r="D288" s="88">
        <v>2750880</v>
      </c>
      <c r="E288" s="40">
        <v>2938585</v>
      </c>
      <c r="F288" s="40">
        <v>3017361</v>
      </c>
      <c r="G288" s="40">
        <v>3053345</v>
      </c>
      <c r="H288" s="42">
        <v>3059134</v>
      </c>
      <c r="I288" s="40">
        <v>3164335</v>
      </c>
      <c r="J288" s="40">
        <v>3268465</v>
      </c>
      <c r="K288" s="40">
        <v>3300661</v>
      </c>
      <c r="L288" s="42">
        <v>3373620</v>
      </c>
      <c r="M288" s="40">
        <v>3419967</v>
      </c>
      <c r="N288" s="40">
        <v>3507749</v>
      </c>
      <c r="O288" s="40">
        <v>3530086</v>
      </c>
      <c r="P288" s="42">
        <v>3604669</v>
      </c>
      <c r="Q288" s="40">
        <v>3652818</v>
      </c>
      <c r="R288" s="40">
        <v>3710124</v>
      </c>
      <c r="S288" s="40">
        <v>3732519</v>
      </c>
      <c r="T288" s="42">
        <v>4108499</v>
      </c>
      <c r="U288" s="40">
        <v>3910642</v>
      </c>
      <c r="V288" s="40">
        <v>4037783</v>
      </c>
      <c r="W288" s="40">
        <v>4137150</v>
      </c>
      <c r="X288" s="42">
        <v>4164033</v>
      </c>
      <c r="Y288" s="40">
        <v>4252214</v>
      </c>
      <c r="Z288" s="40">
        <v>4468436</v>
      </c>
      <c r="AA288" s="40">
        <v>4522403</v>
      </c>
      <c r="AB288" s="42">
        <v>4578120</v>
      </c>
      <c r="AC288" s="40">
        <v>4620909</v>
      </c>
      <c r="AD288" s="40">
        <v>4832817</v>
      </c>
      <c r="AE288" s="40">
        <v>4926307</v>
      </c>
      <c r="AF288" s="42">
        <v>4884879</v>
      </c>
      <c r="AG288" s="40">
        <v>5852757</v>
      </c>
      <c r="AH288" s="40">
        <v>5866006</v>
      </c>
      <c r="AI288" s="40">
        <v>5631385</v>
      </c>
      <c r="AJ288" s="42">
        <v>5677829</v>
      </c>
      <c r="AK288" s="40">
        <v>5645296</v>
      </c>
      <c r="AL288" s="40">
        <v>5912539</v>
      </c>
      <c r="AM288" s="40">
        <v>5898400</v>
      </c>
      <c r="AN288" s="42">
        <v>5951208</v>
      </c>
      <c r="AO288" s="40">
        <v>6012989</v>
      </c>
      <c r="AP288" s="40">
        <v>6377490</v>
      </c>
      <c r="AQ288" s="40">
        <v>6579696</v>
      </c>
      <c r="AR288" s="42">
        <v>7054590</v>
      </c>
      <c r="AS288" s="42">
        <v>6387358</v>
      </c>
      <c r="AU288" s="37">
        <v>12068425</v>
      </c>
      <c r="AV288" s="37">
        <v>13107081</v>
      </c>
      <c r="AW288" s="37">
        <v>14062471</v>
      </c>
      <c r="AX288" s="37">
        <v>15203960</v>
      </c>
      <c r="AY288" s="37">
        <v>16249608</v>
      </c>
      <c r="AZ288" s="37">
        <v>17821173</v>
      </c>
      <c r="BA288" s="37">
        <v>19264912</v>
      </c>
      <c r="BB288" s="37">
        <v>23027977</v>
      </c>
      <c r="BC288" s="37">
        <v>23407443</v>
      </c>
      <c r="BD288" s="37">
        <v>26024765</v>
      </c>
    </row>
    <row r="289" spans="1:56" x14ac:dyDescent="0.45">
      <c r="A289" s="58" t="s">
        <v>421</v>
      </c>
      <c r="B289" s="120" t="s">
        <v>182</v>
      </c>
      <c r="C289" s="121" t="s">
        <v>168</v>
      </c>
      <c r="D289" s="120">
        <v>2750881</v>
      </c>
      <c r="E289" s="176">
        <f t="shared" ref="E289:AS289" si="9">E287-E288</f>
        <v>1295148</v>
      </c>
      <c r="F289" s="176">
        <f t="shared" si="9"/>
        <v>1377290</v>
      </c>
      <c r="G289" s="176">
        <f t="shared" si="9"/>
        <v>1328493</v>
      </c>
      <c r="H289" s="177">
        <f t="shared" si="9"/>
        <v>1434811</v>
      </c>
      <c r="I289" s="176">
        <f t="shared" si="9"/>
        <v>1357746</v>
      </c>
      <c r="J289" s="176">
        <f t="shared" si="9"/>
        <v>1455574</v>
      </c>
      <c r="K289" s="176">
        <f t="shared" si="9"/>
        <v>1423748</v>
      </c>
      <c r="L289" s="177">
        <f t="shared" si="9"/>
        <v>1565439</v>
      </c>
      <c r="M289" s="176">
        <f t="shared" si="9"/>
        <v>1498705</v>
      </c>
      <c r="N289" s="176">
        <f t="shared" si="9"/>
        <v>1588155</v>
      </c>
      <c r="O289" s="176">
        <f t="shared" si="9"/>
        <v>1536962</v>
      </c>
      <c r="P289" s="177">
        <f t="shared" si="9"/>
        <v>1682269</v>
      </c>
      <c r="Q289" s="176">
        <f t="shared" si="9"/>
        <v>1612614</v>
      </c>
      <c r="R289" s="176">
        <f t="shared" si="9"/>
        <v>1681767</v>
      </c>
      <c r="S289" s="176">
        <f t="shared" si="9"/>
        <v>1587510</v>
      </c>
      <c r="T289" s="177">
        <f t="shared" si="9"/>
        <v>1900747</v>
      </c>
      <c r="U289" s="176">
        <f t="shared" si="9"/>
        <v>1698983</v>
      </c>
      <c r="V289" s="176">
        <f t="shared" si="9"/>
        <v>1790522</v>
      </c>
      <c r="W289" s="176">
        <f t="shared" si="9"/>
        <v>1766456</v>
      </c>
      <c r="X289" s="177">
        <f t="shared" si="9"/>
        <v>1965398</v>
      </c>
      <c r="Y289" s="176">
        <f t="shared" si="9"/>
        <v>1862249</v>
      </c>
      <c r="Z289" s="176">
        <f t="shared" si="9"/>
        <v>1974873</v>
      </c>
      <c r="AA289" s="176">
        <f t="shared" si="9"/>
        <v>1895059</v>
      </c>
      <c r="AB289" s="177">
        <f t="shared" si="9"/>
        <v>2071689</v>
      </c>
      <c r="AC289" s="176">
        <f t="shared" si="9"/>
        <v>2002276</v>
      </c>
      <c r="AD289" s="176">
        <f t="shared" si="9"/>
        <v>2148936</v>
      </c>
      <c r="AE289" s="176">
        <f t="shared" si="9"/>
        <v>2065086</v>
      </c>
      <c r="AF289" s="177">
        <f t="shared" si="9"/>
        <v>2272763</v>
      </c>
      <c r="AG289" s="176">
        <f t="shared" si="9"/>
        <v>2595692</v>
      </c>
      <c r="AH289" s="176">
        <f t="shared" si="9"/>
        <v>2818235</v>
      </c>
      <c r="AI289" s="176">
        <f t="shared" si="9"/>
        <v>2568240</v>
      </c>
      <c r="AJ289" s="177">
        <f t="shared" si="9"/>
        <v>2736695</v>
      </c>
      <c r="AK289" s="176">
        <f t="shared" si="9"/>
        <v>2755668</v>
      </c>
      <c r="AL289" s="176">
        <f t="shared" si="9"/>
        <v>2737659</v>
      </c>
      <c r="AM289" s="176">
        <f t="shared" si="9"/>
        <v>2619439</v>
      </c>
      <c r="AN289" s="177">
        <f t="shared" si="9"/>
        <v>2700240</v>
      </c>
      <c r="AO289" s="176">
        <f t="shared" si="9"/>
        <v>2738363</v>
      </c>
      <c r="AP289" s="176">
        <f t="shared" si="9"/>
        <v>3048223</v>
      </c>
      <c r="AQ289" s="176">
        <f t="shared" si="9"/>
        <v>2885195</v>
      </c>
      <c r="AR289" s="177">
        <f t="shared" si="9"/>
        <v>3148317</v>
      </c>
      <c r="AS289" s="177">
        <f t="shared" si="9"/>
        <v>2955474</v>
      </c>
      <c r="AU289" s="219">
        <f t="shared" ref="AU289:BD289" si="10">AU287-AU288</f>
        <v>5435742</v>
      </c>
      <c r="AV289" s="219">
        <f t="shared" si="10"/>
        <v>5802507</v>
      </c>
      <c r="AW289" s="219">
        <f t="shared" si="10"/>
        <v>6306091</v>
      </c>
      <c r="AX289" s="219">
        <f t="shared" si="10"/>
        <v>6782638</v>
      </c>
      <c r="AY289" s="219">
        <f t="shared" si="10"/>
        <v>7221359</v>
      </c>
      <c r="AZ289" s="219">
        <f t="shared" si="10"/>
        <v>7803870</v>
      </c>
      <c r="BA289" s="219">
        <f t="shared" si="10"/>
        <v>8489061</v>
      </c>
      <c r="BB289" s="219">
        <f t="shared" si="10"/>
        <v>10718862</v>
      </c>
      <c r="BC289" s="219">
        <f t="shared" si="10"/>
        <v>10813006</v>
      </c>
      <c r="BD289" s="219">
        <f t="shared" si="10"/>
        <v>11820098</v>
      </c>
    </row>
    <row r="290" spans="1:56" x14ac:dyDescent="0.45">
      <c r="E290" s="162"/>
      <c r="F290" s="162"/>
      <c r="G290" s="162"/>
      <c r="H290" s="163"/>
      <c r="I290" s="162"/>
      <c r="J290" s="162"/>
      <c r="K290" s="162"/>
      <c r="L290" s="163"/>
      <c r="M290" s="162"/>
      <c r="N290" s="162"/>
      <c r="O290" s="162"/>
      <c r="P290" s="163"/>
      <c r="Q290" s="162"/>
      <c r="R290" s="162"/>
      <c r="S290" s="162"/>
      <c r="T290" s="163"/>
      <c r="U290" s="162"/>
      <c r="V290" s="162"/>
      <c r="W290" s="162"/>
      <c r="X290" s="163"/>
      <c r="Y290" s="162"/>
      <c r="Z290" s="162"/>
      <c r="AA290" s="162"/>
      <c r="AB290" s="163"/>
      <c r="AC290" s="162"/>
      <c r="AD290" s="162"/>
      <c r="AE290" s="162"/>
      <c r="AF290" s="163"/>
      <c r="AG290" s="162"/>
      <c r="AH290" s="162"/>
      <c r="AJ290" s="52"/>
      <c r="AK290" s="162"/>
      <c r="AL290" s="162"/>
      <c r="AM290" s="162"/>
      <c r="AN290" s="52"/>
      <c r="AO290" s="162"/>
      <c r="AP290" s="165"/>
      <c r="AQ290" s="165"/>
      <c r="AR290" s="52"/>
      <c r="AS290" s="163"/>
      <c r="AU290" s="270">
        <f>AU291/AU287</f>
        <v>0.21135293099066069</v>
      </c>
      <c r="AV290" s="270">
        <f t="shared" ref="AV290:BD290" si="11">AV291/AV287</f>
        <v>0.21329994074963451</v>
      </c>
      <c r="AW290" s="270">
        <f t="shared" si="11"/>
        <v>0.2143399715699125</v>
      </c>
      <c r="AX290" s="270">
        <f t="shared" si="11"/>
        <v>0.21463934529571149</v>
      </c>
      <c r="AY290" s="270">
        <f t="shared" si="11"/>
        <v>0.22212723489407146</v>
      </c>
      <c r="AZ290" s="270">
        <f t="shared" si="11"/>
        <v>0.22195334462463145</v>
      </c>
      <c r="BA290" s="270">
        <f t="shared" si="11"/>
        <v>0.22291428329918747</v>
      </c>
      <c r="BB290" s="270">
        <f t="shared" si="11"/>
        <v>0.21228942361090472</v>
      </c>
      <c r="BC290" s="270">
        <f t="shared" si="11"/>
        <v>0.22186532385942687</v>
      </c>
      <c r="BD290" s="270">
        <f t="shared" si="11"/>
        <v>0.22438437681753531</v>
      </c>
    </row>
    <row r="291" spans="1:56" x14ac:dyDescent="0.45">
      <c r="A291" s="41" t="s">
        <v>422</v>
      </c>
      <c r="B291" s="88" t="s">
        <v>182</v>
      </c>
      <c r="C291" s="119" t="s">
        <v>168</v>
      </c>
      <c r="D291" s="88">
        <v>2750882</v>
      </c>
      <c r="E291" s="40">
        <v>900148</v>
      </c>
      <c r="F291" s="40">
        <v>964468</v>
      </c>
      <c r="G291" s="40">
        <v>938252</v>
      </c>
      <c r="H291" s="42">
        <v>896689</v>
      </c>
      <c r="I291" s="40">
        <v>978038</v>
      </c>
      <c r="J291" s="40">
        <v>1027048</v>
      </c>
      <c r="K291" s="40">
        <v>1029605</v>
      </c>
      <c r="L291" s="42">
        <v>998723</v>
      </c>
      <c r="M291" s="40">
        <v>1070511</v>
      </c>
      <c r="N291" s="40">
        <v>1112343</v>
      </c>
      <c r="O291" s="40">
        <v>1113103</v>
      </c>
      <c r="P291" s="42">
        <v>1069840</v>
      </c>
      <c r="Q291" s="40">
        <v>1131871</v>
      </c>
      <c r="R291" s="40">
        <v>1172670</v>
      </c>
      <c r="S291" s="40">
        <v>1194519</v>
      </c>
      <c r="T291" s="42">
        <v>1220129</v>
      </c>
      <c r="U291" s="40">
        <v>1225188</v>
      </c>
      <c r="V291" s="40">
        <v>1297376</v>
      </c>
      <c r="W291" s="40">
        <v>1349025</v>
      </c>
      <c r="X291" s="42">
        <v>1341952</v>
      </c>
      <c r="Y291" s="40">
        <v>1372065</v>
      </c>
      <c r="Z291" s="40">
        <v>1429397</v>
      </c>
      <c r="AA291" s="40">
        <v>1452916</v>
      </c>
      <c r="AB291" s="42">
        <v>1433186</v>
      </c>
      <c r="AC291" s="40">
        <v>1490039</v>
      </c>
      <c r="AD291" s="40">
        <v>1571161</v>
      </c>
      <c r="AE291" s="40">
        <v>1573669</v>
      </c>
      <c r="AF291" s="42">
        <v>1551888</v>
      </c>
      <c r="AG291" s="40">
        <v>1728908</v>
      </c>
      <c r="AH291" s="40">
        <v>1775608</v>
      </c>
      <c r="AI291" s="40">
        <v>1795110</v>
      </c>
      <c r="AJ291" s="42">
        <v>1864471</v>
      </c>
      <c r="AK291" s="40">
        <v>1846818</v>
      </c>
      <c r="AL291" s="40">
        <v>1888091</v>
      </c>
      <c r="AM291" s="40">
        <v>1953851</v>
      </c>
      <c r="AN291" s="42">
        <v>1903571</v>
      </c>
      <c r="AO291" s="40">
        <v>1992206</v>
      </c>
      <c r="AP291" s="40">
        <v>2134797</v>
      </c>
      <c r="AQ291" s="40">
        <v>2149650</v>
      </c>
      <c r="AR291" s="42">
        <v>2215143</v>
      </c>
      <c r="AS291" s="42">
        <v>2214616</v>
      </c>
      <c r="AU291" s="37">
        <v>3699557</v>
      </c>
      <c r="AV291" s="37">
        <v>4033414</v>
      </c>
      <c r="AW291" s="37">
        <v>4365797</v>
      </c>
      <c r="AX291" s="37">
        <v>4719189</v>
      </c>
      <c r="AY291" s="37">
        <v>5213541</v>
      </c>
      <c r="AZ291" s="37">
        <v>5687564</v>
      </c>
      <c r="BA291" s="37">
        <v>6186757</v>
      </c>
      <c r="BB291" s="37">
        <v>7164097</v>
      </c>
      <c r="BC291" s="37">
        <v>7592331</v>
      </c>
      <c r="BD291" s="37">
        <v>8491796</v>
      </c>
    </row>
    <row r="292" spans="1:56" x14ac:dyDescent="0.45">
      <c r="A292" s="58" t="s">
        <v>423</v>
      </c>
      <c r="B292" s="120" t="s">
        <v>182</v>
      </c>
      <c r="C292" s="121" t="s">
        <v>168</v>
      </c>
      <c r="D292" s="120">
        <v>2750883</v>
      </c>
      <c r="E292" s="176">
        <f t="shared" ref="E292:AS292" si="12">E289-E291</f>
        <v>395000</v>
      </c>
      <c r="F292" s="176">
        <f t="shared" si="12"/>
        <v>412822</v>
      </c>
      <c r="G292" s="176">
        <f t="shared" si="12"/>
        <v>390241</v>
      </c>
      <c r="H292" s="177">
        <f t="shared" si="12"/>
        <v>538122</v>
      </c>
      <c r="I292" s="176">
        <f t="shared" si="12"/>
        <v>379708</v>
      </c>
      <c r="J292" s="176">
        <f t="shared" si="12"/>
        <v>428526</v>
      </c>
      <c r="K292" s="176">
        <f t="shared" si="12"/>
        <v>394143</v>
      </c>
      <c r="L292" s="177">
        <f t="shared" si="12"/>
        <v>566716</v>
      </c>
      <c r="M292" s="176">
        <f t="shared" si="12"/>
        <v>428194</v>
      </c>
      <c r="N292" s="176">
        <f t="shared" si="12"/>
        <v>475812</v>
      </c>
      <c r="O292" s="176">
        <f t="shared" si="12"/>
        <v>423859</v>
      </c>
      <c r="P292" s="177">
        <f t="shared" si="12"/>
        <v>612429</v>
      </c>
      <c r="Q292" s="176">
        <f t="shared" si="12"/>
        <v>480743</v>
      </c>
      <c r="R292" s="176">
        <f t="shared" si="12"/>
        <v>509097</v>
      </c>
      <c r="S292" s="176">
        <f t="shared" si="12"/>
        <v>392991</v>
      </c>
      <c r="T292" s="177">
        <f t="shared" si="12"/>
        <v>680618</v>
      </c>
      <c r="U292" s="176">
        <f t="shared" si="12"/>
        <v>473795</v>
      </c>
      <c r="V292" s="176">
        <f t="shared" si="12"/>
        <v>493146</v>
      </c>
      <c r="W292" s="176">
        <f t="shared" si="12"/>
        <v>417431</v>
      </c>
      <c r="X292" s="177">
        <f t="shared" si="12"/>
        <v>623446</v>
      </c>
      <c r="Y292" s="176">
        <f t="shared" si="12"/>
        <v>490184</v>
      </c>
      <c r="Z292" s="176">
        <f t="shared" si="12"/>
        <v>545476</v>
      </c>
      <c r="AA292" s="176">
        <f t="shared" si="12"/>
        <v>442143</v>
      </c>
      <c r="AB292" s="177">
        <f t="shared" si="12"/>
        <v>638503</v>
      </c>
      <c r="AC292" s="176">
        <f t="shared" si="12"/>
        <v>512237</v>
      </c>
      <c r="AD292" s="176">
        <f t="shared" si="12"/>
        <v>577775</v>
      </c>
      <c r="AE292" s="176">
        <f t="shared" si="12"/>
        <v>491417</v>
      </c>
      <c r="AF292" s="177">
        <f t="shared" si="12"/>
        <v>720875</v>
      </c>
      <c r="AG292" s="176">
        <f t="shared" si="12"/>
        <v>866784</v>
      </c>
      <c r="AH292" s="176">
        <f t="shared" si="12"/>
        <v>1042627</v>
      </c>
      <c r="AI292" s="176">
        <f t="shared" si="12"/>
        <v>773130</v>
      </c>
      <c r="AJ292" s="177">
        <f t="shared" si="12"/>
        <v>872224</v>
      </c>
      <c r="AK292" s="176">
        <f t="shared" si="12"/>
        <v>908850</v>
      </c>
      <c r="AL292" s="176">
        <f t="shared" si="12"/>
        <v>849568</v>
      </c>
      <c r="AM292" s="176">
        <f t="shared" si="12"/>
        <v>665588</v>
      </c>
      <c r="AN292" s="177">
        <f t="shared" si="12"/>
        <v>796669</v>
      </c>
      <c r="AO292" s="176">
        <f t="shared" si="12"/>
        <v>746157</v>
      </c>
      <c r="AP292" s="176">
        <f t="shared" si="12"/>
        <v>913426</v>
      </c>
      <c r="AQ292" s="176">
        <f t="shared" si="12"/>
        <v>735545</v>
      </c>
      <c r="AR292" s="177">
        <f t="shared" si="12"/>
        <v>933174</v>
      </c>
      <c r="AS292" s="177">
        <f t="shared" si="12"/>
        <v>740858</v>
      </c>
      <c r="AU292" s="219">
        <f t="shared" ref="AU292:BD292" si="13">AU289-AU291</f>
        <v>1736185</v>
      </c>
      <c r="AV292" s="219">
        <f t="shared" si="13"/>
        <v>1769093</v>
      </c>
      <c r="AW292" s="219">
        <f t="shared" si="13"/>
        <v>1940294</v>
      </c>
      <c r="AX292" s="219">
        <f t="shared" si="13"/>
        <v>2063449</v>
      </c>
      <c r="AY292" s="219">
        <f t="shared" si="13"/>
        <v>2007818</v>
      </c>
      <c r="AZ292" s="219">
        <f t="shared" si="13"/>
        <v>2116306</v>
      </c>
      <c r="BA292" s="219">
        <f t="shared" si="13"/>
        <v>2302304</v>
      </c>
      <c r="BB292" s="219">
        <f t="shared" si="13"/>
        <v>3554765</v>
      </c>
      <c r="BC292" s="219">
        <f t="shared" si="13"/>
        <v>3220675</v>
      </c>
      <c r="BD292" s="219">
        <f t="shared" si="13"/>
        <v>3328302</v>
      </c>
    </row>
    <row r="293" spans="1:56" x14ac:dyDescent="0.45">
      <c r="E293" s="162"/>
      <c r="F293" s="162"/>
      <c r="G293" s="162"/>
      <c r="H293" s="163"/>
      <c r="I293" s="162"/>
      <c r="J293" s="162"/>
      <c r="K293" s="162"/>
      <c r="L293" s="163"/>
      <c r="M293" s="162"/>
      <c r="N293" s="162"/>
      <c r="O293" s="162"/>
      <c r="P293" s="163"/>
      <c r="Q293" s="162"/>
      <c r="R293" s="162"/>
      <c r="S293" s="162"/>
      <c r="T293" s="163"/>
      <c r="U293" s="162"/>
      <c r="V293" s="162"/>
      <c r="W293" s="162"/>
      <c r="X293" s="163"/>
      <c r="Y293" s="162"/>
      <c r="Z293" s="162"/>
      <c r="AA293" s="162"/>
      <c r="AB293" s="163"/>
      <c r="AC293" s="162"/>
      <c r="AD293" s="162"/>
      <c r="AE293" s="162"/>
      <c r="AF293" s="163"/>
      <c r="AG293" s="162"/>
      <c r="AH293" s="162"/>
      <c r="AJ293" s="52"/>
      <c r="AK293" s="162"/>
      <c r="AL293" s="162"/>
      <c r="AM293" s="162"/>
      <c r="AN293" s="52"/>
      <c r="AO293" s="162"/>
      <c r="AP293" s="165"/>
      <c r="AQ293" s="165"/>
      <c r="AR293" s="52"/>
      <c r="AS293" s="163"/>
      <c r="AU293" s="270">
        <f>AU289/AU287</f>
        <v>0.31053988458862397</v>
      </c>
      <c r="AV293" s="270">
        <f t="shared" ref="AV293:BD293" si="14">AV289/AV287</f>
        <v>0.30685528420820168</v>
      </c>
      <c r="AW293" s="270">
        <f t="shared" si="14"/>
        <v>0.30959922453043076</v>
      </c>
      <c r="AX293" s="270">
        <f t="shared" si="14"/>
        <v>0.30848965356077368</v>
      </c>
      <c r="AY293" s="270">
        <f t="shared" si="14"/>
        <v>0.30767198471200613</v>
      </c>
      <c r="AZ293" s="270">
        <f t="shared" si="14"/>
        <v>0.3045407572584366</v>
      </c>
      <c r="BA293" s="270">
        <f t="shared" si="14"/>
        <v>0.30586831658299879</v>
      </c>
      <c r="BB293" s="270">
        <f t="shared" si="14"/>
        <v>0.31762565969511991</v>
      </c>
      <c r="BC293" s="270">
        <f t="shared" si="14"/>
        <v>0.31598083356533402</v>
      </c>
      <c r="BD293" s="270">
        <f t="shared" si="14"/>
        <v>0.31233031547769113</v>
      </c>
    </row>
    <row r="294" spans="1:56" x14ac:dyDescent="0.45">
      <c r="A294" s="41" t="s">
        <v>73</v>
      </c>
      <c r="B294" s="88" t="s">
        <v>182</v>
      </c>
      <c r="C294" s="119" t="s">
        <v>168</v>
      </c>
      <c r="D294" s="88">
        <v>2750884</v>
      </c>
      <c r="E294" s="40">
        <v>24516</v>
      </c>
      <c r="F294" s="40">
        <v>20631</v>
      </c>
      <c r="G294" s="40">
        <v>21524</v>
      </c>
      <c r="H294" s="42">
        <v>22313</v>
      </c>
      <c r="I294" s="40">
        <v>22267</v>
      </c>
      <c r="J294" s="40">
        <v>22598</v>
      </c>
      <c r="K294" s="40">
        <v>21835</v>
      </c>
      <c r="L294" s="42">
        <v>21532</v>
      </c>
      <c r="M294" s="40">
        <v>21576</v>
      </c>
      <c r="N294" s="40">
        <v>20699</v>
      </c>
      <c r="O294" s="40">
        <v>21394</v>
      </c>
      <c r="P294" s="42">
        <v>23275</v>
      </c>
      <c r="Q294" s="40">
        <v>24081</v>
      </c>
      <c r="R294" s="40">
        <v>24352</v>
      </c>
      <c r="S294" s="40">
        <v>23877</v>
      </c>
      <c r="T294" s="42">
        <v>25511</v>
      </c>
      <c r="U294" s="40">
        <v>25004</v>
      </c>
      <c r="V294" s="40">
        <v>23748</v>
      </c>
      <c r="W294" s="40">
        <v>23995</v>
      </c>
      <c r="X294" s="42">
        <v>24289</v>
      </c>
      <c r="Y294" s="40">
        <v>24773</v>
      </c>
      <c r="Z294" s="40">
        <v>25451</v>
      </c>
      <c r="AA294" s="40">
        <v>24586</v>
      </c>
      <c r="AB294" s="42">
        <v>25061</v>
      </c>
      <c r="AC294" s="40">
        <v>25933</v>
      </c>
      <c r="AD294" s="40">
        <v>24810</v>
      </c>
      <c r="AE294" s="40">
        <v>24264</v>
      </c>
      <c r="AF294" s="42">
        <v>25567</v>
      </c>
      <c r="AG294" s="40">
        <v>30493</v>
      </c>
      <c r="AH294" s="40">
        <v>39326</v>
      </c>
      <c r="AI294" s="40">
        <v>40298</v>
      </c>
      <c r="AJ294" s="42">
        <v>40268</v>
      </c>
      <c r="AK294" s="40">
        <v>40392</v>
      </c>
      <c r="AL294" s="40">
        <v>39430</v>
      </c>
      <c r="AM294" s="40">
        <v>39198</v>
      </c>
      <c r="AN294" s="42">
        <v>38506</v>
      </c>
      <c r="AO294" s="40">
        <v>39676</v>
      </c>
      <c r="AP294" s="40">
        <v>43098</v>
      </c>
      <c r="AQ294" s="40">
        <v>53681</v>
      </c>
      <c r="AR294" s="42">
        <v>74818</v>
      </c>
      <c r="AS294" s="42">
        <v>83038</v>
      </c>
      <c r="AU294" s="37">
        <v>88984</v>
      </c>
      <c r="AV294" s="37">
        <v>88232</v>
      </c>
      <c r="AW294" s="37">
        <v>86944</v>
      </c>
      <c r="AX294" s="37">
        <v>97821</v>
      </c>
      <c r="AY294" s="37">
        <v>97036</v>
      </c>
      <c r="AZ294" s="37">
        <v>99871</v>
      </c>
      <c r="BA294" s="37">
        <v>100574</v>
      </c>
      <c r="BB294" s="37">
        <v>150385</v>
      </c>
      <c r="BC294" s="37">
        <v>157526</v>
      </c>
      <c r="BD294" s="37">
        <v>211273</v>
      </c>
    </row>
    <row r="295" spans="1:56" x14ac:dyDescent="0.45">
      <c r="A295" s="41" t="s">
        <v>424</v>
      </c>
      <c r="B295" s="88" t="s">
        <v>182</v>
      </c>
      <c r="C295" s="119" t="s">
        <v>168</v>
      </c>
      <c r="D295" s="88">
        <v>2750885</v>
      </c>
      <c r="E295" s="40">
        <v>18871</v>
      </c>
      <c r="F295" s="39"/>
      <c r="G295" s="39"/>
      <c r="H295" s="38"/>
      <c r="I295" s="168"/>
      <c r="J295" s="168"/>
      <c r="K295" s="168"/>
      <c r="L295" s="38"/>
      <c r="M295" s="39"/>
      <c r="N295" s="39"/>
      <c r="O295" s="40">
        <v>326</v>
      </c>
      <c r="P295" s="38"/>
      <c r="Q295" s="168"/>
      <c r="R295" s="168"/>
      <c r="S295" s="168"/>
      <c r="T295" s="59"/>
      <c r="U295" s="40">
        <v>3502</v>
      </c>
      <c r="V295" s="39"/>
      <c r="W295" s="39"/>
      <c r="X295" s="38"/>
      <c r="Y295" s="39"/>
      <c r="Z295" s="40">
        <v>1019</v>
      </c>
      <c r="AA295" s="39"/>
      <c r="AB295" s="38"/>
      <c r="AC295" s="168"/>
      <c r="AD295" s="168"/>
      <c r="AE295" s="168"/>
      <c r="AF295" s="59"/>
      <c r="AG295" s="168"/>
      <c r="AH295" s="168"/>
      <c r="AJ295" s="52"/>
      <c r="AK295" s="168"/>
      <c r="AL295" s="168"/>
      <c r="AM295" s="168"/>
      <c r="AN295" s="52"/>
      <c r="AO295" s="168"/>
      <c r="AP295" s="183"/>
      <c r="AQ295" s="40">
        <v>415</v>
      </c>
      <c r="AR295" s="52"/>
      <c r="AS295" s="59"/>
      <c r="AU295" s="37">
        <v>18871</v>
      </c>
      <c r="AV295" s="51"/>
      <c r="AW295" s="37">
        <v>326</v>
      </c>
      <c r="AX295" s="51"/>
      <c r="AY295" s="37">
        <v>3502</v>
      </c>
      <c r="AZ295" s="37">
        <v>1019</v>
      </c>
      <c r="BA295" s="51"/>
      <c r="BB295" s="51"/>
      <c r="BC295" s="51"/>
      <c r="BD295" s="37">
        <v>415</v>
      </c>
    </row>
    <row r="296" spans="1:56" x14ac:dyDescent="0.45">
      <c r="A296" s="58" t="s">
        <v>425</v>
      </c>
      <c r="B296" s="120" t="s">
        <v>182</v>
      </c>
      <c r="C296" s="121" t="s">
        <v>168</v>
      </c>
      <c r="D296" s="120">
        <v>2750886</v>
      </c>
      <c r="E296" s="176">
        <f t="shared" ref="E296:AS296" si="15">E292-E294-E295</f>
        <v>351613</v>
      </c>
      <c r="F296" s="176">
        <f t="shared" si="15"/>
        <v>392191</v>
      </c>
      <c r="G296" s="176">
        <f t="shared" si="15"/>
        <v>368717</v>
      </c>
      <c r="H296" s="177">
        <f t="shared" si="15"/>
        <v>515809</v>
      </c>
      <c r="I296" s="176">
        <f t="shared" si="15"/>
        <v>357441</v>
      </c>
      <c r="J296" s="176">
        <f t="shared" si="15"/>
        <v>405928</v>
      </c>
      <c r="K296" s="176">
        <f t="shared" si="15"/>
        <v>372308</v>
      </c>
      <c r="L296" s="177">
        <f t="shared" si="15"/>
        <v>545184</v>
      </c>
      <c r="M296" s="176">
        <f t="shared" si="15"/>
        <v>406618</v>
      </c>
      <c r="N296" s="176">
        <f t="shared" si="15"/>
        <v>455113</v>
      </c>
      <c r="O296" s="176">
        <f t="shared" si="15"/>
        <v>402139</v>
      </c>
      <c r="P296" s="177">
        <f t="shared" si="15"/>
        <v>589154</v>
      </c>
      <c r="Q296" s="176">
        <f t="shared" si="15"/>
        <v>456662</v>
      </c>
      <c r="R296" s="176">
        <f t="shared" si="15"/>
        <v>484745</v>
      </c>
      <c r="S296" s="176">
        <f t="shared" si="15"/>
        <v>369114</v>
      </c>
      <c r="T296" s="177">
        <f t="shared" si="15"/>
        <v>655107</v>
      </c>
      <c r="U296" s="176">
        <f t="shared" si="15"/>
        <v>445289</v>
      </c>
      <c r="V296" s="176">
        <f t="shared" si="15"/>
        <v>469398</v>
      </c>
      <c r="W296" s="176">
        <f t="shared" si="15"/>
        <v>393436</v>
      </c>
      <c r="X296" s="177">
        <f t="shared" si="15"/>
        <v>599157</v>
      </c>
      <c r="Y296" s="176">
        <f t="shared" si="15"/>
        <v>465411</v>
      </c>
      <c r="Z296" s="176">
        <f t="shared" si="15"/>
        <v>519006</v>
      </c>
      <c r="AA296" s="176">
        <f t="shared" si="15"/>
        <v>417557</v>
      </c>
      <c r="AB296" s="177">
        <f t="shared" si="15"/>
        <v>613442</v>
      </c>
      <c r="AC296" s="176">
        <f t="shared" si="15"/>
        <v>486304</v>
      </c>
      <c r="AD296" s="176">
        <f t="shared" si="15"/>
        <v>552965</v>
      </c>
      <c r="AE296" s="176">
        <f t="shared" si="15"/>
        <v>467153</v>
      </c>
      <c r="AF296" s="177">
        <f t="shared" si="15"/>
        <v>695308</v>
      </c>
      <c r="AG296" s="176">
        <f t="shared" si="15"/>
        <v>836291</v>
      </c>
      <c r="AH296" s="176">
        <f t="shared" si="15"/>
        <v>1003301</v>
      </c>
      <c r="AI296" s="176">
        <f t="shared" si="15"/>
        <v>732832</v>
      </c>
      <c r="AJ296" s="177">
        <f t="shared" si="15"/>
        <v>831956</v>
      </c>
      <c r="AK296" s="176">
        <f t="shared" si="15"/>
        <v>868458</v>
      </c>
      <c r="AL296" s="176">
        <f t="shared" si="15"/>
        <v>810138</v>
      </c>
      <c r="AM296" s="176">
        <f t="shared" si="15"/>
        <v>626390</v>
      </c>
      <c r="AN296" s="177">
        <f t="shared" si="15"/>
        <v>758163</v>
      </c>
      <c r="AO296" s="176">
        <f t="shared" si="15"/>
        <v>706481</v>
      </c>
      <c r="AP296" s="176">
        <f t="shared" si="15"/>
        <v>870328</v>
      </c>
      <c r="AQ296" s="176">
        <f t="shared" si="15"/>
        <v>681449</v>
      </c>
      <c r="AR296" s="177">
        <f t="shared" si="15"/>
        <v>858356</v>
      </c>
      <c r="AS296" s="177">
        <f t="shared" si="15"/>
        <v>657820</v>
      </c>
      <c r="AU296" s="219">
        <f t="shared" ref="AU296:BD296" si="16">AU292-AU294-AU295</f>
        <v>1628330</v>
      </c>
      <c r="AV296" s="219">
        <f t="shared" si="16"/>
        <v>1680861</v>
      </c>
      <c r="AW296" s="219">
        <f t="shared" si="16"/>
        <v>1853024</v>
      </c>
      <c r="AX296" s="219">
        <f t="shared" si="16"/>
        <v>1965628</v>
      </c>
      <c r="AY296" s="219">
        <f t="shared" si="16"/>
        <v>1907280</v>
      </c>
      <c r="AZ296" s="219">
        <f t="shared" si="16"/>
        <v>2015416</v>
      </c>
      <c r="BA296" s="219">
        <f t="shared" si="16"/>
        <v>2201730</v>
      </c>
      <c r="BB296" s="219">
        <f t="shared" si="16"/>
        <v>3404380</v>
      </c>
      <c r="BC296" s="219">
        <f t="shared" si="16"/>
        <v>3063149</v>
      </c>
      <c r="BD296" s="219">
        <f t="shared" si="16"/>
        <v>3116614</v>
      </c>
    </row>
    <row r="297" spans="1:56" x14ac:dyDescent="0.45">
      <c r="E297" s="162"/>
      <c r="F297" s="162"/>
      <c r="G297" s="162"/>
      <c r="H297" s="163"/>
      <c r="I297" s="162"/>
      <c r="J297" s="162"/>
      <c r="K297" s="162"/>
      <c r="L297" s="163"/>
      <c r="M297" s="162"/>
      <c r="N297" s="162"/>
      <c r="O297" s="162"/>
      <c r="P297" s="163"/>
      <c r="Q297" s="162"/>
      <c r="R297" s="162"/>
      <c r="S297" s="162"/>
      <c r="T297" s="163"/>
      <c r="U297" s="162"/>
      <c r="V297" s="162"/>
      <c r="W297" s="162"/>
      <c r="X297" s="163"/>
      <c r="Y297" s="162"/>
      <c r="Z297" s="162"/>
      <c r="AA297" s="162"/>
      <c r="AB297" s="163"/>
      <c r="AC297" s="162"/>
      <c r="AD297" s="162"/>
      <c r="AE297" s="162"/>
      <c r="AF297" s="163"/>
      <c r="AG297" s="162"/>
      <c r="AH297" s="162"/>
      <c r="AJ297" s="52"/>
      <c r="AK297" s="162"/>
      <c r="AL297" s="162"/>
      <c r="AM297" s="162"/>
      <c r="AN297" s="52"/>
      <c r="AO297" s="162"/>
      <c r="AP297" s="165"/>
      <c r="AQ297" s="165"/>
      <c r="AR297" s="52"/>
      <c r="AS297" s="163"/>
      <c r="AU297" s="167"/>
      <c r="AV297" s="167"/>
      <c r="AW297" s="167"/>
      <c r="AX297" s="167"/>
      <c r="AY297" s="167"/>
      <c r="AZ297" s="167"/>
      <c r="BA297" s="167"/>
      <c r="BB297" s="167"/>
      <c r="BC297" s="167"/>
      <c r="BD297" s="167"/>
    </row>
    <row r="298" spans="1:56" x14ac:dyDescent="0.45">
      <c r="A298" s="41" t="s">
        <v>426</v>
      </c>
      <c r="B298" s="88" t="s">
        <v>182</v>
      </c>
      <c r="C298" s="119" t="s">
        <v>168</v>
      </c>
      <c r="D298" s="88">
        <v>2750887</v>
      </c>
      <c r="E298" s="40">
        <v>131530</v>
      </c>
      <c r="F298" s="40">
        <v>146716</v>
      </c>
      <c r="G298" s="40">
        <v>131332</v>
      </c>
      <c r="H298" s="42">
        <v>193636</v>
      </c>
      <c r="I298" s="40">
        <v>135043</v>
      </c>
      <c r="J298" s="40">
        <v>154668</v>
      </c>
      <c r="K298" s="40">
        <v>135992</v>
      </c>
      <c r="L298" s="42">
        <v>189813</v>
      </c>
      <c r="M298" s="40">
        <v>153383</v>
      </c>
      <c r="N298" s="40">
        <v>172764</v>
      </c>
      <c r="O298" s="40">
        <v>148818</v>
      </c>
      <c r="P298" s="42">
        <v>212979</v>
      </c>
      <c r="Q298" s="40">
        <v>161538</v>
      </c>
      <c r="R298" s="40">
        <v>178227</v>
      </c>
      <c r="S298" s="40">
        <v>133799</v>
      </c>
      <c r="T298" s="42">
        <v>240931</v>
      </c>
      <c r="U298" s="40">
        <v>165800</v>
      </c>
      <c r="V298" s="40">
        <v>174615</v>
      </c>
      <c r="W298" s="40">
        <v>140903</v>
      </c>
      <c r="X298" s="42">
        <v>-112998</v>
      </c>
      <c r="Y298" s="40">
        <v>100559</v>
      </c>
      <c r="Z298" s="40">
        <v>111769</v>
      </c>
      <c r="AA298" s="40">
        <v>83415</v>
      </c>
      <c r="AB298" s="42">
        <v>130201</v>
      </c>
      <c r="AC298" s="40">
        <v>101291</v>
      </c>
      <c r="AD298" s="40">
        <v>126410</v>
      </c>
      <c r="AE298" s="40">
        <v>101603</v>
      </c>
      <c r="AF298" s="42">
        <v>159871</v>
      </c>
      <c r="AG298" s="40">
        <v>185845</v>
      </c>
      <c r="AH298" s="40">
        <v>215700</v>
      </c>
      <c r="AI298" s="40">
        <v>158572</v>
      </c>
      <c r="AJ298" s="42">
        <v>189213</v>
      </c>
      <c r="AK298" s="40">
        <v>190709</v>
      </c>
      <c r="AL298" s="40">
        <v>173119</v>
      </c>
      <c r="AM298" s="40">
        <v>139359</v>
      </c>
      <c r="AN298" s="42">
        <v>160730</v>
      </c>
      <c r="AO298" s="40">
        <v>153824</v>
      </c>
      <c r="AP298" s="40">
        <v>192298</v>
      </c>
      <c r="AQ298" s="40">
        <v>155282</v>
      </c>
      <c r="AR298" s="42">
        <v>199221</v>
      </c>
      <c r="AS298" s="42">
        <v>143440</v>
      </c>
      <c r="AU298" s="37">
        <v>603214</v>
      </c>
      <c r="AV298" s="37">
        <v>615516</v>
      </c>
      <c r="AW298" s="37">
        <v>687944</v>
      </c>
      <c r="AX298" s="37">
        <v>714495</v>
      </c>
      <c r="AY298" s="37">
        <v>368320</v>
      </c>
      <c r="AZ298" s="37">
        <v>425944</v>
      </c>
      <c r="BA298" s="37">
        <v>489175</v>
      </c>
      <c r="BB298" s="37">
        <v>749330</v>
      </c>
      <c r="BC298" s="37">
        <v>663917</v>
      </c>
      <c r="BD298" s="37">
        <v>700625</v>
      </c>
    </row>
    <row r="299" spans="1:56" ht="14.65" thickBot="1" x14ac:dyDescent="0.5">
      <c r="A299" s="66" t="s">
        <v>427</v>
      </c>
      <c r="B299" s="122" t="s">
        <v>182</v>
      </c>
      <c r="C299" s="123" t="s">
        <v>168</v>
      </c>
      <c r="D299" s="122">
        <v>2750888</v>
      </c>
      <c r="E299" s="228">
        <f t="shared" ref="E299:AS299" si="17">E296-E298</f>
        <v>220083</v>
      </c>
      <c r="F299" s="228">
        <f t="shared" si="17"/>
        <v>245475</v>
      </c>
      <c r="G299" s="228">
        <f t="shared" si="17"/>
        <v>237385</v>
      </c>
      <c r="H299" s="229">
        <f t="shared" si="17"/>
        <v>322173</v>
      </c>
      <c r="I299" s="228">
        <f t="shared" si="17"/>
        <v>222398</v>
      </c>
      <c r="J299" s="228">
        <f t="shared" si="17"/>
        <v>251260</v>
      </c>
      <c r="K299" s="228">
        <f t="shared" si="17"/>
        <v>236316</v>
      </c>
      <c r="L299" s="229">
        <f t="shared" si="17"/>
        <v>355371</v>
      </c>
      <c r="M299" s="228">
        <f t="shared" si="17"/>
        <v>253235</v>
      </c>
      <c r="N299" s="228">
        <f t="shared" si="17"/>
        <v>282349</v>
      </c>
      <c r="O299" s="228">
        <f t="shared" si="17"/>
        <v>253321</v>
      </c>
      <c r="P299" s="229">
        <f t="shared" si="17"/>
        <v>376175</v>
      </c>
      <c r="Q299" s="228">
        <f t="shared" si="17"/>
        <v>295124</v>
      </c>
      <c r="R299" s="228">
        <f t="shared" si="17"/>
        <v>306518</v>
      </c>
      <c r="S299" s="228">
        <f t="shared" si="17"/>
        <v>235315</v>
      </c>
      <c r="T299" s="229">
        <f t="shared" si="17"/>
        <v>414176</v>
      </c>
      <c r="U299" s="228">
        <f t="shared" si="17"/>
        <v>279489</v>
      </c>
      <c r="V299" s="228">
        <f t="shared" si="17"/>
        <v>294783</v>
      </c>
      <c r="W299" s="228">
        <f t="shared" si="17"/>
        <v>252533</v>
      </c>
      <c r="X299" s="229">
        <f t="shared" si="17"/>
        <v>712155</v>
      </c>
      <c r="Y299" s="228">
        <f t="shared" si="17"/>
        <v>364852</v>
      </c>
      <c r="Z299" s="228">
        <f t="shared" si="17"/>
        <v>407237</v>
      </c>
      <c r="AA299" s="228">
        <f t="shared" si="17"/>
        <v>334142</v>
      </c>
      <c r="AB299" s="229">
        <f t="shared" si="17"/>
        <v>483241</v>
      </c>
      <c r="AC299" s="228">
        <f t="shared" si="17"/>
        <v>385013</v>
      </c>
      <c r="AD299" s="228">
        <f t="shared" si="17"/>
        <v>426555</v>
      </c>
      <c r="AE299" s="228">
        <f t="shared" si="17"/>
        <v>365550</v>
      </c>
      <c r="AF299" s="229">
        <f t="shared" si="17"/>
        <v>535437</v>
      </c>
      <c r="AG299" s="228">
        <f t="shared" si="17"/>
        <v>650446</v>
      </c>
      <c r="AH299" s="228">
        <f t="shared" si="17"/>
        <v>787601</v>
      </c>
      <c r="AI299" s="228">
        <f t="shared" si="17"/>
        <v>574260</v>
      </c>
      <c r="AJ299" s="229">
        <f t="shared" si="17"/>
        <v>642743</v>
      </c>
      <c r="AK299" s="228">
        <f t="shared" si="17"/>
        <v>677749</v>
      </c>
      <c r="AL299" s="228">
        <f t="shared" si="17"/>
        <v>637019</v>
      </c>
      <c r="AM299" s="228">
        <f t="shared" si="17"/>
        <v>487031</v>
      </c>
      <c r="AN299" s="229">
        <f t="shared" si="17"/>
        <v>597433</v>
      </c>
      <c r="AO299" s="228">
        <f t="shared" si="17"/>
        <v>552657</v>
      </c>
      <c r="AP299" s="228">
        <f t="shared" si="17"/>
        <v>678030</v>
      </c>
      <c r="AQ299" s="228">
        <f t="shared" si="17"/>
        <v>526167</v>
      </c>
      <c r="AR299" s="229">
        <f t="shared" si="17"/>
        <v>659135</v>
      </c>
      <c r="AS299" s="229">
        <f t="shared" si="17"/>
        <v>514380</v>
      </c>
      <c r="AU299" s="230">
        <f t="shared" ref="AU299:BD299" si="18">AU296-AU298</f>
        <v>1025116</v>
      </c>
      <c r="AV299" s="230">
        <f t="shared" si="18"/>
        <v>1065345</v>
      </c>
      <c r="AW299" s="230">
        <f t="shared" si="18"/>
        <v>1165080</v>
      </c>
      <c r="AX299" s="230">
        <f t="shared" si="18"/>
        <v>1251133</v>
      </c>
      <c r="AY299" s="230">
        <f t="shared" si="18"/>
        <v>1538960</v>
      </c>
      <c r="AZ299" s="230">
        <f t="shared" si="18"/>
        <v>1589472</v>
      </c>
      <c r="BA299" s="230">
        <f t="shared" si="18"/>
        <v>1712555</v>
      </c>
      <c r="BB299" s="230">
        <f t="shared" si="18"/>
        <v>2655050</v>
      </c>
      <c r="BC299" s="230">
        <f t="shared" si="18"/>
        <v>2399232</v>
      </c>
      <c r="BD299" s="230">
        <f t="shared" si="18"/>
        <v>2415989</v>
      </c>
    </row>
    <row r="300" spans="1:56" x14ac:dyDescent="0.45">
      <c r="E300" s="162"/>
      <c r="F300" s="162"/>
      <c r="G300" s="162"/>
      <c r="H300" s="163"/>
      <c r="I300" s="162"/>
      <c r="J300" s="162"/>
      <c r="K300" s="162"/>
      <c r="L300" s="163"/>
      <c r="M300" s="162"/>
      <c r="N300" s="162"/>
      <c r="O300" s="162"/>
      <c r="P300" s="163"/>
      <c r="Q300" s="162"/>
      <c r="R300" s="162"/>
      <c r="S300" s="162"/>
      <c r="T300" s="163"/>
      <c r="U300" s="162"/>
      <c r="V300" s="162"/>
      <c r="W300" s="162"/>
      <c r="X300" s="163"/>
      <c r="Y300" s="162"/>
      <c r="Z300" s="162"/>
      <c r="AA300" s="162"/>
      <c r="AB300" s="163"/>
      <c r="AC300" s="162"/>
      <c r="AD300" s="162"/>
      <c r="AE300" s="162"/>
      <c r="AF300" s="163"/>
      <c r="AG300" s="162"/>
      <c r="AH300" s="162"/>
      <c r="AJ300" s="52"/>
      <c r="AK300" s="162"/>
      <c r="AL300" s="162"/>
      <c r="AM300" s="162"/>
      <c r="AN300" s="52"/>
      <c r="AO300" s="162"/>
      <c r="AP300" s="165"/>
      <c r="AQ300" s="165"/>
      <c r="AR300" s="52"/>
      <c r="AS300" s="163"/>
      <c r="AU300" s="167"/>
      <c r="AV300" s="167"/>
      <c r="AW300" s="167"/>
      <c r="AX300" s="167"/>
      <c r="AY300" s="167"/>
      <c r="AZ300" s="167"/>
      <c r="BA300" s="167"/>
      <c r="BB300" s="167"/>
      <c r="BC300" s="167"/>
      <c r="BD300" s="167"/>
    </row>
    <row r="301" spans="1:56" x14ac:dyDescent="0.45">
      <c r="A301" s="231" t="s">
        <v>428</v>
      </c>
      <c r="B301" s="232"/>
      <c r="C301" s="232"/>
      <c r="D301" s="232"/>
      <c r="E301" s="162"/>
      <c r="F301" s="162"/>
      <c r="G301" s="162"/>
      <c r="H301" s="163"/>
      <c r="I301" s="162"/>
      <c r="J301" s="162"/>
      <c r="K301" s="162"/>
      <c r="L301" s="163"/>
      <c r="M301" s="162"/>
      <c r="N301" s="162"/>
      <c r="O301" s="162"/>
      <c r="P301" s="163"/>
      <c r="Q301" s="162"/>
      <c r="R301" s="162"/>
      <c r="S301" s="162"/>
      <c r="T301" s="163"/>
      <c r="U301" s="162"/>
      <c r="V301" s="162"/>
      <c r="W301" s="162"/>
      <c r="X301" s="163"/>
      <c r="Y301" s="162"/>
      <c r="Z301" s="162"/>
      <c r="AA301" s="162"/>
      <c r="AB301" s="163"/>
      <c r="AC301" s="162"/>
      <c r="AD301" s="162"/>
      <c r="AE301" s="162"/>
      <c r="AF301" s="163"/>
      <c r="AG301" s="162"/>
      <c r="AH301" s="162"/>
      <c r="AJ301" s="52"/>
      <c r="AK301" s="162"/>
      <c r="AL301" s="162"/>
      <c r="AM301" s="162"/>
      <c r="AN301" s="52"/>
      <c r="AO301" s="162"/>
      <c r="AP301" s="165"/>
      <c r="AQ301" s="165"/>
      <c r="AR301" s="52"/>
      <c r="AS301" s="163"/>
      <c r="AU301" s="167"/>
      <c r="AV301" s="167"/>
      <c r="AW301" s="167"/>
      <c r="AX301" s="167"/>
      <c r="AY301" s="167"/>
      <c r="AZ301" s="167"/>
      <c r="BA301" s="167"/>
      <c r="BB301" s="167"/>
      <c r="BC301" s="167"/>
      <c r="BD301" s="167"/>
    </row>
    <row r="302" spans="1:56" x14ac:dyDescent="0.45">
      <c r="A302" s="41" t="s">
        <v>96</v>
      </c>
      <c r="B302" s="88" t="s">
        <v>171</v>
      </c>
      <c r="C302" s="119" t="s">
        <v>168</v>
      </c>
      <c r="D302" s="88">
        <v>2750889</v>
      </c>
      <c r="E302" s="61">
        <v>0.67</v>
      </c>
      <c r="F302" s="61">
        <v>0.76</v>
      </c>
      <c r="G302" s="61">
        <v>0.74</v>
      </c>
      <c r="H302" s="60">
        <v>1.01</v>
      </c>
      <c r="I302" s="61">
        <v>0.72</v>
      </c>
      <c r="J302" s="61">
        <v>0.83</v>
      </c>
      <c r="K302" s="61">
        <v>0.78</v>
      </c>
      <c r="L302" s="60">
        <v>1.17</v>
      </c>
      <c r="M302" s="61">
        <v>0.84</v>
      </c>
      <c r="N302" s="61">
        <v>0.95</v>
      </c>
      <c r="O302" s="61">
        <v>0.87</v>
      </c>
      <c r="P302" s="60">
        <v>1.3</v>
      </c>
      <c r="Q302" s="61">
        <v>1.03</v>
      </c>
      <c r="R302" s="61">
        <v>1.08</v>
      </c>
      <c r="S302" s="61">
        <v>0.84</v>
      </c>
      <c r="T302" s="60">
        <v>1.5</v>
      </c>
      <c r="U302" s="61">
        <v>1.02</v>
      </c>
      <c r="V302" s="61">
        <v>1.08</v>
      </c>
      <c r="W302" s="61">
        <v>0.93</v>
      </c>
      <c r="X302" s="60">
        <v>2.63</v>
      </c>
      <c r="Y302" s="61">
        <v>1.36</v>
      </c>
      <c r="Z302" s="61">
        <v>1.53</v>
      </c>
      <c r="AA302" s="61">
        <v>1.26</v>
      </c>
      <c r="AB302" s="60">
        <v>1.85</v>
      </c>
      <c r="AC302" s="61">
        <v>1.49</v>
      </c>
      <c r="AD302" s="61">
        <v>1.65</v>
      </c>
      <c r="AE302" s="61">
        <v>1.43</v>
      </c>
      <c r="AF302" s="60">
        <v>2.11</v>
      </c>
      <c r="AG302" s="61">
        <v>2.58</v>
      </c>
      <c r="AH302" s="61">
        <v>3.15</v>
      </c>
      <c r="AI302" s="61">
        <v>2.3199999999999998</v>
      </c>
      <c r="AJ302" s="60">
        <v>2.64</v>
      </c>
      <c r="AK302" s="61">
        <v>2.84</v>
      </c>
      <c r="AL302" s="61">
        <v>2.71</v>
      </c>
      <c r="AM302" s="61">
        <v>2.09</v>
      </c>
      <c r="AN302" s="60">
        <v>2.59</v>
      </c>
      <c r="AO302" s="61">
        <v>2.42</v>
      </c>
      <c r="AP302" s="61">
        <v>3</v>
      </c>
      <c r="AQ302" s="61">
        <v>2.34</v>
      </c>
      <c r="AR302" s="60">
        <v>2.97</v>
      </c>
      <c r="AS302" s="60">
        <v>2.35</v>
      </c>
      <c r="AU302" s="62">
        <v>3.17</v>
      </c>
      <c r="AV302" s="62">
        <v>3.5</v>
      </c>
      <c r="AW302" s="62">
        <v>3.96</v>
      </c>
      <c r="AX302" s="62">
        <v>4.45</v>
      </c>
      <c r="AY302" s="62">
        <v>5.64</v>
      </c>
      <c r="AZ302" s="62">
        <v>5.99</v>
      </c>
      <c r="BA302" s="62">
        <v>6.68</v>
      </c>
      <c r="BB302" s="62">
        <v>10.7</v>
      </c>
      <c r="BC302" s="62">
        <v>10.24</v>
      </c>
      <c r="BD302" s="62">
        <v>10.73</v>
      </c>
    </row>
    <row r="303" spans="1:56" x14ac:dyDescent="0.45">
      <c r="A303" s="41" t="s">
        <v>95</v>
      </c>
      <c r="B303" s="88" t="s">
        <v>171</v>
      </c>
      <c r="C303" s="119" t="s">
        <v>168</v>
      </c>
      <c r="D303" s="88">
        <v>2750890</v>
      </c>
      <c r="E303" s="61">
        <v>0.67</v>
      </c>
      <c r="F303" s="61">
        <v>0.75</v>
      </c>
      <c r="G303" s="61">
        <v>0.74</v>
      </c>
      <c r="H303" s="60">
        <v>1.01</v>
      </c>
      <c r="I303" s="61">
        <v>0.72</v>
      </c>
      <c r="J303" s="61">
        <v>0.83</v>
      </c>
      <c r="K303" s="61">
        <v>0.78</v>
      </c>
      <c r="L303" s="60">
        <v>1.17</v>
      </c>
      <c r="M303" s="61">
        <v>0.84</v>
      </c>
      <c r="N303" s="61">
        <v>0.95</v>
      </c>
      <c r="O303" s="61">
        <v>0.86</v>
      </c>
      <c r="P303" s="60">
        <v>1.3</v>
      </c>
      <c r="Q303" s="61">
        <v>1.03</v>
      </c>
      <c r="R303" s="61">
        <v>1.08</v>
      </c>
      <c r="S303" s="61">
        <v>0.84</v>
      </c>
      <c r="T303" s="60">
        <v>1.49</v>
      </c>
      <c r="U303" s="61">
        <v>1.02</v>
      </c>
      <c r="V303" s="61">
        <v>1.08</v>
      </c>
      <c r="W303" s="61">
        <v>0.93</v>
      </c>
      <c r="X303" s="60">
        <v>2.63</v>
      </c>
      <c r="Y303" s="61">
        <v>1.36</v>
      </c>
      <c r="Z303" s="61">
        <v>1.52</v>
      </c>
      <c r="AA303" s="61">
        <v>1.26</v>
      </c>
      <c r="AB303" s="60">
        <v>1.84</v>
      </c>
      <c r="AC303" s="61">
        <v>1.48</v>
      </c>
      <c r="AD303" s="61">
        <v>1.65</v>
      </c>
      <c r="AE303" s="61">
        <v>1.42</v>
      </c>
      <c r="AF303" s="60">
        <v>2.1</v>
      </c>
      <c r="AG303" s="61">
        <v>2.56</v>
      </c>
      <c r="AH303" s="61">
        <v>3.12</v>
      </c>
      <c r="AI303" s="61">
        <v>2.31</v>
      </c>
      <c r="AJ303" s="60">
        <v>2.62</v>
      </c>
      <c r="AK303" s="61">
        <v>2.82</v>
      </c>
      <c r="AL303" s="61">
        <v>2.69</v>
      </c>
      <c r="AM303" s="61">
        <v>2.08</v>
      </c>
      <c r="AN303" s="60">
        <v>2.57</v>
      </c>
      <c r="AO303" s="61">
        <v>2.41</v>
      </c>
      <c r="AP303" s="61">
        <v>2.98</v>
      </c>
      <c r="AQ303" s="61">
        <v>2.33</v>
      </c>
      <c r="AR303" s="60">
        <v>2.96</v>
      </c>
      <c r="AS303" s="60">
        <v>2.34</v>
      </c>
      <c r="AU303" s="62">
        <v>3.17</v>
      </c>
      <c r="AV303" s="62">
        <v>3.49</v>
      </c>
      <c r="AW303" s="62">
        <v>3.95</v>
      </c>
      <c r="AX303" s="62">
        <v>4.43</v>
      </c>
      <c r="AY303" s="62">
        <v>5.63</v>
      </c>
      <c r="AZ303" s="62">
        <v>5.97</v>
      </c>
      <c r="BA303" s="62">
        <v>6.64</v>
      </c>
      <c r="BB303" s="62">
        <v>10.62</v>
      </c>
      <c r="BC303" s="62">
        <v>10.17</v>
      </c>
      <c r="BD303" s="62">
        <v>10.68</v>
      </c>
    </row>
    <row r="304" spans="1:56" x14ac:dyDescent="0.45">
      <c r="E304" s="162"/>
      <c r="F304" s="162"/>
      <c r="G304" s="162"/>
      <c r="H304" s="163"/>
      <c r="I304" s="162"/>
      <c r="J304" s="162"/>
      <c r="K304" s="162"/>
      <c r="L304" s="163"/>
      <c r="M304" s="162"/>
      <c r="N304" s="162"/>
      <c r="O304" s="162"/>
      <c r="P304" s="163"/>
      <c r="Q304" s="162"/>
      <c r="R304" s="162"/>
      <c r="S304" s="162"/>
      <c r="T304" s="163"/>
      <c r="U304" s="162"/>
      <c r="V304" s="162"/>
      <c r="W304" s="162"/>
      <c r="X304" s="163"/>
      <c r="Y304" s="162"/>
      <c r="Z304" s="162"/>
      <c r="AA304" s="162"/>
      <c r="AB304" s="163"/>
      <c r="AC304" s="162"/>
      <c r="AD304" s="162"/>
      <c r="AE304" s="162"/>
      <c r="AF304" s="163"/>
      <c r="AG304" s="162"/>
      <c r="AH304" s="162"/>
      <c r="AJ304" s="52"/>
      <c r="AK304" s="162"/>
      <c r="AL304" s="162"/>
      <c r="AM304" s="162"/>
      <c r="AN304" s="52"/>
      <c r="AO304" s="162"/>
      <c r="AP304" s="165"/>
      <c r="AQ304" s="165"/>
      <c r="AR304" s="52"/>
      <c r="AS304" s="163"/>
      <c r="AU304" s="167"/>
      <c r="AV304" s="167"/>
      <c r="AW304" s="167"/>
      <c r="AX304" s="167"/>
      <c r="AY304" s="167"/>
      <c r="AZ304" s="167"/>
      <c r="BA304" s="167"/>
      <c r="BB304" s="167"/>
      <c r="BC304" s="167"/>
      <c r="BD304" s="167"/>
    </row>
    <row r="305" spans="1:56" x14ac:dyDescent="0.45">
      <c r="A305" s="43" t="s">
        <v>429</v>
      </c>
      <c r="B305" s="89"/>
      <c r="C305" s="89"/>
      <c r="D305" s="89"/>
      <c r="E305" s="162"/>
      <c r="F305" s="162"/>
      <c r="G305" s="162"/>
      <c r="H305" s="163"/>
      <c r="I305" s="162"/>
      <c r="J305" s="162"/>
      <c r="K305" s="162"/>
      <c r="L305" s="163"/>
      <c r="M305" s="162"/>
      <c r="N305" s="162"/>
      <c r="O305" s="162"/>
      <c r="P305" s="163"/>
      <c r="Q305" s="162"/>
      <c r="R305" s="162"/>
      <c r="S305" s="162"/>
      <c r="T305" s="163"/>
      <c r="U305" s="162"/>
      <c r="V305" s="162"/>
      <c r="W305" s="162"/>
      <c r="X305" s="163"/>
      <c r="Y305" s="162"/>
      <c r="Z305" s="162"/>
      <c r="AA305" s="162"/>
      <c r="AB305" s="163"/>
      <c r="AC305" s="162"/>
      <c r="AD305" s="162"/>
      <c r="AE305" s="162"/>
      <c r="AF305" s="163"/>
      <c r="AG305" s="162"/>
      <c r="AH305" s="162"/>
      <c r="AJ305" s="52"/>
      <c r="AK305" s="162"/>
      <c r="AL305" s="162"/>
      <c r="AM305" s="162"/>
      <c r="AN305" s="52"/>
      <c r="AO305" s="162"/>
      <c r="AP305" s="165"/>
      <c r="AQ305" s="165"/>
      <c r="AR305" s="52"/>
      <c r="AS305" s="163"/>
      <c r="AU305" s="167"/>
      <c r="AV305" s="167"/>
      <c r="AW305" s="167"/>
      <c r="AX305" s="167"/>
      <c r="AY305" s="167"/>
      <c r="AZ305" s="167"/>
      <c r="BA305" s="167"/>
      <c r="BB305" s="167"/>
      <c r="BC305" s="167"/>
      <c r="BD305" s="167"/>
    </row>
    <row r="306" spans="1:56" x14ac:dyDescent="0.45">
      <c r="A306" s="41" t="s">
        <v>96</v>
      </c>
      <c r="B306" s="88" t="s">
        <v>182</v>
      </c>
      <c r="C306" s="119" t="s">
        <v>168</v>
      </c>
      <c r="D306" s="88">
        <v>2750891</v>
      </c>
      <c r="E306" s="40">
        <v>326975</v>
      </c>
      <c r="F306" s="40">
        <v>324770</v>
      </c>
      <c r="G306" s="40">
        <v>321711</v>
      </c>
      <c r="H306" s="42">
        <v>318090</v>
      </c>
      <c r="I306" s="40">
        <v>309331</v>
      </c>
      <c r="J306" s="40">
        <v>303015</v>
      </c>
      <c r="K306" s="40">
        <v>303080</v>
      </c>
      <c r="L306" s="42">
        <v>303108</v>
      </c>
      <c r="M306" s="40">
        <v>301202</v>
      </c>
      <c r="N306" s="40">
        <v>295679</v>
      </c>
      <c r="O306" s="40">
        <v>292037</v>
      </c>
      <c r="P306" s="42">
        <v>288401</v>
      </c>
      <c r="Q306" s="40">
        <v>285886</v>
      </c>
      <c r="R306" s="40">
        <v>283130</v>
      </c>
      <c r="S306" s="40">
        <v>280441</v>
      </c>
      <c r="T306" s="42">
        <v>276204</v>
      </c>
      <c r="U306" s="40">
        <v>274692</v>
      </c>
      <c r="V306" s="40">
        <v>273690</v>
      </c>
      <c r="W306" s="40">
        <v>272319</v>
      </c>
      <c r="X306" s="42">
        <v>270305</v>
      </c>
      <c r="Y306" s="40">
        <v>268267</v>
      </c>
      <c r="Z306" s="40">
        <v>266457</v>
      </c>
      <c r="AA306" s="40">
        <v>264490</v>
      </c>
      <c r="AB306" s="42">
        <v>261408</v>
      </c>
      <c r="AC306" s="40">
        <v>259021</v>
      </c>
      <c r="AD306" s="40">
        <v>257793</v>
      </c>
      <c r="AE306" s="40">
        <v>256041</v>
      </c>
      <c r="AF306" s="42">
        <v>253357</v>
      </c>
      <c r="AG306" s="40">
        <v>251780</v>
      </c>
      <c r="AH306" s="40">
        <v>250281</v>
      </c>
      <c r="AI306" s="40">
        <v>247131</v>
      </c>
      <c r="AJ306" s="42">
        <v>243490</v>
      </c>
      <c r="AK306" s="40">
        <v>238548</v>
      </c>
      <c r="AL306" s="40">
        <v>234924</v>
      </c>
      <c r="AM306" s="40">
        <v>232491</v>
      </c>
      <c r="AN306" s="42">
        <v>231079</v>
      </c>
      <c r="AO306" s="40">
        <v>228477</v>
      </c>
      <c r="AP306" s="40">
        <v>226299</v>
      </c>
      <c r="AQ306" s="40">
        <v>224527</v>
      </c>
      <c r="AR306" s="42">
        <v>221564</v>
      </c>
      <c r="AS306" s="42">
        <v>219193</v>
      </c>
      <c r="AU306" s="37">
        <v>322886</v>
      </c>
      <c r="AV306" s="37">
        <v>304633</v>
      </c>
      <c r="AW306" s="37">
        <v>294330</v>
      </c>
      <c r="AX306" s="37">
        <v>281317</v>
      </c>
      <c r="AY306" s="37">
        <v>272751</v>
      </c>
      <c r="AZ306" s="37">
        <v>265155</v>
      </c>
      <c r="BA306" s="37">
        <v>256553</v>
      </c>
      <c r="BB306" s="37">
        <v>248171</v>
      </c>
      <c r="BC306" s="37">
        <v>234261</v>
      </c>
      <c r="BD306" s="37">
        <v>225148</v>
      </c>
    </row>
    <row r="307" spans="1:56" x14ac:dyDescent="0.45">
      <c r="A307" s="41" t="s">
        <v>95</v>
      </c>
      <c r="B307" s="88" t="s">
        <v>182</v>
      </c>
      <c r="C307" s="119" t="s">
        <v>168</v>
      </c>
      <c r="D307" s="88">
        <v>2750892</v>
      </c>
      <c r="E307" s="40">
        <v>328132</v>
      </c>
      <c r="F307" s="40">
        <v>325639</v>
      </c>
      <c r="G307" s="40">
        <v>322543</v>
      </c>
      <c r="H307" s="42">
        <v>319104</v>
      </c>
      <c r="I307" s="40">
        <v>310295</v>
      </c>
      <c r="J307" s="40">
        <v>303888</v>
      </c>
      <c r="K307" s="40">
        <v>304108</v>
      </c>
      <c r="L307" s="42">
        <v>304435</v>
      </c>
      <c r="M307" s="40">
        <v>302089</v>
      </c>
      <c r="N307" s="40">
        <v>296528</v>
      </c>
      <c r="O307" s="40">
        <v>292904</v>
      </c>
      <c r="P307" s="42">
        <v>289322</v>
      </c>
      <c r="Q307" s="40">
        <v>286978</v>
      </c>
      <c r="R307" s="40">
        <v>284116</v>
      </c>
      <c r="S307" s="40">
        <v>281283</v>
      </c>
      <c r="T307" s="42">
        <v>277059</v>
      </c>
      <c r="U307" s="40">
        <v>275215</v>
      </c>
      <c r="V307" s="40">
        <v>274132</v>
      </c>
      <c r="W307" s="40">
        <v>272881</v>
      </c>
      <c r="X307" s="42">
        <v>271218</v>
      </c>
      <c r="Y307" s="40">
        <v>269135</v>
      </c>
      <c r="Z307" s="40">
        <v>267226</v>
      </c>
      <c r="AA307" s="40">
        <v>265522</v>
      </c>
      <c r="AB307" s="42">
        <v>262536</v>
      </c>
      <c r="AC307" s="40">
        <v>260265</v>
      </c>
      <c r="AD307" s="40">
        <v>259102</v>
      </c>
      <c r="AE307" s="40">
        <v>257699</v>
      </c>
      <c r="AF307" s="42">
        <v>255146</v>
      </c>
      <c r="AG307" s="40">
        <v>253627</v>
      </c>
      <c r="AH307" s="40">
        <v>252190</v>
      </c>
      <c r="AI307" s="40">
        <v>249063</v>
      </c>
      <c r="AJ307" s="42">
        <v>245423</v>
      </c>
      <c r="AK307" s="40">
        <v>240301</v>
      </c>
      <c r="AL307" s="40">
        <v>236406</v>
      </c>
      <c r="AM307" s="40">
        <v>234026</v>
      </c>
      <c r="AN307" s="42">
        <v>232513</v>
      </c>
      <c r="AO307" s="40">
        <v>229609</v>
      </c>
      <c r="AP307" s="40">
        <v>227456</v>
      </c>
      <c r="AQ307" s="40">
        <v>225697</v>
      </c>
      <c r="AR307" s="42">
        <v>222702</v>
      </c>
      <c r="AS307" s="42">
        <v>220107</v>
      </c>
      <c r="AU307" s="37">
        <v>323854</v>
      </c>
      <c r="AV307" s="37">
        <v>305681</v>
      </c>
      <c r="AW307" s="37">
        <v>295211</v>
      </c>
      <c r="AX307" s="37">
        <v>282261</v>
      </c>
      <c r="AY307" s="37">
        <v>273362</v>
      </c>
      <c r="AZ307" s="37">
        <v>266105</v>
      </c>
      <c r="BA307" s="37">
        <v>258053</v>
      </c>
      <c r="BB307" s="37">
        <v>250076</v>
      </c>
      <c r="BC307" s="37">
        <v>235812</v>
      </c>
      <c r="BD307" s="37">
        <v>226297</v>
      </c>
    </row>
    <row r="308" spans="1:56" x14ac:dyDescent="0.45">
      <c r="A308" s="41"/>
      <c r="B308" s="99"/>
      <c r="C308" s="99"/>
      <c r="D308" s="99"/>
      <c r="E308" s="162"/>
      <c r="F308" s="162"/>
      <c r="G308" s="162"/>
      <c r="H308" s="163"/>
      <c r="I308" s="162"/>
      <c r="J308" s="162"/>
      <c r="K308" s="162"/>
      <c r="L308" s="163"/>
      <c r="M308" s="162"/>
      <c r="N308" s="162"/>
      <c r="O308" s="162"/>
      <c r="P308" s="163"/>
      <c r="Q308" s="162"/>
      <c r="R308" s="162"/>
      <c r="S308" s="162"/>
      <c r="T308" s="163"/>
      <c r="U308" s="162"/>
      <c r="V308" s="162"/>
      <c r="W308" s="162"/>
      <c r="X308" s="163"/>
      <c r="Y308" s="162"/>
      <c r="Z308" s="162"/>
      <c r="AA308" s="162"/>
      <c r="AB308" s="163"/>
      <c r="AC308" s="162"/>
      <c r="AD308" s="162"/>
      <c r="AE308" s="162"/>
      <c r="AF308" s="163"/>
      <c r="AG308" s="162"/>
      <c r="AH308" s="162"/>
      <c r="AJ308" s="52"/>
      <c r="AK308" s="162"/>
      <c r="AL308" s="162"/>
      <c r="AM308" s="162"/>
      <c r="AN308" s="52"/>
      <c r="AO308" s="162"/>
      <c r="AP308" s="165"/>
      <c r="AQ308" s="165"/>
      <c r="AR308" s="52"/>
      <c r="AS308" s="163"/>
      <c r="AU308" s="167"/>
      <c r="AV308" s="167"/>
      <c r="AW308" s="167"/>
      <c r="AX308" s="167"/>
      <c r="AY308" s="167"/>
      <c r="AZ308" s="167"/>
      <c r="BA308" s="167"/>
      <c r="BB308" s="167"/>
      <c r="BC308" s="167"/>
      <c r="BD308" s="167"/>
    </row>
    <row r="309" spans="1:56" x14ac:dyDescent="0.45">
      <c r="A309" s="48" t="s">
        <v>430</v>
      </c>
      <c r="B309" s="88" t="s">
        <v>171</v>
      </c>
      <c r="C309" s="119" t="s">
        <v>168</v>
      </c>
      <c r="D309" s="88">
        <v>2750893</v>
      </c>
      <c r="E309" s="39"/>
      <c r="F309" s="39"/>
      <c r="G309" s="39"/>
      <c r="H309" s="38"/>
      <c r="I309" s="39"/>
      <c r="J309" s="39"/>
      <c r="K309" s="39"/>
      <c r="L309" s="60">
        <v>0.22</v>
      </c>
      <c r="M309" s="61">
        <v>0.22</v>
      </c>
      <c r="N309" s="61">
        <v>0.22</v>
      </c>
      <c r="O309" s="61">
        <v>0.22</v>
      </c>
      <c r="P309" s="60">
        <v>0.25</v>
      </c>
      <c r="Q309" s="61">
        <v>0.25</v>
      </c>
      <c r="R309" s="61">
        <v>0.25</v>
      </c>
      <c r="S309" s="61">
        <v>0.25</v>
      </c>
      <c r="T309" s="60">
        <v>0.26</v>
      </c>
      <c r="U309" s="61">
        <v>0.26</v>
      </c>
      <c r="V309" s="61">
        <v>0.26</v>
      </c>
      <c r="W309" s="61">
        <v>0.26</v>
      </c>
      <c r="X309" s="60">
        <v>0.28999999999999998</v>
      </c>
      <c r="Y309" s="61">
        <v>0.28999999999999998</v>
      </c>
      <c r="Z309" s="61">
        <v>0.28999999999999998</v>
      </c>
      <c r="AA309" s="61">
        <v>0.28999999999999998</v>
      </c>
      <c r="AB309" s="60">
        <v>0.32</v>
      </c>
      <c r="AC309" s="61">
        <v>0.32</v>
      </c>
      <c r="AD309" s="61">
        <v>0.32</v>
      </c>
      <c r="AE309" s="61">
        <v>0.32</v>
      </c>
      <c r="AF309" s="60">
        <v>0.36</v>
      </c>
      <c r="AG309" s="61">
        <v>0.36</v>
      </c>
      <c r="AH309" s="61">
        <v>0.36</v>
      </c>
      <c r="AI309" s="61">
        <v>0.36</v>
      </c>
      <c r="AJ309" s="60">
        <v>0.42</v>
      </c>
      <c r="AK309" s="61">
        <v>0.42</v>
      </c>
      <c r="AL309" s="61">
        <v>0.42</v>
      </c>
      <c r="AM309" s="61">
        <v>0.42</v>
      </c>
      <c r="AN309" s="60">
        <v>0.55000000000000004</v>
      </c>
      <c r="AO309" s="61">
        <v>0.55000000000000004</v>
      </c>
      <c r="AP309" s="61">
        <v>0.55000000000000004</v>
      </c>
      <c r="AQ309" s="61">
        <v>0.55000000000000004</v>
      </c>
      <c r="AR309" s="60">
        <v>0.59</v>
      </c>
      <c r="AS309" s="60">
        <v>0.59</v>
      </c>
      <c r="AU309" s="169"/>
      <c r="AV309" s="169"/>
      <c r="AW309" s="62">
        <v>0.88</v>
      </c>
      <c r="AX309" s="62">
        <v>1</v>
      </c>
      <c r="AY309" s="62">
        <v>1.04</v>
      </c>
      <c r="AZ309" s="62">
        <v>1.1599999999999999</v>
      </c>
      <c r="BA309" s="62">
        <v>1.28</v>
      </c>
      <c r="BB309" s="62">
        <v>1.44</v>
      </c>
      <c r="BC309" s="62">
        <v>1.68</v>
      </c>
      <c r="BD309" s="62">
        <v>2.2000000000000002</v>
      </c>
    </row>
    <row r="310" spans="1:56" x14ac:dyDescent="0.45">
      <c r="A310" s="41"/>
      <c r="B310" s="99"/>
      <c r="C310" s="99"/>
      <c r="D310" s="99"/>
      <c r="E310" s="39"/>
      <c r="F310" s="39"/>
      <c r="G310" s="39"/>
      <c r="H310" s="38"/>
      <c r="I310" s="39"/>
      <c r="J310" s="39"/>
      <c r="K310" s="39"/>
      <c r="L310" s="38"/>
      <c r="M310" s="39"/>
      <c r="N310" s="39"/>
      <c r="O310" s="39"/>
      <c r="P310" s="38"/>
      <c r="Q310" s="39"/>
      <c r="R310" s="39"/>
      <c r="S310" s="39"/>
      <c r="T310" s="38"/>
      <c r="U310" s="39"/>
      <c r="V310" s="39"/>
      <c r="W310" s="39"/>
      <c r="X310" s="38"/>
      <c r="Y310" s="39"/>
      <c r="Z310" s="39"/>
      <c r="AA310" s="39"/>
      <c r="AB310" s="38"/>
      <c r="AC310" s="39"/>
      <c r="AD310" s="39"/>
      <c r="AE310" s="39"/>
      <c r="AF310" s="38"/>
      <c r="AG310" s="39"/>
      <c r="AH310" s="39"/>
      <c r="AI310" s="39"/>
      <c r="AJ310" s="38"/>
      <c r="AK310" s="39"/>
      <c r="AL310" s="39"/>
      <c r="AM310" s="39"/>
      <c r="AN310" s="38"/>
      <c r="AO310" s="39"/>
      <c r="AP310" s="40"/>
      <c r="AQ310" s="40"/>
      <c r="AR310" s="38"/>
      <c r="AS310" s="38"/>
      <c r="AU310" s="169"/>
      <c r="AV310" s="169"/>
      <c r="AW310" s="169"/>
      <c r="AX310" s="169"/>
      <c r="AY310" s="169"/>
      <c r="AZ310" s="169"/>
      <c r="BA310" s="169"/>
      <c r="BB310" s="169"/>
      <c r="BC310" s="169"/>
      <c r="BD310" s="169"/>
    </row>
    <row r="311" spans="1:56" x14ac:dyDescent="0.45">
      <c r="A311" s="57" t="s">
        <v>431</v>
      </c>
      <c r="B311" s="118"/>
      <c r="C311" s="118"/>
      <c r="D311" s="118"/>
      <c r="E311" s="150"/>
      <c r="F311" s="150"/>
      <c r="G311" s="150"/>
      <c r="H311" s="151"/>
      <c r="I311" s="150"/>
      <c r="J311" s="150"/>
      <c r="K311" s="150"/>
      <c r="L311" s="151"/>
      <c r="M311" s="150"/>
      <c r="N311" s="150"/>
      <c r="O311" s="150"/>
      <c r="P311" s="151"/>
      <c r="Q311" s="150"/>
      <c r="R311" s="150"/>
      <c r="S311" s="150"/>
      <c r="T311" s="151"/>
      <c r="U311" s="150"/>
      <c r="V311" s="150"/>
      <c r="W311" s="150"/>
      <c r="X311" s="151"/>
      <c r="Y311" s="150"/>
      <c r="Z311" s="150"/>
      <c r="AA311" s="150"/>
      <c r="AB311" s="151"/>
      <c r="AC311" s="150"/>
      <c r="AD311" s="150"/>
      <c r="AE311" s="150"/>
      <c r="AF311" s="151"/>
      <c r="AG311" s="150"/>
      <c r="AH311" s="150"/>
      <c r="AI311" s="150"/>
      <c r="AJ311" s="151"/>
      <c r="AK311" s="150"/>
      <c r="AL311" s="150"/>
      <c r="AM311" s="150"/>
      <c r="AN311" s="151"/>
      <c r="AO311" s="150"/>
      <c r="AP311" s="153"/>
      <c r="AQ311" s="153"/>
      <c r="AR311" s="151"/>
      <c r="AS311" s="151"/>
      <c r="AU311" s="150"/>
      <c r="AV311" s="155"/>
      <c r="AW311" s="155"/>
      <c r="AX311" s="155"/>
      <c r="AY311" s="155"/>
      <c r="AZ311" s="155"/>
      <c r="BA311" s="155"/>
      <c r="BB311" s="155"/>
      <c r="BC311" s="155"/>
      <c r="BD311" s="155"/>
    </row>
    <row r="312" spans="1:56" x14ac:dyDescent="0.45">
      <c r="A312" s="43" t="s">
        <v>105</v>
      </c>
      <c r="B312" s="89"/>
      <c r="C312" s="89"/>
      <c r="D312" s="89"/>
      <c r="E312" s="168"/>
      <c r="F312" s="168"/>
      <c r="G312" s="168"/>
      <c r="H312" s="59"/>
      <c r="I312" s="168"/>
      <c r="J312" s="168"/>
      <c r="K312" s="168"/>
      <c r="L312" s="59"/>
      <c r="M312" s="168"/>
      <c r="N312" s="168"/>
      <c r="O312" s="168"/>
      <c r="P312" s="59"/>
      <c r="Q312" s="168"/>
      <c r="R312" s="168"/>
      <c r="S312" s="168"/>
      <c r="T312" s="59"/>
      <c r="U312" s="168"/>
      <c r="V312" s="168"/>
      <c r="W312" s="168"/>
      <c r="X312" s="59"/>
      <c r="Y312" s="168"/>
      <c r="Z312" s="168"/>
      <c r="AA312" s="168"/>
      <c r="AB312" s="59"/>
      <c r="AC312" s="168"/>
      <c r="AD312" s="168"/>
      <c r="AE312" s="168"/>
      <c r="AF312" s="59"/>
      <c r="AG312" s="168"/>
      <c r="AH312" s="168"/>
      <c r="AJ312" s="52"/>
      <c r="AK312" s="168"/>
      <c r="AL312" s="168"/>
      <c r="AM312" s="168"/>
      <c r="AN312" s="52"/>
      <c r="AO312" s="168"/>
      <c r="AP312" s="183"/>
      <c r="AQ312" s="183"/>
      <c r="AR312" s="52"/>
      <c r="AS312" s="59"/>
      <c r="AU312" s="51"/>
      <c r="AV312" s="51"/>
      <c r="AW312" s="51"/>
      <c r="AX312" s="51"/>
      <c r="AY312" s="51"/>
      <c r="AZ312" s="51"/>
      <c r="BA312" s="51"/>
      <c r="BB312" s="51"/>
      <c r="BC312" s="51"/>
      <c r="BD312" s="51"/>
    </row>
    <row r="313" spans="1:56" x14ac:dyDescent="0.45">
      <c r="A313" s="46" t="s">
        <v>104</v>
      </c>
      <c r="B313" s="90"/>
      <c r="C313" s="90"/>
      <c r="D313" s="90"/>
      <c r="E313" s="168"/>
      <c r="F313" s="168"/>
      <c r="G313" s="168"/>
      <c r="H313" s="59"/>
      <c r="I313" s="168"/>
      <c r="J313" s="168"/>
      <c r="K313" s="168"/>
      <c r="L313" s="59"/>
      <c r="M313" s="168"/>
      <c r="N313" s="168"/>
      <c r="O313" s="168"/>
      <c r="P313" s="59"/>
      <c r="Q313" s="168"/>
      <c r="R313" s="168"/>
      <c r="S313" s="168"/>
      <c r="T313" s="59"/>
      <c r="U313" s="168"/>
      <c r="V313" s="168"/>
      <c r="W313" s="168"/>
      <c r="X313" s="59"/>
      <c r="Y313" s="168"/>
      <c r="Z313" s="168"/>
      <c r="AA313" s="168"/>
      <c r="AB313" s="59"/>
      <c r="AC313" s="168"/>
      <c r="AD313" s="168"/>
      <c r="AE313" s="168"/>
      <c r="AF313" s="59"/>
      <c r="AG313" s="168"/>
      <c r="AH313" s="168"/>
      <c r="AJ313" s="52"/>
      <c r="AK313" s="168"/>
      <c r="AL313" s="168"/>
      <c r="AM313" s="168"/>
      <c r="AN313" s="52"/>
      <c r="AO313" s="168"/>
      <c r="AP313" s="183"/>
      <c r="AQ313" s="183"/>
      <c r="AR313" s="52"/>
      <c r="AS313" s="59"/>
      <c r="AU313" s="51"/>
      <c r="AV313" s="51"/>
      <c r="AW313" s="51"/>
      <c r="AX313" s="51"/>
      <c r="AY313" s="51"/>
      <c r="AZ313" s="51"/>
      <c r="BA313" s="51"/>
      <c r="BB313" s="51"/>
      <c r="BC313" s="51"/>
      <c r="BD313" s="51"/>
    </row>
    <row r="314" spans="1:56" x14ac:dyDescent="0.45">
      <c r="A314" s="45" t="s">
        <v>98</v>
      </c>
      <c r="B314" s="88" t="s">
        <v>182</v>
      </c>
      <c r="C314" s="119" t="s">
        <v>168</v>
      </c>
      <c r="D314" s="88">
        <v>240548</v>
      </c>
      <c r="E314" s="40">
        <v>155526</v>
      </c>
      <c r="F314" s="40">
        <v>169220</v>
      </c>
      <c r="G314" s="40">
        <v>165717</v>
      </c>
      <c r="H314" s="42">
        <v>505566</v>
      </c>
      <c r="I314" s="40">
        <v>166330</v>
      </c>
      <c r="J314" s="40">
        <v>172474</v>
      </c>
      <c r="K314" s="40">
        <v>216155</v>
      </c>
      <c r="L314" s="42">
        <v>579823</v>
      </c>
      <c r="M314" s="40">
        <v>225116</v>
      </c>
      <c r="N314" s="40">
        <v>180525</v>
      </c>
      <c r="O314" s="40">
        <v>182514</v>
      </c>
      <c r="P314" s="42">
        <v>157947</v>
      </c>
      <c r="Q314" s="40">
        <v>187687</v>
      </c>
      <c r="R314" s="40">
        <v>185033</v>
      </c>
      <c r="S314" s="40">
        <v>200236</v>
      </c>
      <c r="T314" s="42">
        <v>187915</v>
      </c>
      <c r="U314" s="40">
        <v>205977</v>
      </c>
      <c r="V314" s="40">
        <v>214173</v>
      </c>
      <c r="W314" s="40">
        <v>226192</v>
      </c>
      <c r="X314" s="42">
        <v>267441</v>
      </c>
      <c r="Y314" s="40">
        <v>283970</v>
      </c>
      <c r="Z314" s="40">
        <v>265288</v>
      </c>
      <c r="AA314" s="40">
        <v>260688</v>
      </c>
      <c r="AB314" s="42">
        <v>235487</v>
      </c>
      <c r="AC314" s="40">
        <v>271111</v>
      </c>
      <c r="AD314" s="40">
        <v>259568</v>
      </c>
      <c r="AE314" s="40">
        <v>276076</v>
      </c>
      <c r="AF314" s="42">
        <v>240320</v>
      </c>
      <c r="AG314" s="40">
        <v>2673912</v>
      </c>
      <c r="AH314" s="40">
        <v>2959604</v>
      </c>
      <c r="AI314" s="40">
        <v>2199443</v>
      </c>
      <c r="AJ314" s="42">
        <v>1376577</v>
      </c>
      <c r="AK314" s="40">
        <v>688055</v>
      </c>
      <c r="AL314" s="40">
        <v>313666</v>
      </c>
      <c r="AM314" s="40">
        <v>488662</v>
      </c>
      <c r="AN314" s="42">
        <v>344829</v>
      </c>
      <c r="AO314" s="40">
        <v>335613</v>
      </c>
      <c r="AP314" s="40">
        <v>326263</v>
      </c>
      <c r="AQ314" s="40">
        <v>362731</v>
      </c>
      <c r="AR314" s="42">
        <v>381576</v>
      </c>
      <c r="AS314" s="42">
        <v>313064</v>
      </c>
      <c r="AU314" s="37">
        <v>505566</v>
      </c>
      <c r="AV314" s="37">
        <v>579823</v>
      </c>
      <c r="AW314" s="37">
        <v>157947</v>
      </c>
      <c r="AX314" s="37">
        <v>187915</v>
      </c>
      <c r="AY314" s="37">
        <v>267441</v>
      </c>
      <c r="AZ314" s="37">
        <v>235487</v>
      </c>
      <c r="BA314" s="37">
        <v>240320</v>
      </c>
      <c r="BB314" s="37">
        <v>1376577</v>
      </c>
      <c r="BC314" s="37">
        <v>344829</v>
      </c>
      <c r="BD314" s="37">
        <v>381576</v>
      </c>
    </row>
    <row r="315" spans="1:56" x14ac:dyDescent="0.45">
      <c r="A315" s="45" t="s">
        <v>384</v>
      </c>
      <c r="B315" s="88" t="s">
        <v>182</v>
      </c>
      <c r="C315" s="119" t="s">
        <v>168</v>
      </c>
      <c r="D315" s="88">
        <v>240549</v>
      </c>
      <c r="E315" s="40">
        <v>2414411</v>
      </c>
      <c r="F315" s="40">
        <v>2533766</v>
      </c>
      <c r="G315" s="40">
        <v>2591552</v>
      </c>
      <c r="H315" s="42">
        <v>2552993</v>
      </c>
      <c r="I315" s="40">
        <v>2605356</v>
      </c>
      <c r="J315" s="40">
        <v>2788872</v>
      </c>
      <c r="K315" s="40">
        <v>2788996</v>
      </c>
      <c r="L315" s="42">
        <v>2782521</v>
      </c>
      <c r="M315" s="40">
        <v>2839198</v>
      </c>
      <c r="N315" s="40">
        <v>3029731</v>
      </c>
      <c r="O315" s="40">
        <v>3101908</v>
      </c>
      <c r="P315" s="42">
        <v>3074153</v>
      </c>
      <c r="Q315" s="40">
        <v>3072063</v>
      </c>
      <c r="R315" s="40">
        <v>3270685</v>
      </c>
      <c r="S315" s="40">
        <v>3488247</v>
      </c>
      <c r="T315" s="42">
        <v>3258785</v>
      </c>
      <c r="U315" s="40">
        <v>3300082</v>
      </c>
      <c r="V315" s="40">
        <v>3463004</v>
      </c>
      <c r="W315" s="40">
        <v>3597195</v>
      </c>
      <c r="X315" s="42">
        <v>3609025</v>
      </c>
      <c r="Y315" s="40">
        <v>3594529</v>
      </c>
      <c r="Z315" s="40">
        <v>3896432</v>
      </c>
      <c r="AA315" s="40">
        <v>3979105</v>
      </c>
      <c r="AB315" s="42">
        <v>4097004</v>
      </c>
      <c r="AC315" s="40">
        <v>4109759</v>
      </c>
      <c r="AD315" s="40">
        <v>4419628</v>
      </c>
      <c r="AE315" s="40">
        <v>4496377</v>
      </c>
      <c r="AF315" s="42">
        <v>4676848</v>
      </c>
      <c r="AG315" s="40">
        <v>4107331</v>
      </c>
      <c r="AH315" s="40">
        <v>4391157</v>
      </c>
      <c r="AI315" s="40">
        <v>5025810</v>
      </c>
      <c r="AJ315" s="42">
        <v>5247477</v>
      </c>
      <c r="AK315" s="40">
        <v>5099465</v>
      </c>
      <c r="AL315" s="40">
        <v>5279273</v>
      </c>
      <c r="AM315" s="40">
        <v>5298859</v>
      </c>
      <c r="AN315" s="42">
        <v>5614325</v>
      </c>
      <c r="AO315" s="40">
        <v>6087399</v>
      </c>
      <c r="AP315" s="40">
        <v>6935856</v>
      </c>
      <c r="AQ315" s="40">
        <v>7144722</v>
      </c>
      <c r="AR315" s="42">
        <v>6760733</v>
      </c>
      <c r="AS315" s="42">
        <v>7335845</v>
      </c>
      <c r="AU315" s="37">
        <v>2552993</v>
      </c>
      <c r="AV315" s="37">
        <v>2782521</v>
      </c>
      <c r="AW315" s="37">
        <v>3074153</v>
      </c>
      <c r="AX315" s="37">
        <v>3258785</v>
      </c>
      <c r="AY315" s="37">
        <v>3609025</v>
      </c>
      <c r="AZ315" s="37">
        <v>4097004</v>
      </c>
      <c r="BA315" s="37">
        <v>4676848</v>
      </c>
      <c r="BB315" s="37">
        <v>5247477</v>
      </c>
      <c r="BC315" s="37">
        <v>5614325</v>
      </c>
      <c r="BD315" s="37">
        <v>6760733</v>
      </c>
    </row>
    <row r="316" spans="1:56" x14ac:dyDescent="0.45">
      <c r="A316" s="45" t="s">
        <v>432</v>
      </c>
      <c r="B316" s="88" t="s">
        <v>182</v>
      </c>
      <c r="C316" s="119" t="s">
        <v>168</v>
      </c>
      <c r="D316" s="88">
        <v>240550</v>
      </c>
      <c r="E316" s="168"/>
      <c r="F316" s="40">
        <v>7894</v>
      </c>
      <c r="G316" s="40">
        <v>9786</v>
      </c>
      <c r="H316" s="59"/>
      <c r="I316" s="168"/>
      <c r="J316" s="40">
        <v>4237</v>
      </c>
      <c r="K316" s="168"/>
      <c r="L316" s="59"/>
      <c r="M316" s="168"/>
      <c r="N316" s="40">
        <v>14646</v>
      </c>
      <c r="O316" s="40">
        <v>11877</v>
      </c>
      <c r="P316" s="42">
        <v>6843</v>
      </c>
      <c r="Q316" s="40">
        <v>6827</v>
      </c>
      <c r="R316" s="40">
        <v>22985</v>
      </c>
      <c r="S316" s="40">
        <v>54586</v>
      </c>
      <c r="T316" s="42">
        <v>11050</v>
      </c>
      <c r="U316" s="40">
        <v>10492</v>
      </c>
      <c r="V316" s="40">
        <v>44255</v>
      </c>
      <c r="W316" s="40">
        <v>99678</v>
      </c>
      <c r="X316" s="42">
        <v>108265</v>
      </c>
      <c r="Y316" s="40">
        <v>28637</v>
      </c>
      <c r="Z316" s="40">
        <v>68353</v>
      </c>
      <c r="AA316" s="40">
        <v>114647</v>
      </c>
      <c r="AB316" s="42">
        <v>57804</v>
      </c>
      <c r="AC316" s="40">
        <v>25164</v>
      </c>
      <c r="AD316" s="40">
        <v>61692</v>
      </c>
      <c r="AE316" s="40">
        <v>103188</v>
      </c>
      <c r="AF316" s="42">
        <v>76537</v>
      </c>
      <c r="AG316" s="40">
        <v>17191</v>
      </c>
      <c r="AH316" s="40">
        <v>36176</v>
      </c>
      <c r="AI316" s="40">
        <v>111139</v>
      </c>
      <c r="AJ316" s="42">
        <v>90760</v>
      </c>
      <c r="AK316" s="40">
        <v>16637</v>
      </c>
      <c r="AL316" s="40">
        <v>127011</v>
      </c>
      <c r="AM316" s="40">
        <v>120374</v>
      </c>
      <c r="AN316" s="42">
        <v>97394</v>
      </c>
      <c r="AO316" s="40">
        <v>33576</v>
      </c>
      <c r="AP316" s="40">
        <v>93283</v>
      </c>
      <c r="AQ316" s="40">
        <v>188082</v>
      </c>
      <c r="AR316" s="42">
        <v>135775</v>
      </c>
      <c r="AS316" s="42">
        <v>50863</v>
      </c>
      <c r="AU316" s="51"/>
      <c r="AV316" s="51"/>
      <c r="AW316" s="37">
        <v>6843</v>
      </c>
      <c r="AX316" s="37">
        <v>11050</v>
      </c>
      <c r="AY316" s="37">
        <v>108265</v>
      </c>
      <c r="AZ316" s="37">
        <v>57804</v>
      </c>
      <c r="BA316" s="37">
        <v>76537</v>
      </c>
      <c r="BB316" s="37">
        <v>90760</v>
      </c>
      <c r="BC316" s="37">
        <v>97394</v>
      </c>
      <c r="BD316" s="37">
        <v>135775</v>
      </c>
    </row>
    <row r="317" spans="1:56" x14ac:dyDescent="0.45">
      <c r="A317" s="45" t="s">
        <v>433</v>
      </c>
      <c r="B317" s="88" t="s">
        <v>182</v>
      </c>
      <c r="C317" s="119" t="s">
        <v>168</v>
      </c>
      <c r="D317" s="88">
        <v>240551</v>
      </c>
      <c r="E317" s="40">
        <v>154539</v>
      </c>
      <c r="F317" s="40">
        <v>153863</v>
      </c>
      <c r="G317" s="40">
        <v>137247</v>
      </c>
      <c r="H317" s="42">
        <v>147048</v>
      </c>
      <c r="I317" s="40">
        <v>171660</v>
      </c>
      <c r="J317" s="40">
        <v>175048</v>
      </c>
      <c r="K317" s="40">
        <v>173981</v>
      </c>
      <c r="L317" s="42">
        <v>170265</v>
      </c>
      <c r="M317" s="40">
        <v>180586</v>
      </c>
      <c r="N317" s="40">
        <v>199945</v>
      </c>
      <c r="O317" s="40">
        <v>192476</v>
      </c>
      <c r="P317" s="42">
        <v>193467</v>
      </c>
      <c r="Q317" s="40">
        <v>210769</v>
      </c>
      <c r="R317" s="40">
        <v>229348</v>
      </c>
      <c r="S317" s="40">
        <v>225443</v>
      </c>
      <c r="T317" s="42">
        <v>220021</v>
      </c>
      <c r="U317" s="40">
        <v>232398</v>
      </c>
      <c r="V317" s="40">
        <v>258559</v>
      </c>
      <c r="W317" s="40">
        <v>230269</v>
      </c>
      <c r="X317" s="42">
        <v>263121</v>
      </c>
      <c r="Y317" s="40">
        <v>258900</v>
      </c>
      <c r="Z317" s="40">
        <v>287753</v>
      </c>
      <c r="AA317" s="40">
        <v>275904</v>
      </c>
      <c r="AB317" s="42">
        <v>272725</v>
      </c>
      <c r="AC317" s="40">
        <v>177735</v>
      </c>
      <c r="AD317" s="40">
        <v>178250</v>
      </c>
      <c r="AE317" s="40">
        <v>192901</v>
      </c>
      <c r="AF317" s="42">
        <v>184163</v>
      </c>
      <c r="AG317" s="40">
        <v>194049</v>
      </c>
      <c r="AH317" s="40">
        <v>210471</v>
      </c>
      <c r="AI317" s="40">
        <v>197040</v>
      </c>
      <c r="AJ317" s="42">
        <v>199405</v>
      </c>
      <c r="AK317" s="40">
        <v>237588</v>
      </c>
      <c r="AL317" s="40">
        <v>272768</v>
      </c>
      <c r="AM317" s="40">
        <v>273939</v>
      </c>
      <c r="AN317" s="42">
        <v>247295</v>
      </c>
      <c r="AO317" s="40">
        <v>280282</v>
      </c>
      <c r="AP317" s="40">
        <v>327490</v>
      </c>
      <c r="AQ317" s="40">
        <v>321481</v>
      </c>
      <c r="AR317" s="42">
        <v>302925</v>
      </c>
      <c r="AS317" s="42">
        <v>355688</v>
      </c>
      <c r="AU317" s="37">
        <v>147048</v>
      </c>
      <c r="AV317" s="37">
        <v>170265</v>
      </c>
      <c r="AW317" s="37">
        <v>193467</v>
      </c>
      <c r="AX317" s="37">
        <v>220021</v>
      </c>
      <c r="AY317" s="37">
        <v>263121</v>
      </c>
      <c r="AZ317" s="37">
        <v>272725</v>
      </c>
      <c r="BA317" s="37">
        <v>184163</v>
      </c>
      <c r="BB317" s="37">
        <v>199405</v>
      </c>
      <c r="BC317" s="37">
        <v>247295</v>
      </c>
      <c r="BD317" s="37">
        <v>302925</v>
      </c>
    </row>
    <row r="318" spans="1:56" x14ac:dyDescent="0.45">
      <c r="A318" s="44" t="s">
        <v>103</v>
      </c>
      <c r="B318" s="120" t="s">
        <v>182</v>
      </c>
      <c r="C318" s="121" t="s">
        <v>168</v>
      </c>
      <c r="D318" s="120">
        <v>240552</v>
      </c>
      <c r="E318" s="176">
        <f t="shared" ref="E318:AS318" si="19">SUM(E314:E317)</f>
        <v>2724476</v>
      </c>
      <c r="F318" s="176">
        <f t="shared" si="19"/>
        <v>2864743</v>
      </c>
      <c r="G318" s="176">
        <f t="shared" si="19"/>
        <v>2904302</v>
      </c>
      <c r="H318" s="177">
        <f t="shared" si="19"/>
        <v>3205607</v>
      </c>
      <c r="I318" s="176">
        <f t="shared" si="19"/>
        <v>2943346</v>
      </c>
      <c r="J318" s="176">
        <f t="shared" si="19"/>
        <v>3140631</v>
      </c>
      <c r="K318" s="176">
        <f t="shared" si="19"/>
        <v>3179132</v>
      </c>
      <c r="L318" s="177">
        <f t="shared" si="19"/>
        <v>3532609</v>
      </c>
      <c r="M318" s="176">
        <f t="shared" si="19"/>
        <v>3244900</v>
      </c>
      <c r="N318" s="176">
        <f t="shared" si="19"/>
        <v>3424847</v>
      </c>
      <c r="O318" s="176">
        <f t="shared" si="19"/>
        <v>3488775</v>
      </c>
      <c r="P318" s="177">
        <f t="shared" si="19"/>
        <v>3432410</v>
      </c>
      <c r="Q318" s="176">
        <f t="shared" si="19"/>
        <v>3477346</v>
      </c>
      <c r="R318" s="176">
        <f t="shared" si="19"/>
        <v>3708051</v>
      </c>
      <c r="S318" s="176">
        <f t="shared" si="19"/>
        <v>3968512</v>
      </c>
      <c r="T318" s="177">
        <f t="shared" si="19"/>
        <v>3677771</v>
      </c>
      <c r="U318" s="176">
        <f t="shared" si="19"/>
        <v>3748949</v>
      </c>
      <c r="V318" s="176">
        <f t="shared" si="19"/>
        <v>3979991</v>
      </c>
      <c r="W318" s="176">
        <f t="shared" si="19"/>
        <v>4153334</v>
      </c>
      <c r="X318" s="177">
        <f t="shared" si="19"/>
        <v>4247852</v>
      </c>
      <c r="Y318" s="176">
        <f t="shared" si="19"/>
        <v>4166036</v>
      </c>
      <c r="Z318" s="176">
        <f t="shared" si="19"/>
        <v>4517826</v>
      </c>
      <c r="AA318" s="176">
        <f t="shared" si="19"/>
        <v>4630344</v>
      </c>
      <c r="AB318" s="177">
        <f t="shared" si="19"/>
        <v>4663020</v>
      </c>
      <c r="AC318" s="176">
        <f t="shared" si="19"/>
        <v>4583769</v>
      </c>
      <c r="AD318" s="176">
        <f t="shared" si="19"/>
        <v>4919138</v>
      </c>
      <c r="AE318" s="176">
        <f t="shared" si="19"/>
        <v>5068542</v>
      </c>
      <c r="AF318" s="177">
        <f t="shared" si="19"/>
        <v>5177868</v>
      </c>
      <c r="AG318" s="176">
        <f t="shared" si="19"/>
        <v>6992483</v>
      </c>
      <c r="AH318" s="176">
        <f t="shared" si="19"/>
        <v>7597408</v>
      </c>
      <c r="AI318" s="176">
        <f t="shared" si="19"/>
        <v>7533432</v>
      </c>
      <c r="AJ318" s="177">
        <f t="shared" si="19"/>
        <v>6914219</v>
      </c>
      <c r="AK318" s="176">
        <f t="shared" si="19"/>
        <v>6041745</v>
      </c>
      <c r="AL318" s="176">
        <f t="shared" si="19"/>
        <v>5992718</v>
      </c>
      <c r="AM318" s="176">
        <f t="shared" si="19"/>
        <v>6181834</v>
      </c>
      <c r="AN318" s="177">
        <f t="shared" si="19"/>
        <v>6303843</v>
      </c>
      <c r="AO318" s="176">
        <f t="shared" si="19"/>
        <v>6736870</v>
      </c>
      <c r="AP318" s="176">
        <f t="shared" si="19"/>
        <v>7682892</v>
      </c>
      <c r="AQ318" s="176">
        <f t="shared" si="19"/>
        <v>8017016</v>
      </c>
      <c r="AR318" s="177">
        <f t="shared" si="19"/>
        <v>7581009</v>
      </c>
      <c r="AS318" s="177">
        <f t="shared" si="19"/>
        <v>8055460</v>
      </c>
      <c r="AU318" s="219">
        <f>SUM(H314:H317)</f>
        <v>3205607</v>
      </c>
      <c r="AV318" s="219">
        <f>SUM(L314:L317)</f>
        <v>3532609</v>
      </c>
      <c r="AW318" s="219">
        <f>SUM(P314:P317)</f>
        <v>3432410</v>
      </c>
      <c r="AX318" s="219">
        <f>SUM(T314:T317)</f>
        <v>3677771</v>
      </c>
      <c r="AY318" s="219">
        <f>SUM(X314:X317)</f>
        <v>4247852</v>
      </c>
      <c r="AZ318" s="219">
        <f>SUM(AB314:AB317)</f>
        <v>4663020</v>
      </c>
      <c r="BA318" s="219">
        <f>SUM(AF314:AF317)</f>
        <v>5177868</v>
      </c>
      <c r="BB318" s="219">
        <f>SUM(AJ314:AJ317)</f>
        <v>6914219</v>
      </c>
      <c r="BC318" s="219">
        <f>SUM(AN314:AN317)</f>
        <v>6303843</v>
      </c>
      <c r="BD318" s="219">
        <f>SUM(AR314:AR317)</f>
        <v>7581009</v>
      </c>
    </row>
    <row r="319" spans="1:56" x14ac:dyDescent="0.45">
      <c r="A319" s="41"/>
      <c r="B319" s="99"/>
      <c r="C319" s="99"/>
      <c r="D319" s="99"/>
      <c r="E319" s="162"/>
      <c r="F319" s="162"/>
      <c r="G319" s="162"/>
      <c r="H319" s="163"/>
      <c r="I319" s="162"/>
      <c r="J319" s="162"/>
      <c r="K319" s="162"/>
      <c r="L319" s="163"/>
      <c r="M319" s="162"/>
      <c r="N319" s="162"/>
      <c r="O319" s="162"/>
      <c r="P319" s="163"/>
      <c r="Q319" s="162"/>
      <c r="R319" s="162"/>
      <c r="S319" s="162"/>
      <c r="T319" s="163"/>
      <c r="U319" s="162"/>
      <c r="V319" s="162"/>
      <c r="W319" s="162"/>
      <c r="X319" s="163"/>
      <c r="Y319" s="162"/>
      <c r="Z319" s="162"/>
      <c r="AA319" s="162"/>
      <c r="AB319" s="163"/>
      <c r="AC319" s="162"/>
      <c r="AD319" s="162"/>
      <c r="AE319" s="162"/>
      <c r="AF319" s="163"/>
      <c r="AG319" s="162"/>
      <c r="AH319" s="162"/>
      <c r="AJ319" s="52"/>
      <c r="AK319" s="162"/>
      <c r="AL319" s="162"/>
      <c r="AM319" s="162"/>
      <c r="AN319" s="52"/>
      <c r="AO319" s="162"/>
      <c r="AP319" s="165"/>
      <c r="AQ319" s="165"/>
      <c r="AR319" s="52"/>
      <c r="AS319" s="163"/>
      <c r="AU319" s="167"/>
      <c r="AV319" s="167"/>
      <c r="AW319" s="167"/>
      <c r="AX319" s="167"/>
      <c r="AY319" s="167"/>
      <c r="AZ319" s="167"/>
      <c r="BA319" s="167"/>
      <c r="BB319" s="167"/>
      <c r="BC319" s="167"/>
      <c r="BD319" s="167"/>
    </row>
    <row r="320" spans="1:56" x14ac:dyDescent="0.45">
      <c r="A320" s="41" t="s">
        <v>434</v>
      </c>
      <c r="B320" s="88" t="s">
        <v>182</v>
      </c>
      <c r="C320" s="119" t="s">
        <v>168</v>
      </c>
      <c r="D320" s="88">
        <v>240553</v>
      </c>
      <c r="E320" s="40">
        <v>2177264</v>
      </c>
      <c r="F320" s="40">
        <v>2244651</v>
      </c>
      <c r="G320" s="40">
        <v>2287410</v>
      </c>
      <c r="H320" s="42">
        <v>2080305</v>
      </c>
      <c r="I320" s="40">
        <v>2079832</v>
      </c>
      <c r="J320" s="40">
        <v>2106963</v>
      </c>
      <c r="K320" s="40">
        <v>2120572</v>
      </c>
      <c r="L320" s="42">
        <v>2116075</v>
      </c>
      <c r="M320" s="40">
        <v>2135436</v>
      </c>
      <c r="N320" s="40">
        <v>2195857</v>
      </c>
      <c r="O320" s="40">
        <v>2237068</v>
      </c>
      <c r="P320" s="42">
        <v>2264062</v>
      </c>
      <c r="Q320" s="40">
        <v>2278081</v>
      </c>
      <c r="R320" s="40">
        <v>2349119</v>
      </c>
      <c r="S320" s="40">
        <v>2388463</v>
      </c>
      <c r="T320" s="42">
        <v>2434456</v>
      </c>
      <c r="U320" s="40">
        <v>2487292</v>
      </c>
      <c r="V320" s="40">
        <v>2574816</v>
      </c>
      <c r="W320" s="40">
        <v>2654936</v>
      </c>
      <c r="X320" s="42">
        <v>2701282</v>
      </c>
      <c r="Y320" s="40">
        <v>2758369</v>
      </c>
      <c r="Z320" s="40">
        <v>2857274</v>
      </c>
      <c r="AA320" s="40">
        <v>2921943</v>
      </c>
      <c r="AB320" s="42">
        <v>2970806</v>
      </c>
      <c r="AC320" s="40">
        <v>3008425</v>
      </c>
      <c r="AD320" s="40">
        <v>3020406</v>
      </c>
      <c r="AE320" s="40">
        <v>3131073</v>
      </c>
      <c r="AF320" s="42">
        <v>3278359</v>
      </c>
      <c r="AG320" s="40">
        <v>3320141</v>
      </c>
      <c r="AH320" s="40">
        <v>3520998</v>
      </c>
      <c r="AI320" s="40">
        <v>3701782</v>
      </c>
      <c r="AJ320" s="42">
        <v>3899997</v>
      </c>
      <c r="AK320" s="40">
        <v>3999170</v>
      </c>
      <c r="AL320" s="40">
        <v>4104193</v>
      </c>
      <c r="AM320" s="40">
        <v>4177871</v>
      </c>
      <c r="AN320" s="42">
        <v>4346127</v>
      </c>
      <c r="AO320" s="40">
        <v>4451028</v>
      </c>
      <c r="AP320" s="40">
        <v>4648187</v>
      </c>
      <c r="AQ320" s="40">
        <v>4927450</v>
      </c>
      <c r="AR320" s="42">
        <v>5236309</v>
      </c>
      <c r="AS320" s="42">
        <v>5420134</v>
      </c>
      <c r="AU320" s="37">
        <v>2080305</v>
      </c>
      <c r="AV320" s="37">
        <v>2116075</v>
      </c>
      <c r="AW320" s="37">
        <v>2264062</v>
      </c>
      <c r="AX320" s="37">
        <v>2434456</v>
      </c>
      <c r="AY320" s="37">
        <v>2701282</v>
      </c>
      <c r="AZ320" s="37">
        <v>2970806</v>
      </c>
      <c r="BA320" s="37">
        <v>3278359</v>
      </c>
      <c r="BB320" s="37">
        <v>3899997</v>
      </c>
      <c r="BC320" s="37">
        <v>4346127</v>
      </c>
      <c r="BD320" s="37">
        <v>5236309</v>
      </c>
    </row>
    <row r="321" spans="1:56" x14ac:dyDescent="0.45">
      <c r="A321" s="41" t="s">
        <v>435</v>
      </c>
      <c r="B321" s="88" t="s">
        <v>182</v>
      </c>
      <c r="C321" s="119" t="s">
        <v>168</v>
      </c>
      <c r="D321" s="88">
        <v>240554</v>
      </c>
      <c r="E321" s="168"/>
      <c r="F321" s="168"/>
      <c r="G321" s="168"/>
      <c r="H321" s="59"/>
      <c r="I321" s="168"/>
      <c r="J321" s="168"/>
      <c r="K321" s="168"/>
      <c r="L321" s="59"/>
      <c r="M321" s="168"/>
      <c r="N321" s="168"/>
      <c r="O321" s="168"/>
      <c r="P321" s="59"/>
      <c r="Q321" s="168"/>
      <c r="R321" s="168"/>
      <c r="S321" s="168"/>
      <c r="T321" s="59"/>
      <c r="U321" s="168"/>
      <c r="V321" s="168"/>
      <c r="W321" s="168"/>
      <c r="X321" s="59"/>
      <c r="Y321" s="168"/>
      <c r="Z321" s="168"/>
      <c r="AA321" s="168"/>
      <c r="AB321" s="59"/>
      <c r="AC321" s="40">
        <v>8140326</v>
      </c>
      <c r="AD321" s="40">
        <v>8405346</v>
      </c>
      <c r="AE321" s="40">
        <v>8639378</v>
      </c>
      <c r="AF321" s="42">
        <v>8796183</v>
      </c>
      <c r="AG321" s="40">
        <v>8960805</v>
      </c>
      <c r="AH321" s="40">
        <v>9154789</v>
      </c>
      <c r="AI321" s="40">
        <v>9343375</v>
      </c>
      <c r="AJ321" s="42">
        <v>9473330</v>
      </c>
      <c r="AK321" s="40">
        <v>9614974</v>
      </c>
      <c r="AL321" s="40">
        <v>9805081</v>
      </c>
      <c r="AM321" s="40">
        <v>9982666</v>
      </c>
      <c r="AN321" s="42">
        <v>10092930</v>
      </c>
      <c r="AO321" s="40">
        <v>10183152</v>
      </c>
      <c r="AP321" s="40">
        <v>10319225</v>
      </c>
      <c r="AQ321" s="40">
        <v>10469374</v>
      </c>
      <c r="AR321" s="42">
        <v>10670014</v>
      </c>
      <c r="AS321" s="42">
        <v>10726523</v>
      </c>
      <c r="AU321" s="51"/>
      <c r="AV321" s="51"/>
      <c r="AW321" s="51"/>
      <c r="AX321" s="51"/>
      <c r="AY321" s="51"/>
      <c r="AZ321" s="51"/>
      <c r="BA321" s="37">
        <v>8796183</v>
      </c>
      <c r="BB321" s="37">
        <v>9473330</v>
      </c>
      <c r="BC321" s="37">
        <v>10092930</v>
      </c>
      <c r="BD321" s="37">
        <v>10670014</v>
      </c>
    </row>
    <row r="322" spans="1:56" x14ac:dyDescent="0.45">
      <c r="A322" s="41" t="s">
        <v>69</v>
      </c>
      <c r="B322" s="88" t="s">
        <v>182</v>
      </c>
      <c r="C322" s="119" t="s">
        <v>168</v>
      </c>
      <c r="D322" s="88">
        <v>240555</v>
      </c>
      <c r="E322" s="40">
        <v>4338589</v>
      </c>
      <c r="F322" s="40">
        <v>4338589</v>
      </c>
      <c r="G322" s="40">
        <v>4338589</v>
      </c>
      <c r="H322" s="42">
        <v>4338589</v>
      </c>
      <c r="I322" s="40">
        <v>4338589</v>
      </c>
      <c r="J322" s="40">
        <v>4338589</v>
      </c>
      <c r="K322" s="40">
        <v>4338589</v>
      </c>
      <c r="L322" s="42">
        <v>4338589</v>
      </c>
      <c r="M322" s="40">
        <v>4338589</v>
      </c>
      <c r="N322" s="40">
        <v>4338589</v>
      </c>
      <c r="O322" s="40">
        <v>4338589</v>
      </c>
      <c r="P322" s="42">
        <v>4338589</v>
      </c>
      <c r="Q322" s="40">
        <v>4338589</v>
      </c>
      <c r="R322" s="40">
        <v>4338589</v>
      </c>
      <c r="S322" s="40">
        <v>4338589</v>
      </c>
      <c r="T322" s="42">
        <v>4338589</v>
      </c>
      <c r="U322" s="40">
        <v>4338589</v>
      </c>
      <c r="V322" s="40">
        <v>4338589</v>
      </c>
      <c r="W322" s="40">
        <v>4338589</v>
      </c>
      <c r="X322" s="42">
        <v>4338589</v>
      </c>
      <c r="Y322" s="40">
        <v>4338589</v>
      </c>
      <c r="Z322" s="40">
        <v>4338589</v>
      </c>
      <c r="AA322" s="40">
        <v>4338589</v>
      </c>
      <c r="AB322" s="42">
        <v>4338589</v>
      </c>
      <c r="AC322" s="40">
        <v>4338589</v>
      </c>
      <c r="AD322" s="40">
        <v>4338589</v>
      </c>
      <c r="AE322" s="40">
        <v>4338589</v>
      </c>
      <c r="AF322" s="42">
        <v>4338589</v>
      </c>
      <c r="AG322" s="40">
        <v>4338589</v>
      </c>
      <c r="AH322" s="40">
        <v>4338589</v>
      </c>
      <c r="AI322" s="40">
        <v>4338589</v>
      </c>
      <c r="AJ322" s="42">
        <v>4338589</v>
      </c>
      <c r="AK322" s="40">
        <v>4338589</v>
      </c>
      <c r="AL322" s="40">
        <v>4338589</v>
      </c>
      <c r="AM322" s="40">
        <v>4338589</v>
      </c>
      <c r="AN322" s="42">
        <v>4338589</v>
      </c>
      <c r="AO322" s="40">
        <v>4338589</v>
      </c>
      <c r="AP322" s="40">
        <v>4338589</v>
      </c>
      <c r="AQ322" s="40">
        <v>4338589</v>
      </c>
      <c r="AR322" s="42">
        <v>4338589</v>
      </c>
      <c r="AS322" s="42">
        <v>4338589</v>
      </c>
      <c r="AU322" s="37">
        <v>4338589</v>
      </c>
      <c r="AV322" s="37">
        <v>4338589</v>
      </c>
      <c r="AW322" s="37">
        <v>4338589</v>
      </c>
      <c r="AX322" s="37">
        <v>4338589</v>
      </c>
      <c r="AY322" s="37">
        <v>4338589</v>
      </c>
      <c r="AZ322" s="37">
        <v>4338589</v>
      </c>
      <c r="BA322" s="37">
        <v>4338589</v>
      </c>
      <c r="BB322" s="37">
        <v>4338589</v>
      </c>
      <c r="BC322" s="37">
        <v>4338589</v>
      </c>
      <c r="BD322" s="37">
        <v>4338589</v>
      </c>
    </row>
    <row r="323" spans="1:56" x14ac:dyDescent="0.45">
      <c r="A323" s="41" t="s">
        <v>436</v>
      </c>
      <c r="B323" s="88" t="s">
        <v>182</v>
      </c>
      <c r="C323" s="119" t="s">
        <v>168</v>
      </c>
      <c r="D323" s="88">
        <v>240556</v>
      </c>
      <c r="E323" s="40">
        <v>1215999</v>
      </c>
      <c r="F323" s="40">
        <v>1212821</v>
      </c>
      <c r="G323" s="40">
        <v>1210077</v>
      </c>
      <c r="H323" s="42">
        <v>1207645</v>
      </c>
      <c r="I323" s="40">
        <v>1205598</v>
      </c>
      <c r="J323" s="40">
        <v>1203904</v>
      </c>
      <c r="K323" s="40">
        <v>1202651</v>
      </c>
      <c r="L323" s="42">
        <v>1201870</v>
      </c>
      <c r="M323" s="40">
        <v>1201428</v>
      </c>
      <c r="N323" s="40">
        <v>1201241</v>
      </c>
      <c r="O323" s="40">
        <v>1201110</v>
      </c>
      <c r="P323" s="42">
        <v>1200994</v>
      </c>
      <c r="Q323" s="40">
        <v>1200904</v>
      </c>
      <c r="R323" s="40">
        <v>1200816</v>
      </c>
      <c r="S323" s="40">
        <v>1200734</v>
      </c>
      <c r="T323" s="42">
        <v>1200659</v>
      </c>
      <c r="U323" s="40">
        <v>1200597</v>
      </c>
      <c r="V323" s="40">
        <v>1200537</v>
      </c>
      <c r="W323" s="40">
        <v>1200481</v>
      </c>
      <c r="X323" s="42">
        <v>1200428</v>
      </c>
      <c r="Y323" s="40">
        <v>1200375</v>
      </c>
      <c r="Z323" s="40">
        <v>1200322</v>
      </c>
      <c r="AA323" s="40">
        <v>1200270</v>
      </c>
      <c r="AB323" s="42">
        <v>1200217</v>
      </c>
      <c r="AC323" s="40">
        <v>1200164</v>
      </c>
      <c r="AD323" s="40">
        <v>1200111</v>
      </c>
      <c r="AE323" s="40">
        <v>1200059</v>
      </c>
      <c r="AF323" s="42">
        <v>1200006</v>
      </c>
      <c r="AG323" s="40">
        <v>1199961</v>
      </c>
      <c r="AH323" s="40">
        <v>1199931</v>
      </c>
      <c r="AI323" s="40">
        <v>1199900</v>
      </c>
      <c r="AJ323" s="42">
        <v>1199870</v>
      </c>
      <c r="AK323" s="40">
        <v>1199840</v>
      </c>
      <c r="AL323" s="40">
        <v>1199810</v>
      </c>
      <c r="AM323" s="40">
        <v>1199780</v>
      </c>
      <c r="AN323" s="42">
        <v>1199750</v>
      </c>
      <c r="AO323" s="40">
        <v>1199720</v>
      </c>
      <c r="AP323" s="40">
        <v>1199700</v>
      </c>
      <c r="AQ323" s="40">
        <v>1199700</v>
      </c>
      <c r="AR323" s="42">
        <v>1199700</v>
      </c>
      <c r="AS323" s="42">
        <v>1199700</v>
      </c>
      <c r="AU323" s="37">
        <v>1207645</v>
      </c>
      <c r="AV323" s="37">
        <v>1201870</v>
      </c>
      <c r="AW323" s="37">
        <v>1200994</v>
      </c>
      <c r="AX323" s="37">
        <v>1200659</v>
      </c>
      <c r="AY323" s="37">
        <v>1200428</v>
      </c>
      <c r="AZ323" s="37">
        <v>1200217</v>
      </c>
      <c r="BA323" s="37">
        <v>1200006</v>
      </c>
      <c r="BB323" s="37">
        <v>1199870</v>
      </c>
      <c r="BC323" s="37">
        <v>1199750</v>
      </c>
      <c r="BD323" s="37">
        <v>1199700</v>
      </c>
    </row>
    <row r="324" spans="1:56" x14ac:dyDescent="0.45">
      <c r="A324" s="41" t="s">
        <v>437</v>
      </c>
      <c r="B324" s="88" t="s">
        <v>182</v>
      </c>
      <c r="C324" s="119" t="s">
        <v>168</v>
      </c>
      <c r="D324" s="88">
        <v>240557</v>
      </c>
      <c r="E324" s="40">
        <v>37369</v>
      </c>
      <c r="F324" s="40">
        <v>38826</v>
      </c>
      <c r="G324" s="40">
        <v>35596</v>
      </c>
      <c r="H324" s="42">
        <v>35378</v>
      </c>
      <c r="I324" s="40">
        <v>34519</v>
      </c>
      <c r="J324" s="40">
        <v>35707</v>
      </c>
      <c r="K324" s="40">
        <v>36428</v>
      </c>
      <c r="L324" s="42">
        <v>34961</v>
      </c>
      <c r="M324" s="40">
        <v>36197</v>
      </c>
      <c r="N324" s="40">
        <v>34661</v>
      </c>
      <c r="O324" s="40">
        <v>22751</v>
      </c>
      <c r="P324" s="42">
        <v>21830</v>
      </c>
      <c r="Q324" s="40">
        <v>21464</v>
      </c>
      <c r="R324" s="40">
        <v>20795</v>
      </c>
      <c r="S324" s="40">
        <v>20778</v>
      </c>
      <c r="T324" s="42">
        <v>20823</v>
      </c>
      <c r="U324" s="40">
        <v>20928</v>
      </c>
      <c r="V324" s="40">
        <v>26891</v>
      </c>
      <c r="W324" s="40">
        <v>27416</v>
      </c>
      <c r="X324" s="42">
        <v>28760</v>
      </c>
      <c r="Y324" s="40">
        <v>29861</v>
      </c>
      <c r="Z324" s="40">
        <v>29938</v>
      </c>
      <c r="AA324" s="40">
        <v>29875</v>
      </c>
      <c r="AB324" s="42">
        <v>31406</v>
      </c>
      <c r="AC324" s="40">
        <v>33011</v>
      </c>
      <c r="AD324" s="40">
        <v>33939</v>
      </c>
      <c r="AE324" s="40">
        <v>35149</v>
      </c>
      <c r="AF324" s="42">
        <v>34079</v>
      </c>
      <c r="AG324" s="40">
        <v>36334</v>
      </c>
      <c r="AH324" s="40">
        <v>35718</v>
      </c>
      <c r="AI324" s="40">
        <v>36364</v>
      </c>
      <c r="AJ324" s="42">
        <v>36619</v>
      </c>
      <c r="AK324" s="40">
        <v>42380</v>
      </c>
      <c r="AL324" s="40">
        <v>47417</v>
      </c>
      <c r="AM324" s="40">
        <v>44562</v>
      </c>
      <c r="AN324" s="42">
        <v>46132</v>
      </c>
      <c r="AO324" s="40">
        <v>46949</v>
      </c>
      <c r="AP324" s="40">
        <v>50663</v>
      </c>
      <c r="AQ324" s="40">
        <v>55029</v>
      </c>
      <c r="AR324" s="42">
        <v>57746</v>
      </c>
      <c r="AS324" s="42">
        <v>63527</v>
      </c>
      <c r="AU324" s="37">
        <v>35378</v>
      </c>
      <c r="AV324" s="37">
        <v>34961</v>
      </c>
      <c r="AW324" s="37">
        <v>21830</v>
      </c>
      <c r="AX324" s="37">
        <v>20823</v>
      </c>
      <c r="AY324" s="37">
        <v>28760</v>
      </c>
      <c r="AZ324" s="37">
        <v>31406</v>
      </c>
      <c r="BA324" s="37">
        <v>34079</v>
      </c>
      <c r="BB324" s="37">
        <v>36619</v>
      </c>
      <c r="BC324" s="37">
        <v>46132</v>
      </c>
      <c r="BD324" s="37">
        <v>57746</v>
      </c>
    </row>
    <row r="325" spans="1:56" x14ac:dyDescent="0.45">
      <c r="A325" s="58" t="s">
        <v>17</v>
      </c>
      <c r="B325" s="120" t="s">
        <v>182</v>
      </c>
      <c r="C325" s="121" t="s">
        <v>168</v>
      </c>
      <c r="D325" s="120">
        <v>240558</v>
      </c>
      <c r="E325" s="176">
        <f t="shared" ref="E325:AS325" si="20">SUM(E320:E324,E318)</f>
        <v>10493697</v>
      </c>
      <c r="F325" s="176">
        <f t="shared" si="20"/>
        <v>10699630</v>
      </c>
      <c r="G325" s="176">
        <f t="shared" si="20"/>
        <v>10775974</v>
      </c>
      <c r="H325" s="177">
        <f t="shared" si="20"/>
        <v>10867524</v>
      </c>
      <c r="I325" s="176">
        <f t="shared" si="20"/>
        <v>10601884</v>
      </c>
      <c r="J325" s="176">
        <f t="shared" si="20"/>
        <v>10825794</v>
      </c>
      <c r="K325" s="176">
        <f t="shared" si="20"/>
        <v>10877372</v>
      </c>
      <c r="L325" s="177">
        <f t="shared" si="20"/>
        <v>11224104</v>
      </c>
      <c r="M325" s="176">
        <f t="shared" si="20"/>
        <v>10956550</v>
      </c>
      <c r="N325" s="176">
        <f t="shared" si="20"/>
        <v>11195195</v>
      </c>
      <c r="O325" s="176">
        <f t="shared" si="20"/>
        <v>11288293</v>
      </c>
      <c r="P325" s="177">
        <f t="shared" si="20"/>
        <v>11257885</v>
      </c>
      <c r="Q325" s="176">
        <f t="shared" si="20"/>
        <v>11316384</v>
      </c>
      <c r="R325" s="176">
        <f t="shared" si="20"/>
        <v>11617370</v>
      </c>
      <c r="S325" s="176">
        <f t="shared" si="20"/>
        <v>11917076</v>
      </c>
      <c r="T325" s="177">
        <f t="shared" si="20"/>
        <v>11672298</v>
      </c>
      <c r="U325" s="176">
        <f t="shared" si="20"/>
        <v>11796355</v>
      </c>
      <c r="V325" s="176">
        <f t="shared" si="20"/>
        <v>12120824</v>
      </c>
      <c r="W325" s="176">
        <f t="shared" si="20"/>
        <v>12374756</v>
      </c>
      <c r="X325" s="177">
        <f t="shared" si="20"/>
        <v>12516911</v>
      </c>
      <c r="Y325" s="176">
        <f t="shared" si="20"/>
        <v>12493230</v>
      </c>
      <c r="Z325" s="176">
        <f t="shared" si="20"/>
        <v>12943949</v>
      </c>
      <c r="AA325" s="176">
        <f t="shared" si="20"/>
        <v>13121021</v>
      </c>
      <c r="AB325" s="177">
        <f t="shared" si="20"/>
        <v>13204038</v>
      </c>
      <c r="AC325" s="176">
        <f t="shared" si="20"/>
        <v>21304284</v>
      </c>
      <c r="AD325" s="176">
        <f t="shared" si="20"/>
        <v>21917529</v>
      </c>
      <c r="AE325" s="176">
        <f t="shared" si="20"/>
        <v>22412790</v>
      </c>
      <c r="AF325" s="177">
        <f t="shared" si="20"/>
        <v>22825084</v>
      </c>
      <c r="AG325" s="176">
        <f t="shared" si="20"/>
        <v>24848313</v>
      </c>
      <c r="AH325" s="176">
        <f t="shared" si="20"/>
        <v>25847433</v>
      </c>
      <c r="AI325" s="176">
        <f t="shared" si="20"/>
        <v>26153442</v>
      </c>
      <c r="AJ325" s="177">
        <f t="shared" si="20"/>
        <v>25862624</v>
      </c>
      <c r="AK325" s="176">
        <f t="shared" si="20"/>
        <v>25236698</v>
      </c>
      <c r="AL325" s="176">
        <f t="shared" si="20"/>
        <v>25487808</v>
      </c>
      <c r="AM325" s="176">
        <f t="shared" si="20"/>
        <v>25925302</v>
      </c>
      <c r="AN325" s="177">
        <f t="shared" si="20"/>
        <v>26327371</v>
      </c>
      <c r="AO325" s="176">
        <f t="shared" si="20"/>
        <v>26956308</v>
      </c>
      <c r="AP325" s="176">
        <f t="shared" si="20"/>
        <v>28239256</v>
      </c>
      <c r="AQ325" s="176">
        <f t="shared" si="20"/>
        <v>29007158</v>
      </c>
      <c r="AR325" s="177">
        <f t="shared" si="20"/>
        <v>29083367</v>
      </c>
      <c r="AS325" s="177">
        <f t="shared" si="20"/>
        <v>29803933</v>
      </c>
      <c r="AU325" s="219">
        <f>SUM(H320:H324,H318)</f>
        <v>10867524</v>
      </c>
      <c r="AV325" s="219">
        <f>SUM(L320:L324,L318)</f>
        <v>11224104</v>
      </c>
      <c r="AW325" s="219">
        <f>SUM(P320:P324,P318)</f>
        <v>11257885</v>
      </c>
      <c r="AX325" s="219">
        <f>SUM(T320:T324,T318)</f>
        <v>11672298</v>
      </c>
      <c r="AY325" s="219">
        <f>SUM(X320:X324,X318)</f>
        <v>12516911</v>
      </c>
      <c r="AZ325" s="219">
        <f>SUM(AB320:AB324,AB318)</f>
        <v>13204038</v>
      </c>
      <c r="BA325" s="219">
        <f>SUM(AF320:AF324,AF318)</f>
        <v>22825084</v>
      </c>
      <c r="BB325" s="219">
        <f>SUM(AJ320:AJ324,AJ318)</f>
        <v>25862624</v>
      </c>
      <c r="BC325" s="219">
        <f>SUM(AN320:AN324,AN318)</f>
        <v>26327371</v>
      </c>
      <c r="BD325" s="219">
        <f>SUM(AR320:AR324,AR318)</f>
        <v>29083367</v>
      </c>
    </row>
    <row r="326" spans="1:56" x14ac:dyDescent="0.45">
      <c r="E326" s="162"/>
      <c r="F326" s="162"/>
      <c r="G326" s="162"/>
      <c r="H326" s="163"/>
      <c r="I326" s="162"/>
      <c r="J326" s="162"/>
      <c r="K326" s="162"/>
      <c r="L326" s="163"/>
      <c r="M326" s="162"/>
      <c r="N326" s="162"/>
      <c r="O326" s="162"/>
      <c r="P326" s="163"/>
      <c r="Q326" s="162"/>
      <c r="R326" s="162"/>
      <c r="S326" s="162"/>
      <c r="T326" s="163"/>
      <c r="U326" s="162"/>
      <c r="V326" s="162"/>
      <c r="W326" s="162"/>
      <c r="X326" s="163"/>
      <c r="Y326" s="162"/>
      <c r="Z326" s="162"/>
      <c r="AA326" s="162"/>
      <c r="AB326" s="163"/>
      <c r="AC326" s="162"/>
      <c r="AD326" s="162"/>
      <c r="AE326" s="162"/>
      <c r="AF326" s="163"/>
      <c r="AG326" s="162"/>
      <c r="AH326" s="162"/>
      <c r="AJ326" s="52"/>
      <c r="AK326" s="162"/>
      <c r="AL326" s="162"/>
      <c r="AM326" s="162"/>
      <c r="AN326" s="52"/>
      <c r="AO326" s="162"/>
      <c r="AP326" s="165"/>
      <c r="AQ326" s="165"/>
      <c r="AR326" s="52"/>
      <c r="AS326" s="163"/>
      <c r="AU326" s="167"/>
      <c r="AV326" s="167"/>
      <c r="AW326" s="167"/>
      <c r="AX326" s="167"/>
      <c r="AY326" s="167"/>
      <c r="AZ326" s="167"/>
      <c r="BA326" s="167"/>
      <c r="BB326" s="167"/>
      <c r="BC326" s="167"/>
      <c r="BD326" s="167"/>
    </row>
    <row r="327" spans="1:56" x14ac:dyDescent="0.45">
      <c r="A327" s="43" t="s">
        <v>102</v>
      </c>
      <c r="B327" s="89"/>
      <c r="C327" s="89"/>
      <c r="D327" s="89"/>
      <c r="E327" s="162"/>
      <c r="F327" s="162"/>
      <c r="G327" s="162"/>
      <c r="H327" s="163"/>
      <c r="I327" s="162"/>
      <c r="J327" s="162"/>
      <c r="K327" s="162"/>
      <c r="L327" s="163"/>
      <c r="M327" s="162"/>
      <c r="N327" s="162"/>
      <c r="O327" s="162"/>
      <c r="P327" s="163"/>
      <c r="Q327" s="162"/>
      <c r="R327" s="162"/>
      <c r="S327" s="162"/>
      <c r="T327" s="163"/>
      <c r="U327" s="162"/>
      <c r="V327" s="162"/>
      <c r="W327" s="162"/>
      <c r="X327" s="163"/>
      <c r="Y327" s="162"/>
      <c r="Z327" s="162"/>
      <c r="AA327" s="162"/>
      <c r="AB327" s="163"/>
      <c r="AC327" s="162"/>
      <c r="AD327" s="162"/>
      <c r="AE327" s="162"/>
      <c r="AF327" s="163"/>
      <c r="AG327" s="162"/>
      <c r="AH327" s="162"/>
      <c r="AJ327" s="52"/>
      <c r="AK327" s="162"/>
      <c r="AL327" s="162"/>
      <c r="AM327" s="162"/>
      <c r="AN327" s="52"/>
      <c r="AO327" s="162"/>
      <c r="AP327" s="165"/>
      <c r="AQ327" s="165"/>
      <c r="AR327" s="52"/>
      <c r="AS327" s="163"/>
      <c r="AU327" s="167"/>
      <c r="AV327" s="167"/>
      <c r="AW327" s="167"/>
      <c r="AX327" s="167"/>
      <c r="AY327" s="167"/>
      <c r="AZ327" s="167"/>
      <c r="BA327" s="167"/>
      <c r="BB327" s="167"/>
      <c r="BC327" s="167"/>
      <c r="BD327" s="167"/>
    </row>
    <row r="328" spans="1:56" x14ac:dyDescent="0.45">
      <c r="A328" s="46" t="s">
        <v>101</v>
      </c>
      <c r="B328" s="90"/>
      <c r="C328" s="90"/>
      <c r="D328" s="90"/>
      <c r="E328" s="162"/>
      <c r="F328" s="162"/>
      <c r="G328" s="162"/>
      <c r="H328" s="163"/>
      <c r="I328" s="162"/>
      <c r="J328" s="162"/>
      <c r="K328" s="162"/>
      <c r="L328" s="163"/>
      <c r="M328" s="162"/>
      <c r="N328" s="162"/>
      <c r="O328" s="162"/>
      <c r="P328" s="163"/>
      <c r="Q328" s="162"/>
      <c r="R328" s="162"/>
      <c r="S328" s="162"/>
      <c r="T328" s="163"/>
      <c r="U328" s="162"/>
      <c r="V328" s="162"/>
      <c r="W328" s="162"/>
      <c r="X328" s="163"/>
      <c r="Y328" s="162"/>
      <c r="Z328" s="162"/>
      <c r="AA328" s="162"/>
      <c r="AB328" s="163"/>
      <c r="AC328" s="162"/>
      <c r="AD328" s="162"/>
      <c r="AE328" s="162"/>
      <c r="AF328" s="163"/>
      <c r="AG328" s="162"/>
      <c r="AH328" s="162"/>
      <c r="AJ328" s="52"/>
      <c r="AK328" s="162"/>
      <c r="AL328" s="162"/>
      <c r="AM328" s="162"/>
      <c r="AN328" s="52"/>
      <c r="AO328" s="162"/>
      <c r="AP328" s="165"/>
      <c r="AQ328" s="165"/>
      <c r="AR328" s="52"/>
      <c r="AS328" s="163"/>
      <c r="AU328" s="167"/>
      <c r="AV328" s="167"/>
      <c r="AW328" s="167"/>
      <c r="AX328" s="167"/>
      <c r="AY328" s="167"/>
      <c r="AZ328" s="167"/>
      <c r="BA328" s="167"/>
      <c r="BB328" s="167"/>
      <c r="BC328" s="167"/>
      <c r="BD328" s="167"/>
    </row>
    <row r="329" spans="1:56" x14ac:dyDescent="0.45">
      <c r="A329" s="45" t="s">
        <v>438</v>
      </c>
      <c r="B329" s="88" t="s">
        <v>182</v>
      </c>
      <c r="C329" s="119" t="s">
        <v>168</v>
      </c>
      <c r="D329" s="88">
        <v>240559</v>
      </c>
      <c r="E329" s="40">
        <v>909</v>
      </c>
      <c r="F329" s="40">
        <v>25927</v>
      </c>
      <c r="G329" s="40">
        <v>50945</v>
      </c>
      <c r="H329" s="42">
        <v>75966</v>
      </c>
      <c r="I329" s="40">
        <v>100989</v>
      </c>
      <c r="J329" s="40">
        <v>101013</v>
      </c>
      <c r="K329" s="40">
        <v>101041</v>
      </c>
      <c r="L329" s="42">
        <v>101158</v>
      </c>
      <c r="M329" s="40">
        <v>101309</v>
      </c>
      <c r="N329" s="40">
        <v>101335</v>
      </c>
      <c r="O329" s="40">
        <v>1358</v>
      </c>
      <c r="P329" s="42">
        <v>1379</v>
      </c>
      <c r="Q329" s="40">
        <v>1526</v>
      </c>
      <c r="R329" s="40">
        <v>501548</v>
      </c>
      <c r="S329" s="40">
        <v>501480</v>
      </c>
      <c r="T329" s="42">
        <v>500950</v>
      </c>
      <c r="U329" s="40">
        <v>401188</v>
      </c>
      <c r="V329" s="40">
        <v>401402</v>
      </c>
      <c r="W329" s="40">
        <v>401532</v>
      </c>
      <c r="X329" s="42">
        <v>401345</v>
      </c>
      <c r="Y329" s="40">
        <v>1889</v>
      </c>
      <c r="Z329" s="40">
        <v>1909</v>
      </c>
      <c r="AA329" s="40">
        <v>1929</v>
      </c>
      <c r="AB329" s="42">
        <v>1950</v>
      </c>
      <c r="AC329" s="40">
        <v>555</v>
      </c>
      <c r="AD329" s="40">
        <v>555</v>
      </c>
      <c r="AE329" s="40">
        <v>555</v>
      </c>
      <c r="AF329" s="42">
        <v>555</v>
      </c>
      <c r="AG329" s="40">
        <v>580</v>
      </c>
      <c r="AH329" s="39"/>
      <c r="AJ329" s="52"/>
      <c r="AK329" s="39"/>
      <c r="AL329" s="39"/>
      <c r="AM329" s="39"/>
      <c r="AN329" s="52"/>
      <c r="AO329" s="40">
        <v>900635</v>
      </c>
      <c r="AP329" s="40">
        <v>900635</v>
      </c>
      <c r="AQ329" s="40"/>
      <c r="AR329" s="52"/>
      <c r="AS329" s="38"/>
      <c r="AU329" s="37">
        <v>75966</v>
      </c>
      <c r="AV329" s="37">
        <v>101158</v>
      </c>
      <c r="AW329" s="37">
        <v>1379</v>
      </c>
      <c r="AX329" s="37">
        <v>500950</v>
      </c>
      <c r="AY329" s="37">
        <v>401345</v>
      </c>
      <c r="AZ329" s="37">
        <v>1950</v>
      </c>
      <c r="BA329" s="37">
        <v>555</v>
      </c>
      <c r="BB329" s="169"/>
      <c r="BC329" s="169"/>
      <c r="BD329" s="169"/>
    </row>
    <row r="330" spans="1:56" x14ac:dyDescent="0.45">
      <c r="A330" s="45" t="s">
        <v>192</v>
      </c>
      <c r="B330" s="88" t="s">
        <v>182</v>
      </c>
      <c r="C330" s="119" t="s">
        <v>168</v>
      </c>
      <c r="D330" s="88">
        <v>4415797</v>
      </c>
      <c r="E330" s="39"/>
      <c r="F330" s="39"/>
      <c r="G330" s="39"/>
      <c r="H330" s="38"/>
      <c r="I330" s="39"/>
      <c r="J330" s="39"/>
      <c r="K330" s="39"/>
      <c r="L330" s="38"/>
      <c r="M330" s="39"/>
      <c r="N330" s="39"/>
      <c r="O330" s="39"/>
      <c r="P330" s="38"/>
      <c r="Q330" s="39"/>
      <c r="R330" s="39"/>
      <c r="S330" s="39"/>
      <c r="T330" s="38"/>
      <c r="U330" s="39"/>
      <c r="V330" s="39"/>
      <c r="W330" s="39"/>
      <c r="X330" s="38"/>
      <c r="Y330" s="39"/>
      <c r="Z330" s="39"/>
      <c r="AA330" s="39"/>
      <c r="AB330" s="38"/>
      <c r="AC330" s="39"/>
      <c r="AD330" s="39"/>
      <c r="AE330" s="39"/>
      <c r="AF330" s="38"/>
      <c r="AG330" s="39"/>
      <c r="AH330" s="39"/>
      <c r="AJ330" s="52"/>
      <c r="AK330" s="39"/>
      <c r="AL330" s="39"/>
      <c r="AM330" s="39"/>
      <c r="AN330" s="52"/>
      <c r="AO330" s="39"/>
      <c r="AP330" s="39"/>
      <c r="AQ330" s="40"/>
      <c r="AR330" s="52"/>
      <c r="AS330" s="42">
        <v>250000</v>
      </c>
      <c r="AU330" s="169"/>
      <c r="AV330" s="169"/>
      <c r="AW330" s="169"/>
      <c r="AX330" s="169"/>
      <c r="AY330" s="169"/>
      <c r="AZ330" s="169"/>
      <c r="BA330" s="169"/>
      <c r="BB330" s="169"/>
      <c r="BC330" s="169"/>
      <c r="BD330" s="169"/>
    </row>
    <row r="331" spans="1:56" x14ac:dyDescent="0.45">
      <c r="A331" s="45" t="s">
        <v>194</v>
      </c>
      <c r="B331" s="88" t="s">
        <v>182</v>
      </c>
      <c r="C331" s="119" t="s">
        <v>168</v>
      </c>
      <c r="D331" s="88">
        <v>240560</v>
      </c>
      <c r="E331" s="168"/>
      <c r="F331" s="168"/>
      <c r="G331" s="168"/>
      <c r="H331" s="59"/>
      <c r="I331" s="168"/>
      <c r="J331" s="168"/>
      <c r="K331" s="168"/>
      <c r="L331" s="59"/>
      <c r="M331" s="168"/>
      <c r="N331" s="168"/>
      <c r="O331" s="168"/>
      <c r="P331" s="59"/>
      <c r="Q331" s="168"/>
      <c r="R331" s="168"/>
      <c r="S331" s="168"/>
      <c r="T331" s="59"/>
      <c r="U331" s="168"/>
      <c r="V331" s="168"/>
      <c r="W331" s="168"/>
      <c r="X331" s="59"/>
      <c r="Y331" s="168"/>
      <c r="Z331" s="168"/>
      <c r="AA331" s="168"/>
      <c r="AB331" s="59"/>
      <c r="AC331" s="40">
        <v>894469</v>
      </c>
      <c r="AD331" s="40">
        <v>915075</v>
      </c>
      <c r="AE331" s="40">
        <v>940504</v>
      </c>
      <c r="AF331" s="42">
        <v>964805</v>
      </c>
      <c r="AG331" s="40">
        <v>991054</v>
      </c>
      <c r="AH331" s="40">
        <v>1015733</v>
      </c>
      <c r="AI331" s="40">
        <v>1044368</v>
      </c>
      <c r="AJ331" s="42">
        <v>1074079</v>
      </c>
      <c r="AK331" s="40">
        <v>1101369</v>
      </c>
      <c r="AL331" s="40">
        <v>1127841</v>
      </c>
      <c r="AM331" s="40">
        <v>1157245</v>
      </c>
      <c r="AN331" s="42">
        <v>1183559</v>
      </c>
      <c r="AO331" s="40">
        <v>1205043</v>
      </c>
      <c r="AP331" s="40">
        <v>1231064</v>
      </c>
      <c r="AQ331" s="40">
        <v>1257060</v>
      </c>
      <c r="AR331" s="42">
        <v>1288939</v>
      </c>
      <c r="AS331" s="42">
        <v>1311753</v>
      </c>
      <c r="AU331" s="51"/>
      <c r="AV331" s="51"/>
      <c r="AW331" s="51"/>
      <c r="AX331" s="51"/>
      <c r="AY331" s="51"/>
      <c r="AZ331" s="51"/>
      <c r="BA331" s="37">
        <v>964805</v>
      </c>
      <c r="BB331" s="37">
        <v>1074079</v>
      </c>
      <c r="BC331" s="37">
        <v>1183559</v>
      </c>
      <c r="BD331" s="37">
        <v>1288939</v>
      </c>
    </row>
    <row r="332" spans="1:56" x14ac:dyDescent="0.45">
      <c r="A332" s="45" t="s">
        <v>99</v>
      </c>
      <c r="B332" s="88" t="s">
        <v>182</v>
      </c>
      <c r="C332" s="119" t="s">
        <v>168</v>
      </c>
      <c r="D332" s="88">
        <v>240561</v>
      </c>
      <c r="E332" s="40">
        <v>1138395</v>
      </c>
      <c r="F332" s="40">
        <v>1254856</v>
      </c>
      <c r="G332" s="40">
        <v>1251394</v>
      </c>
      <c r="H332" s="42">
        <v>1286484</v>
      </c>
      <c r="I332" s="40">
        <v>1222680</v>
      </c>
      <c r="J332" s="40">
        <v>1395780</v>
      </c>
      <c r="K332" s="40">
        <v>1394873</v>
      </c>
      <c r="L332" s="42">
        <v>1388154</v>
      </c>
      <c r="M332" s="40">
        <v>1435367</v>
      </c>
      <c r="N332" s="40">
        <v>1536610</v>
      </c>
      <c r="O332" s="40">
        <v>1470107</v>
      </c>
      <c r="P332" s="42">
        <v>1494225</v>
      </c>
      <c r="Q332" s="40">
        <v>1447223</v>
      </c>
      <c r="R332" s="40">
        <v>1720772</v>
      </c>
      <c r="S332" s="40">
        <v>1948111</v>
      </c>
      <c r="T332" s="42">
        <v>1557596</v>
      </c>
      <c r="U332" s="40">
        <v>1622776</v>
      </c>
      <c r="V332" s="40">
        <v>1880668</v>
      </c>
      <c r="W332" s="40">
        <v>1978032</v>
      </c>
      <c r="X332" s="42">
        <v>2009771</v>
      </c>
      <c r="Y332" s="40">
        <v>2018320</v>
      </c>
      <c r="Z332" s="40">
        <v>2294996</v>
      </c>
      <c r="AA332" s="40">
        <v>2336772</v>
      </c>
      <c r="AB332" s="42">
        <v>2385469</v>
      </c>
      <c r="AC332" s="40">
        <v>2452898</v>
      </c>
      <c r="AD332" s="40">
        <v>2727079</v>
      </c>
      <c r="AE332" s="40">
        <v>2844171</v>
      </c>
      <c r="AF332" s="42">
        <v>2860682</v>
      </c>
      <c r="AG332" s="40">
        <v>2954361</v>
      </c>
      <c r="AH332" s="40">
        <v>3400642</v>
      </c>
      <c r="AI332" s="40">
        <v>3770528</v>
      </c>
      <c r="AJ332" s="42">
        <v>3614089</v>
      </c>
      <c r="AK332" s="40">
        <v>3294423</v>
      </c>
      <c r="AL332" s="40">
        <v>3369984</v>
      </c>
      <c r="AM332" s="40">
        <v>3532639</v>
      </c>
      <c r="AN332" s="42">
        <v>3738604</v>
      </c>
      <c r="AO332" s="40">
        <v>3906852</v>
      </c>
      <c r="AP332" s="40">
        <v>4358388</v>
      </c>
      <c r="AQ332" s="40">
        <v>4127076</v>
      </c>
      <c r="AR332" s="42">
        <v>3552991</v>
      </c>
      <c r="AS332" s="42">
        <v>3679170</v>
      </c>
      <c r="AU332" s="37">
        <v>1286484</v>
      </c>
      <c r="AV332" s="37">
        <v>1388154</v>
      </c>
      <c r="AW332" s="37">
        <v>1494225</v>
      </c>
      <c r="AX332" s="37">
        <v>1557596</v>
      </c>
      <c r="AY332" s="37">
        <v>2009771</v>
      </c>
      <c r="AZ332" s="37">
        <v>2385469</v>
      </c>
      <c r="BA332" s="37">
        <v>2860682</v>
      </c>
      <c r="BB332" s="37">
        <v>3614089</v>
      </c>
      <c r="BC332" s="37">
        <v>3738604</v>
      </c>
      <c r="BD332" s="37">
        <v>3552991</v>
      </c>
    </row>
    <row r="333" spans="1:56" x14ac:dyDescent="0.45">
      <c r="A333" s="45" t="s">
        <v>439</v>
      </c>
      <c r="B333" s="88" t="s">
        <v>182</v>
      </c>
      <c r="C333" s="119" t="s">
        <v>168</v>
      </c>
      <c r="D333" s="88">
        <v>240562</v>
      </c>
      <c r="E333" s="40">
        <v>359038</v>
      </c>
      <c r="F333" s="40">
        <v>412854</v>
      </c>
      <c r="G333" s="40">
        <v>414881</v>
      </c>
      <c r="H333" s="42">
        <v>368578</v>
      </c>
      <c r="I333" s="40">
        <v>394827</v>
      </c>
      <c r="J333" s="40">
        <v>427269</v>
      </c>
      <c r="K333" s="40">
        <v>442859</v>
      </c>
      <c r="L333" s="42">
        <v>413760</v>
      </c>
      <c r="M333" s="40">
        <v>393507</v>
      </c>
      <c r="N333" s="40">
        <v>443164</v>
      </c>
      <c r="O333" s="40">
        <v>473528</v>
      </c>
      <c r="P333" s="42">
        <v>467122</v>
      </c>
      <c r="Q333" s="40">
        <v>440697</v>
      </c>
      <c r="R333" s="40">
        <v>474426</v>
      </c>
      <c r="S333" s="40">
        <v>504427</v>
      </c>
      <c r="T333" s="42">
        <v>500866</v>
      </c>
      <c r="U333" s="40">
        <v>459105</v>
      </c>
      <c r="V333" s="40">
        <v>521027</v>
      </c>
      <c r="W333" s="40">
        <v>553596</v>
      </c>
      <c r="X333" s="42">
        <v>549658</v>
      </c>
      <c r="Y333" s="40">
        <v>495371</v>
      </c>
      <c r="Z333" s="40">
        <v>611389</v>
      </c>
      <c r="AA333" s="40">
        <v>638644</v>
      </c>
      <c r="AB333" s="42">
        <v>618405</v>
      </c>
      <c r="AC333" s="40">
        <v>560007</v>
      </c>
      <c r="AD333" s="40">
        <v>666251</v>
      </c>
      <c r="AE333" s="40">
        <v>717467</v>
      </c>
      <c r="AF333" s="42">
        <v>709156</v>
      </c>
      <c r="AG333" s="40">
        <v>791368</v>
      </c>
      <c r="AH333" s="40">
        <v>978567</v>
      </c>
      <c r="AI333" s="40">
        <v>1060602</v>
      </c>
      <c r="AJ333" s="42">
        <v>1006552</v>
      </c>
      <c r="AK333" s="40">
        <v>861653</v>
      </c>
      <c r="AL333" s="40">
        <v>973025</v>
      </c>
      <c r="AM333" s="40">
        <v>1039222</v>
      </c>
      <c r="AN333" s="42">
        <v>1049139</v>
      </c>
      <c r="AO333" s="40">
        <v>930260</v>
      </c>
      <c r="AP333" s="40">
        <v>1069926</v>
      </c>
      <c r="AQ333" s="40">
        <v>1110505</v>
      </c>
      <c r="AR333" s="42">
        <v>1036919</v>
      </c>
      <c r="AS333" s="42">
        <v>848757</v>
      </c>
      <c r="AU333" s="37">
        <v>368578</v>
      </c>
      <c r="AV333" s="37">
        <v>413760</v>
      </c>
      <c r="AW333" s="37">
        <v>467122</v>
      </c>
      <c r="AX333" s="37">
        <v>500866</v>
      </c>
      <c r="AY333" s="37">
        <v>549658</v>
      </c>
      <c r="AZ333" s="37">
        <v>618405</v>
      </c>
      <c r="BA333" s="37">
        <v>709156</v>
      </c>
      <c r="BB333" s="37">
        <v>1006552</v>
      </c>
      <c r="BC333" s="37">
        <v>1049139</v>
      </c>
      <c r="BD333" s="37">
        <v>1036919</v>
      </c>
    </row>
    <row r="334" spans="1:56" x14ac:dyDescent="0.45">
      <c r="A334" s="45" t="s">
        <v>440</v>
      </c>
      <c r="B334" s="88" t="s">
        <v>182</v>
      </c>
      <c r="C334" s="119" t="s">
        <v>168</v>
      </c>
      <c r="D334" s="88">
        <v>240563</v>
      </c>
      <c r="E334" s="40">
        <v>70540</v>
      </c>
      <c r="F334" s="40">
        <v>17980</v>
      </c>
      <c r="G334" s="40">
        <v>639</v>
      </c>
      <c r="H334" s="42">
        <v>59148</v>
      </c>
      <c r="I334" s="40">
        <v>121277</v>
      </c>
      <c r="J334" s="40">
        <v>23922</v>
      </c>
      <c r="K334" s="40">
        <v>33215</v>
      </c>
      <c r="L334" s="42">
        <v>59400</v>
      </c>
      <c r="M334" s="40">
        <v>108948</v>
      </c>
      <c r="N334" s="40">
        <v>41348</v>
      </c>
      <c r="O334" s="40">
        <v>30462</v>
      </c>
      <c r="P334" s="42">
        <v>32870</v>
      </c>
      <c r="Q334" s="40">
        <v>122148</v>
      </c>
      <c r="R334" s="40">
        <v>22660</v>
      </c>
      <c r="S334" s="40">
        <v>5721</v>
      </c>
      <c r="T334" s="42">
        <v>63393</v>
      </c>
      <c r="U334" s="40">
        <v>208972</v>
      </c>
      <c r="V334" s="40">
        <v>3658</v>
      </c>
      <c r="W334" s="40">
        <v>4646</v>
      </c>
      <c r="X334" s="42">
        <v>4104</v>
      </c>
      <c r="Y334" s="40">
        <v>9752</v>
      </c>
      <c r="Z334" s="40">
        <v>7250</v>
      </c>
      <c r="AA334" s="40">
        <v>4837</v>
      </c>
      <c r="AB334" s="42">
        <v>10033</v>
      </c>
      <c r="AC334" s="40">
        <v>48787</v>
      </c>
      <c r="AD334" s="40">
        <v>3310</v>
      </c>
      <c r="AE334" s="40">
        <v>3341</v>
      </c>
      <c r="AF334" s="42">
        <v>8362</v>
      </c>
      <c r="AG334" s="40">
        <v>105865</v>
      </c>
      <c r="AH334" s="40">
        <v>16246</v>
      </c>
      <c r="AI334" s="40">
        <v>10713</v>
      </c>
      <c r="AJ334" s="42">
        <v>16063</v>
      </c>
      <c r="AK334" s="40">
        <v>57953</v>
      </c>
      <c r="AL334" s="40">
        <v>8234</v>
      </c>
      <c r="AM334" s="40">
        <v>11393</v>
      </c>
      <c r="AN334" s="42">
        <v>8055</v>
      </c>
      <c r="AO334" s="40">
        <v>9051</v>
      </c>
      <c r="AP334" s="40">
        <v>6773</v>
      </c>
      <c r="AQ334" s="40">
        <v>8006</v>
      </c>
      <c r="AR334" s="42">
        <v>8919</v>
      </c>
      <c r="AS334" s="42">
        <v>10999</v>
      </c>
      <c r="AU334" s="37">
        <v>59148</v>
      </c>
      <c r="AV334" s="37">
        <v>59400</v>
      </c>
      <c r="AW334" s="37">
        <v>32870</v>
      </c>
      <c r="AX334" s="37">
        <v>63393</v>
      </c>
      <c r="AY334" s="37">
        <v>4104</v>
      </c>
      <c r="AZ334" s="37">
        <v>10033</v>
      </c>
      <c r="BA334" s="37">
        <v>8362</v>
      </c>
      <c r="BB334" s="37">
        <v>16063</v>
      </c>
      <c r="BC334" s="37">
        <v>8055</v>
      </c>
      <c r="BD334" s="37">
        <v>8919</v>
      </c>
    </row>
    <row r="335" spans="1:56" x14ac:dyDescent="0.45">
      <c r="A335" s="45" t="s">
        <v>188</v>
      </c>
      <c r="B335" s="88" t="s">
        <v>182</v>
      </c>
      <c r="C335" s="119" t="s">
        <v>168</v>
      </c>
      <c r="D335" s="88">
        <v>2750894</v>
      </c>
      <c r="E335" s="40">
        <v>31520</v>
      </c>
      <c r="F335" s="40">
        <v>28573</v>
      </c>
      <c r="G335" s="40">
        <v>35190</v>
      </c>
      <c r="H335" s="42">
        <v>21795</v>
      </c>
      <c r="I335" s="40">
        <v>23545</v>
      </c>
      <c r="J335" s="40">
        <v>21434</v>
      </c>
      <c r="K335" s="40">
        <v>38858</v>
      </c>
      <c r="L335" s="42">
        <v>25268</v>
      </c>
      <c r="M335" s="40">
        <v>33808</v>
      </c>
      <c r="N335" s="40">
        <v>32306</v>
      </c>
      <c r="O335" s="40">
        <v>16128</v>
      </c>
      <c r="P335" s="59"/>
      <c r="Q335" s="168"/>
      <c r="R335" s="168"/>
      <c r="S335" s="168"/>
      <c r="T335" s="59"/>
      <c r="U335" s="168"/>
      <c r="V335" s="168"/>
      <c r="W335" s="168"/>
      <c r="X335" s="59"/>
      <c r="Y335" s="168"/>
      <c r="Z335" s="168"/>
      <c r="AA335" s="168"/>
      <c r="AB335" s="59"/>
      <c r="AC335" s="168"/>
      <c r="AD335" s="168"/>
      <c r="AE335" s="168"/>
      <c r="AF335" s="59"/>
      <c r="AG335" s="168"/>
      <c r="AH335" s="168"/>
      <c r="AJ335" s="38"/>
      <c r="AK335" s="39"/>
      <c r="AL335" s="168"/>
      <c r="AM335" s="39"/>
      <c r="AN335" s="38"/>
      <c r="AO335" s="39"/>
      <c r="AR335" s="38"/>
      <c r="AS335" s="171"/>
      <c r="AU335" s="37">
        <v>21795</v>
      </c>
      <c r="AV335" s="37">
        <v>25268</v>
      </c>
      <c r="AW335" s="51"/>
      <c r="AX335" s="51"/>
      <c r="AY335" s="51"/>
      <c r="AZ335" s="51"/>
      <c r="BA335" s="51"/>
      <c r="BB335" s="169"/>
      <c r="BC335" s="169"/>
      <c r="BD335" s="169"/>
    </row>
    <row r="336" spans="1:56" x14ac:dyDescent="0.45">
      <c r="A336" s="44" t="s">
        <v>18</v>
      </c>
      <c r="B336" s="120" t="s">
        <v>182</v>
      </c>
      <c r="C336" s="121" t="s">
        <v>168</v>
      </c>
      <c r="D336" s="120">
        <v>240565</v>
      </c>
      <c r="E336" s="176">
        <f t="shared" ref="E336:AS336" si="21">SUM(E329:E335)</f>
        <v>1600402</v>
      </c>
      <c r="F336" s="176">
        <f t="shared" si="21"/>
        <v>1740190</v>
      </c>
      <c r="G336" s="176">
        <f t="shared" si="21"/>
        <v>1753049</v>
      </c>
      <c r="H336" s="177">
        <f t="shared" si="21"/>
        <v>1811971</v>
      </c>
      <c r="I336" s="176">
        <f t="shared" si="21"/>
        <v>1863318</v>
      </c>
      <c r="J336" s="176">
        <f t="shared" si="21"/>
        <v>1969418</v>
      </c>
      <c r="K336" s="176">
        <f t="shared" si="21"/>
        <v>2010846</v>
      </c>
      <c r="L336" s="177">
        <f t="shared" si="21"/>
        <v>1987740</v>
      </c>
      <c r="M336" s="176">
        <f t="shared" si="21"/>
        <v>2072939</v>
      </c>
      <c r="N336" s="176">
        <f t="shared" si="21"/>
        <v>2154763</v>
      </c>
      <c r="O336" s="176">
        <f t="shared" si="21"/>
        <v>1991583</v>
      </c>
      <c r="P336" s="177">
        <f t="shared" si="21"/>
        <v>1995596</v>
      </c>
      <c r="Q336" s="176">
        <f t="shared" si="21"/>
        <v>2011594</v>
      </c>
      <c r="R336" s="176">
        <f t="shared" si="21"/>
        <v>2719406</v>
      </c>
      <c r="S336" s="176">
        <f t="shared" si="21"/>
        <v>2959739</v>
      </c>
      <c r="T336" s="177">
        <f t="shared" si="21"/>
        <v>2622805</v>
      </c>
      <c r="U336" s="176">
        <f t="shared" si="21"/>
        <v>2692041</v>
      </c>
      <c r="V336" s="176">
        <f t="shared" si="21"/>
        <v>2806755</v>
      </c>
      <c r="W336" s="176">
        <f t="shared" si="21"/>
        <v>2937806</v>
      </c>
      <c r="X336" s="177">
        <f t="shared" si="21"/>
        <v>2964878</v>
      </c>
      <c r="Y336" s="176">
        <f t="shared" si="21"/>
        <v>2525332</v>
      </c>
      <c r="Z336" s="176">
        <f t="shared" si="21"/>
        <v>2915544</v>
      </c>
      <c r="AA336" s="176">
        <f t="shared" si="21"/>
        <v>2982182</v>
      </c>
      <c r="AB336" s="177">
        <f t="shared" si="21"/>
        <v>3015857</v>
      </c>
      <c r="AC336" s="176">
        <f t="shared" si="21"/>
        <v>3956716</v>
      </c>
      <c r="AD336" s="176">
        <f t="shared" si="21"/>
        <v>4312270</v>
      </c>
      <c r="AE336" s="176">
        <f t="shared" si="21"/>
        <v>4506038</v>
      </c>
      <c r="AF336" s="177">
        <f t="shared" si="21"/>
        <v>4543560</v>
      </c>
      <c r="AG336" s="176">
        <f t="shared" si="21"/>
        <v>4843228</v>
      </c>
      <c r="AH336" s="176">
        <f t="shared" si="21"/>
        <v>5411188</v>
      </c>
      <c r="AI336" s="176">
        <f t="shared" si="21"/>
        <v>5886211</v>
      </c>
      <c r="AJ336" s="177">
        <f t="shared" si="21"/>
        <v>5710783</v>
      </c>
      <c r="AK336" s="176">
        <f t="shared" si="21"/>
        <v>5315398</v>
      </c>
      <c r="AL336" s="176">
        <f t="shared" si="21"/>
        <v>5479084</v>
      </c>
      <c r="AM336" s="176">
        <f t="shared" si="21"/>
        <v>5740499</v>
      </c>
      <c r="AN336" s="177">
        <f t="shared" si="21"/>
        <v>5979357</v>
      </c>
      <c r="AO336" s="176">
        <f t="shared" si="21"/>
        <v>6951841</v>
      </c>
      <c r="AP336" s="176">
        <f t="shared" si="21"/>
        <v>7566786</v>
      </c>
      <c r="AQ336" s="176">
        <f t="shared" si="21"/>
        <v>6502647</v>
      </c>
      <c r="AR336" s="177">
        <f t="shared" si="21"/>
        <v>5887768</v>
      </c>
      <c r="AS336" s="177">
        <f t="shared" si="21"/>
        <v>6100679</v>
      </c>
      <c r="AU336" s="219">
        <f>SUM(H329:H335)</f>
        <v>1811971</v>
      </c>
      <c r="AV336" s="219">
        <f>SUM(L329:L335)</f>
        <v>1987740</v>
      </c>
      <c r="AW336" s="219">
        <f>SUM(P329:P335)</f>
        <v>1995596</v>
      </c>
      <c r="AX336" s="219">
        <f>SUM(T329:T335)</f>
        <v>2622805</v>
      </c>
      <c r="AY336" s="219">
        <f>SUM(X329:X335)</f>
        <v>2964878</v>
      </c>
      <c r="AZ336" s="219">
        <f>SUM(AB329:AB335)</f>
        <v>3015857</v>
      </c>
      <c r="BA336" s="219">
        <f>SUM(AF329:AF335)</f>
        <v>4543560</v>
      </c>
      <c r="BB336" s="219">
        <f>SUM(AJ329:AJ335)</f>
        <v>5710783</v>
      </c>
      <c r="BC336" s="219">
        <f>SUM(AN329:AN335)</f>
        <v>5979357</v>
      </c>
      <c r="BD336" s="219">
        <f>SUM(AR329:AR335)</f>
        <v>5887768</v>
      </c>
    </row>
    <row r="337" spans="1:56" x14ac:dyDescent="0.45">
      <c r="E337" s="162"/>
      <c r="F337" s="162"/>
      <c r="G337" s="162"/>
      <c r="H337" s="163"/>
      <c r="I337" s="162"/>
      <c r="J337" s="162"/>
      <c r="K337" s="162"/>
      <c r="L337" s="163"/>
      <c r="M337" s="162"/>
      <c r="N337" s="162"/>
      <c r="O337" s="162"/>
      <c r="P337" s="163"/>
      <c r="Q337" s="162"/>
      <c r="R337" s="162"/>
      <c r="S337" s="162"/>
      <c r="T337" s="163"/>
      <c r="U337" s="162"/>
      <c r="V337" s="162"/>
      <c r="W337" s="162"/>
      <c r="X337" s="163"/>
      <c r="Y337" s="162"/>
      <c r="Z337" s="162"/>
      <c r="AA337" s="162"/>
      <c r="AB337" s="163"/>
      <c r="AC337" s="162"/>
      <c r="AD337" s="162"/>
      <c r="AE337" s="162"/>
      <c r="AF337" s="163"/>
      <c r="AG337" s="162"/>
      <c r="AH337" s="162"/>
      <c r="AJ337" s="52"/>
      <c r="AK337" s="162"/>
      <c r="AL337" s="162"/>
      <c r="AM337" s="162"/>
      <c r="AN337" s="52"/>
      <c r="AO337" s="162"/>
      <c r="AP337" s="165"/>
      <c r="AQ337" s="165"/>
      <c r="AR337" s="52"/>
      <c r="AS337" s="163"/>
      <c r="AU337" s="167"/>
      <c r="AV337" s="167"/>
      <c r="AW337" s="167"/>
      <c r="AX337" s="167"/>
      <c r="AY337" s="167"/>
      <c r="AZ337" s="167"/>
      <c r="BA337" s="167"/>
      <c r="BB337" s="167"/>
      <c r="BC337" s="167"/>
      <c r="BD337" s="167"/>
    </row>
    <row r="338" spans="1:56" x14ac:dyDescent="0.45">
      <c r="A338" s="45" t="s">
        <v>441</v>
      </c>
      <c r="B338" s="88" t="s">
        <v>182</v>
      </c>
      <c r="C338" s="119" t="s">
        <v>168</v>
      </c>
      <c r="D338" s="88">
        <v>240566</v>
      </c>
      <c r="E338" s="40">
        <v>2835303</v>
      </c>
      <c r="F338" s="40">
        <v>2845138</v>
      </c>
      <c r="G338" s="40">
        <v>2873967</v>
      </c>
      <c r="H338" s="42">
        <v>2742788</v>
      </c>
      <c r="I338" s="40">
        <v>3006404</v>
      </c>
      <c r="J338" s="40">
        <v>2881217</v>
      </c>
      <c r="K338" s="40">
        <v>2666022</v>
      </c>
      <c r="L338" s="42">
        <v>2639427</v>
      </c>
      <c r="M338" s="40">
        <v>2614005</v>
      </c>
      <c r="N338" s="40">
        <v>2761794</v>
      </c>
      <c r="O338" s="40">
        <v>3105332</v>
      </c>
      <c r="P338" s="42">
        <v>2969175</v>
      </c>
      <c r="Q338" s="40">
        <v>2989663</v>
      </c>
      <c r="R338" s="40">
        <v>2556464</v>
      </c>
      <c r="S338" s="40">
        <v>2673210</v>
      </c>
      <c r="T338" s="42">
        <v>2710576</v>
      </c>
      <c r="U338" s="40">
        <v>2632090</v>
      </c>
      <c r="V338" s="40">
        <v>2683105</v>
      </c>
      <c r="W338" s="40">
        <v>2719568</v>
      </c>
      <c r="X338" s="42">
        <v>2604613</v>
      </c>
      <c r="Y338" s="40">
        <v>2862497</v>
      </c>
      <c r="Z338" s="40">
        <v>2776811</v>
      </c>
      <c r="AA338" s="40">
        <v>2902439</v>
      </c>
      <c r="AB338" s="42">
        <v>2862740</v>
      </c>
      <c r="AC338" s="40">
        <v>2732105</v>
      </c>
      <c r="AD338" s="40">
        <v>2573483</v>
      </c>
      <c r="AE338" s="40">
        <v>2762490</v>
      </c>
      <c r="AF338" s="42">
        <v>2911438</v>
      </c>
      <c r="AG338" s="40">
        <v>3967221</v>
      </c>
      <c r="AH338" s="40">
        <v>4089001</v>
      </c>
      <c r="AI338" s="40">
        <v>4131573</v>
      </c>
      <c r="AJ338" s="42">
        <v>4130975</v>
      </c>
      <c r="AK338" s="40">
        <v>4130710</v>
      </c>
      <c r="AL338" s="40">
        <v>4156765</v>
      </c>
      <c r="AM338" s="40">
        <v>4127426</v>
      </c>
      <c r="AN338" s="42">
        <v>4172068</v>
      </c>
      <c r="AO338" s="40">
        <v>3947462</v>
      </c>
      <c r="AP338" s="40">
        <v>4290700</v>
      </c>
      <c r="AQ338" s="40">
        <v>5985728</v>
      </c>
      <c r="AR338" s="42">
        <v>7009399</v>
      </c>
      <c r="AS338" s="42">
        <v>7028767</v>
      </c>
      <c r="AU338" s="37">
        <v>2742788</v>
      </c>
      <c r="AV338" s="37">
        <v>2639427</v>
      </c>
      <c r="AW338" s="37">
        <v>2969175</v>
      </c>
      <c r="AX338" s="37">
        <v>2710576</v>
      </c>
      <c r="AY338" s="37">
        <v>2604613</v>
      </c>
      <c r="AZ338" s="37">
        <v>2862740</v>
      </c>
      <c r="BA338" s="37">
        <v>2911438</v>
      </c>
      <c r="BB338" s="37">
        <v>4130975</v>
      </c>
      <c r="BC338" s="37">
        <v>4172068</v>
      </c>
      <c r="BD338" s="37">
        <v>7009399</v>
      </c>
    </row>
    <row r="339" spans="1:56" x14ac:dyDescent="0.45">
      <c r="A339" s="45" t="s">
        <v>195</v>
      </c>
      <c r="B339" s="88" t="s">
        <v>182</v>
      </c>
      <c r="C339" s="119" t="s">
        <v>168</v>
      </c>
      <c r="D339" s="88">
        <v>240567</v>
      </c>
      <c r="E339" s="168"/>
      <c r="F339" s="168"/>
      <c r="G339" s="168"/>
      <c r="H339" s="59"/>
      <c r="I339" s="168"/>
      <c r="J339" s="168"/>
      <c r="K339" s="168"/>
      <c r="L339" s="59"/>
      <c r="M339" s="168"/>
      <c r="N339" s="168"/>
      <c r="O339" s="168"/>
      <c r="P339" s="59"/>
      <c r="Q339" s="168"/>
      <c r="R339" s="168"/>
      <c r="S339" s="168"/>
      <c r="T339" s="59"/>
      <c r="U339" s="168"/>
      <c r="V339" s="168"/>
      <c r="W339" s="168"/>
      <c r="X339" s="59"/>
      <c r="Y339" s="168"/>
      <c r="Z339" s="168"/>
      <c r="AA339" s="168"/>
      <c r="AB339" s="59"/>
      <c r="AC339" s="40">
        <v>7238945</v>
      </c>
      <c r="AD339" s="40">
        <v>7480871</v>
      </c>
      <c r="AE339" s="40">
        <v>7688923</v>
      </c>
      <c r="AF339" s="42">
        <v>7819683</v>
      </c>
      <c r="AG339" s="40">
        <v>7956759</v>
      </c>
      <c r="AH339" s="40">
        <v>8124884</v>
      </c>
      <c r="AI339" s="40">
        <v>8285027</v>
      </c>
      <c r="AJ339" s="42">
        <v>8385388</v>
      </c>
      <c r="AK339" s="40">
        <v>8499442</v>
      </c>
      <c r="AL339" s="40">
        <v>8661716</v>
      </c>
      <c r="AM339" s="40">
        <v>8808514</v>
      </c>
      <c r="AN339" s="42">
        <v>8890709</v>
      </c>
      <c r="AO339" s="40">
        <v>8959174</v>
      </c>
      <c r="AP339" s="40">
        <v>9070328</v>
      </c>
      <c r="AQ339" s="40">
        <v>9195042</v>
      </c>
      <c r="AR339" s="42">
        <v>9362761</v>
      </c>
      <c r="AS339" s="42">
        <v>9399833</v>
      </c>
      <c r="AU339" s="51"/>
      <c r="AV339" s="51"/>
      <c r="AW339" s="51"/>
      <c r="AX339" s="51"/>
      <c r="AY339" s="51"/>
      <c r="AZ339" s="51"/>
      <c r="BA339" s="37">
        <v>7819683</v>
      </c>
      <c r="BB339" s="37">
        <v>8385388</v>
      </c>
      <c r="BC339" s="37">
        <v>8890709</v>
      </c>
      <c r="BD339" s="37">
        <v>9362761</v>
      </c>
    </row>
    <row r="340" spans="1:56" x14ac:dyDescent="0.45">
      <c r="A340" s="45" t="s">
        <v>188</v>
      </c>
      <c r="B340" s="88" t="s">
        <v>182</v>
      </c>
      <c r="C340" s="119" t="s">
        <v>168</v>
      </c>
      <c r="D340" s="88">
        <v>240568</v>
      </c>
      <c r="E340" s="40">
        <v>646462</v>
      </c>
      <c r="F340" s="40">
        <v>647780</v>
      </c>
      <c r="G340" s="40">
        <v>643206</v>
      </c>
      <c r="H340" s="42">
        <v>614026</v>
      </c>
      <c r="I340" s="40">
        <v>600239</v>
      </c>
      <c r="J340" s="40">
        <v>582883</v>
      </c>
      <c r="K340" s="40">
        <v>569055</v>
      </c>
      <c r="L340" s="42">
        <v>601590</v>
      </c>
      <c r="M340" s="40">
        <v>598248</v>
      </c>
      <c r="N340" s="40">
        <v>578084</v>
      </c>
      <c r="O340" s="40">
        <v>568238</v>
      </c>
      <c r="P340" s="42">
        <v>639955</v>
      </c>
      <c r="Q340" s="40">
        <v>647626</v>
      </c>
      <c r="R340" s="40">
        <v>647372</v>
      </c>
      <c r="S340" s="40">
        <v>637135</v>
      </c>
      <c r="T340" s="42">
        <v>652841</v>
      </c>
      <c r="U340" s="40">
        <v>662485</v>
      </c>
      <c r="V340" s="40">
        <v>659844</v>
      </c>
      <c r="W340" s="40">
        <v>690795</v>
      </c>
      <c r="X340" s="42">
        <v>515702</v>
      </c>
      <c r="Y340" s="40">
        <v>565150</v>
      </c>
      <c r="Z340" s="40">
        <v>569690</v>
      </c>
      <c r="AA340" s="40">
        <v>583066</v>
      </c>
      <c r="AB340" s="42">
        <v>609687</v>
      </c>
      <c r="AC340" s="40">
        <v>629864</v>
      </c>
      <c r="AD340" s="40">
        <v>627765</v>
      </c>
      <c r="AE340" s="40">
        <v>634041</v>
      </c>
      <c r="AF340" s="42">
        <v>675227</v>
      </c>
      <c r="AG340" s="40">
        <v>700098</v>
      </c>
      <c r="AH340" s="40">
        <v>689893</v>
      </c>
      <c r="AI340" s="40">
        <v>686694</v>
      </c>
      <c r="AJ340" s="42">
        <v>710549</v>
      </c>
      <c r="AK340" s="40">
        <v>769430</v>
      </c>
      <c r="AL340" s="40">
        <v>781477</v>
      </c>
      <c r="AM340" s="40">
        <v>781231</v>
      </c>
      <c r="AN340" s="42">
        <v>825254</v>
      </c>
      <c r="AO340" s="40">
        <v>907020</v>
      </c>
      <c r="AP340" s="40">
        <v>906846</v>
      </c>
      <c r="AQ340" s="40">
        <v>992479</v>
      </c>
      <c r="AR340" s="42">
        <v>1060906</v>
      </c>
      <c r="AS340" s="42">
        <v>1111434</v>
      </c>
      <c r="AU340" s="37">
        <v>614026</v>
      </c>
      <c r="AV340" s="37">
        <v>601590</v>
      </c>
      <c r="AW340" s="37">
        <v>639955</v>
      </c>
      <c r="AX340" s="37">
        <v>652841</v>
      </c>
      <c r="AY340" s="37">
        <v>515702</v>
      </c>
      <c r="AZ340" s="37">
        <v>609687</v>
      </c>
      <c r="BA340" s="37">
        <v>675227</v>
      </c>
      <c r="BB340" s="37">
        <v>710549</v>
      </c>
      <c r="BC340" s="37">
        <v>825254</v>
      </c>
      <c r="BD340" s="37">
        <v>1060906</v>
      </c>
    </row>
    <row r="341" spans="1:56" x14ac:dyDescent="0.45">
      <c r="A341" s="45" t="s">
        <v>442</v>
      </c>
      <c r="B341" s="88" t="s">
        <v>182</v>
      </c>
      <c r="C341" s="119" t="s">
        <v>168</v>
      </c>
      <c r="D341" s="88">
        <v>240569</v>
      </c>
      <c r="E341" s="40">
        <v>232631</v>
      </c>
      <c r="F341" s="40">
        <v>235046</v>
      </c>
      <c r="G341" s="40">
        <v>230798</v>
      </c>
      <c r="H341" s="42">
        <v>296546</v>
      </c>
      <c r="I341" s="40">
        <v>299696</v>
      </c>
      <c r="J341" s="40">
        <v>296283</v>
      </c>
      <c r="K341" s="40">
        <v>287812</v>
      </c>
      <c r="L341" s="42">
        <v>285309</v>
      </c>
      <c r="M341" s="40">
        <v>285500</v>
      </c>
      <c r="N341" s="40">
        <v>281620</v>
      </c>
      <c r="O341" s="40">
        <v>279547</v>
      </c>
      <c r="P341" s="42">
        <v>275283</v>
      </c>
      <c r="Q341" s="40">
        <v>279118</v>
      </c>
      <c r="R341" s="40">
        <v>280767</v>
      </c>
      <c r="S341" s="40">
        <v>285140</v>
      </c>
      <c r="T341" s="42">
        <v>279782</v>
      </c>
      <c r="U341" s="40">
        <v>280858</v>
      </c>
      <c r="V341" s="40">
        <v>284025</v>
      </c>
      <c r="W341" s="40">
        <v>282432</v>
      </c>
      <c r="X341" s="42">
        <v>305944</v>
      </c>
      <c r="Y341" s="40">
        <v>303933</v>
      </c>
      <c r="Z341" s="40">
        <v>302962</v>
      </c>
      <c r="AA341" s="40">
        <v>297446</v>
      </c>
      <c r="AB341" s="42">
        <v>298361</v>
      </c>
      <c r="AC341" s="40">
        <v>173985</v>
      </c>
      <c r="AD341" s="40">
        <v>173980</v>
      </c>
      <c r="AE341" s="40">
        <v>173003</v>
      </c>
      <c r="AF341" s="42">
        <v>172676</v>
      </c>
      <c r="AG341" s="40">
        <v>171553</v>
      </c>
      <c r="AH341" s="40">
        <v>176396</v>
      </c>
      <c r="AI341" s="40">
        <v>178418</v>
      </c>
      <c r="AJ341" s="42">
        <v>263691</v>
      </c>
      <c r="AK341" s="40">
        <v>271793</v>
      </c>
      <c r="AL341" s="40">
        <v>271631</v>
      </c>
      <c r="AM341" s="40">
        <v>277831</v>
      </c>
      <c r="AN341" s="42">
        <v>197997</v>
      </c>
      <c r="AO341" s="40">
        <v>229187</v>
      </c>
      <c r="AP341" s="40">
        <v>216105</v>
      </c>
      <c r="AQ341" s="40">
        <v>237456</v>
      </c>
      <c r="AR341" s="42">
        <v>220761</v>
      </c>
      <c r="AS341" s="42">
        <v>227969</v>
      </c>
      <c r="AU341" s="37">
        <v>296546</v>
      </c>
      <c r="AV341" s="37">
        <v>285309</v>
      </c>
      <c r="AW341" s="37">
        <v>275283</v>
      </c>
      <c r="AX341" s="37">
        <v>279782</v>
      </c>
      <c r="AY341" s="37">
        <v>305944</v>
      </c>
      <c r="AZ341" s="37">
        <v>298361</v>
      </c>
      <c r="BA341" s="37">
        <v>172676</v>
      </c>
      <c r="BB341" s="37">
        <v>263691</v>
      </c>
      <c r="BC341" s="37">
        <v>197997</v>
      </c>
      <c r="BD341" s="37">
        <v>220761</v>
      </c>
    </row>
    <row r="342" spans="1:56" x14ac:dyDescent="0.45">
      <c r="A342" s="44" t="s">
        <v>21</v>
      </c>
      <c r="B342" s="120" t="s">
        <v>182</v>
      </c>
      <c r="C342" s="121" t="s">
        <v>168</v>
      </c>
      <c r="D342" s="120">
        <v>240570</v>
      </c>
      <c r="E342" s="176">
        <f t="shared" ref="E342:AS342" si="22">SUM(E336,E338:E341)</f>
        <v>5314798</v>
      </c>
      <c r="F342" s="176">
        <f t="shared" si="22"/>
        <v>5468154</v>
      </c>
      <c r="G342" s="176">
        <f t="shared" si="22"/>
        <v>5501020</v>
      </c>
      <c r="H342" s="177">
        <f t="shared" si="22"/>
        <v>5465331</v>
      </c>
      <c r="I342" s="176">
        <f t="shared" si="22"/>
        <v>5769657</v>
      </c>
      <c r="J342" s="176">
        <f t="shared" si="22"/>
        <v>5729801</v>
      </c>
      <c r="K342" s="176">
        <f t="shared" si="22"/>
        <v>5533735</v>
      </c>
      <c r="L342" s="177">
        <f t="shared" si="22"/>
        <v>5514066</v>
      </c>
      <c r="M342" s="176">
        <f t="shared" si="22"/>
        <v>5570692</v>
      </c>
      <c r="N342" s="176">
        <f t="shared" si="22"/>
        <v>5776261</v>
      </c>
      <c r="O342" s="176">
        <f t="shared" si="22"/>
        <v>5944700</v>
      </c>
      <c r="P342" s="177">
        <f t="shared" si="22"/>
        <v>5880009</v>
      </c>
      <c r="Q342" s="176">
        <f t="shared" si="22"/>
        <v>5928001</v>
      </c>
      <c r="R342" s="176">
        <f t="shared" si="22"/>
        <v>6204009</v>
      </c>
      <c r="S342" s="176">
        <f t="shared" si="22"/>
        <v>6555224</v>
      </c>
      <c r="T342" s="177">
        <f t="shared" si="22"/>
        <v>6266004</v>
      </c>
      <c r="U342" s="176">
        <f t="shared" si="22"/>
        <v>6267474</v>
      </c>
      <c r="V342" s="176">
        <f t="shared" si="22"/>
        <v>6433729</v>
      </c>
      <c r="W342" s="176">
        <f t="shared" si="22"/>
        <v>6630601</v>
      </c>
      <c r="X342" s="177">
        <f t="shared" si="22"/>
        <v>6391137</v>
      </c>
      <c r="Y342" s="176">
        <f t="shared" si="22"/>
        <v>6256912</v>
      </c>
      <c r="Z342" s="176">
        <f t="shared" si="22"/>
        <v>6565007</v>
      </c>
      <c r="AA342" s="176">
        <f t="shared" si="22"/>
        <v>6765133</v>
      </c>
      <c r="AB342" s="177">
        <f t="shared" si="22"/>
        <v>6786645</v>
      </c>
      <c r="AC342" s="176">
        <f t="shared" si="22"/>
        <v>14731615</v>
      </c>
      <c r="AD342" s="176">
        <f t="shared" si="22"/>
        <v>15168369</v>
      </c>
      <c r="AE342" s="176">
        <f t="shared" si="22"/>
        <v>15764495</v>
      </c>
      <c r="AF342" s="177">
        <f t="shared" si="22"/>
        <v>16122584</v>
      </c>
      <c r="AG342" s="176">
        <f t="shared" si="22"/>
        <v>17638859</v>
      </c>
      <c r="AH342" s="176">
        <f t="shared" si="22"/>
        <v>18491362</v>
      </c>
      <c r="AI342" s="176">
        <f t="shared" si="22"/>
        <v>19167923</v>
      </c>
      <c r="AJ342" s="177">
        <f t="shared" si="22"/>
        <v>19201386</v>
      </c>
      <c r="AK342" s="176">
        <f t="shared" si="22"/>
        <v>18986773</v>
      </c>
      <c r="AL342" s="176">
        <f t="shared" si="22"/>
        <v>19350673</v>
      </c>
      <c r="AM342" s="176">
        <f t="shared" si="22"/>
        <v>19735501</v>
      </c>
      <c r="AN342" s="177">
        <f t="shared" si="22"/>
        <v>20065385</v>
      </c>
      <c r="AO342" s="176">
        <f t="shared" si="22"/>
        <v>20994684</v>
      </c>
      <c r="AP342" s="176">
        <f t="shared" si="22"/>
        <v>22050765</v>
      </c>
      <c r="AQ342" s="176">
        <f t="shared" si="22"/>
        <v>22913352</v>
      </c>
      <c r="AR342" s="177">
        <f t="shared" si="22"/>
        <v>23541595</v>
      </c>
      <c r="AS342" s="177">
        <f t="shared" si="22"/>
        <v>23868682</v>
      </c>
      <c r="AU342" s="219">
        <f>SUM(H336,H338:H341)</f>
        <v>5465331</v>
      </c>
      <c r="AV342" s="219">
        <f>SUM(L336,L338:L341)</f>
        <v>5514066</v>
      </c>
      <c r="AW342" s="219">
        <f>SUM(P336,P338:P341)</f>
        <v>5880009</v>
      </c>
      <c r="AX342" s="219">
        <f>SUM(T336,T338:T341)</f>
        <v>6266004</v>
      </c>
      <c r="AY342" s="219">
        <f>SUM(X336,X338:X341)</f>
        <v>6391137</v>
      </c>
      <c r="AZ342" s="219">
        <f>SUM(AB336,AB338:AB341)</f>
        <v>6786645</v>
      </c>
      <c r="BA342" s="219">
        <f>SUM(AF336,AF338:AF341)</f>
        <v>16122584</v>
      </c>
      <c r="BB342" s="219">
        <f>SUM(AJ336,AJ338:AJ341)</f>
        <v>19201386</v>
      </c>
      <c r="BC342" s="219">
        <f>SUM(AN336,AN338:AN341)</f>
        <v>20065385</v>
      </c>
      <c r="BD342" s="219">
        <f>SUM(AR336,AR338:AR341)</f>
        <v>23541595</v>
      </c>
    </row>
    <row r="343" spans="1:56" x14ac:dyDescent="0.45">
      <c r="A343" s="41"/>
      <c r="B343" s="99"/>
      <c r="C343" s="99"/>
      <c r="D343" s="99"/>
      <c r="E343" s="162"/>
      <c r="F343" s="162"/>
      <c r="G343" s="162"/>
      <c r="H343" s="163"/>
      <c r="I343" s="162"/>
      <c r="J343" s="162"/>
      <c r="K343" s="162"/>
      <c r="L343" s="163"/>
      <c r="M343" s="162"/>
      <c r="N343" s="162"/>
      <c r="O343" s="162"/>
      <c r="P343" s="163"/>
      <c r="Q343" s="162"/>
      <c r="R343" s="162"/>
      <c r="S343" s="162"/>
      <c r="T343" s="163"/>
      <c r="U343" s="162"/>
      <c r="V343" s="162"/>
      <c r="W343" s="162"/>
      <c r="X343" s="163"/>
      <c r="Y343" s="162"/>
      <c r="Z343" s="162"/>
      <c r="AA343" s="162"/>
      <c r="AB343" s="163"/>
      <c r="AC343" s="162"/>
      <c r="AD343" s="162"/>
      <c r="AE343" s="162"/>
      <c r="AF343" s="163"/>
      <c r="AG343" s="162"/>
      <c r="AH343" s="162"/>
      <c r="AJ343" s="52"/>
      <c r="AK343" s="162"/>
      <c r="AL343" s="162"/>
      <c r="AM343" s="162"/>
      <c r="AN343" s="52"/>
      <c r="AO343" s="162"/>
      <c r="AP343" s="165"/>
      <c r="AQ343" s="165"/>
      <c r="AR343" s="52"/>
      <c r="AS343" s="163"/>
      <c r="AU343" s="167"/>
      <c r="AV343" s="167"/>
      <c r="AW343" s="167"/>
      <c r="AX343" s="167"/>
      <c r="AY343" s="167"/>
      <c r="AZ343" s="167"/>
      <c r="BA343" s="167"/>
      <c r="BB343" s="167"/>
      <c r="BC343" s="167"/>
      <c r="BD343" s="167"/>
    </row>
    <row r="344" spans="1:56" x14ac:dyDescent="0.45">
      <c r="A344" s="46" t="s">
        <v>200</v>
      </c>
      <c r="B344" s="90"/>
      <c r="C344" s="90"/>
      <c r="D344" s="90"/>
      <c r="E344" s="162"/>
      <c r="F344" s="162"/>
      <c r="G344" s="162"/>
      <c r="H344" s="163"/>
      <c r="I344" s="162"/>
      <c r="J344" s="162"/>
      <c r="K344" s="162"/>
      <c r="L344" s="163"/>
      <c r="M344" s="162"/>
      <c r="N344" s="162"/>
      <c r="O344" s="162"/>
      <c r="P344" s="163"/>
      <c r="Q344" s="162"/>
      <c r="R344" s="162"/>
      <c r="S344" s="162"/>
      <c r="T344" s="163"/>
      <c r="U344" s="162"/>
      <c r="V344" s="162"/>
      <c r="W344" s="162"/>
      <c r="X344" s="163"/>
      <c r="Y344" s="162"/>
      <c r="Z344" s="162"/>
      <c r="AA344" s="162"/>
      <c r="AB344" s="163"/>
      <c r="AC344" s="162"/>
      <c r="AD344" s="162"/>
      <c r="AE344" s="162"/>
      <c r="AF344" s="163"/>
      <c r="AG344" s="162"/>
      <c r="AH344" s="162"/>
      <c r="AJ344" s="52"/>
      <c r="AK344" s="162"/>
      <c r="AL344" s="162"/>
      <c r="AM344" s="162"/>
      <c r="AN344" s="52"/>
      <c r="AO344" s="162"/>
      <c r="AP344" s="165"/>
      <c r="AQ344" s="165"/>
      <c r="AR344" s="52"/>
      <c r="AS344" s="163"/>
      <c r="AU344" s="167"/>
      <c r="AV344" s="167"/>
      <c r="AW344" s="167"/>
      <c r="AX344" s="167"/>
      <c r="AY344" s="167"/>
      <c r="AZ344" s="167"/>
      <c r="BA344" s="167"/>
      <c r="BB344" s="167"/>
      <c r="BC344" s="167"/>
      <c r="BD344" s="167"/>
    </row>
    <row r="345" spans="1:56" x14ac:dyDescent="0.45">
      <c r="A345" s="45" t="s">
        <v>93</v>
      </c>
      <c r="B345" s="88" t="s">
        <v>182</v>
      </c>
      <c r="C345" s="119" t="s">
        <v>168</v>
      </c>
      <c r="D345" s="88">
        <v>240571</v>
      </c>
      <c r="E345" s="40">
        <v>286464</v>
      </c>
      <c r="F345" s="40">
        <v>283120</v>
      </c>
      <c r="G345" s="40">
        <v>280215</v>
      </c>
      <c r="H345" s="42">
        <v>277424</v>
      </c>
      <c r="I345" s="40">
        <v>265379</v>
      </c>
      <c r="J345" s="40">
        <v>265458</v>
      </c>
      <c r="K345" s="40">
        <v>265495</v>
      </c>
      <c r="L345" s="42">
        <v>265514</v>
      </c>
      <c r="M345" s="40">
        <v>260111</v>
      </c>
      <c r="N345" s="40">
        <v>257968</v>
      </c>
      <c r="O345" s="40">
        <v>254697</v>
      </c>
      <c r="P345" s="42">
        <v>250855</v>
      </c>
      <c r="Q345" s="40">
        <v>249096</v>
      </c>
      <c r="R345" s="40">
        <v>246983</v>
      </c>
      <c r="S345" s="40">
        <v>244457</v>
      </c>
      <c r="T345" s="42">
        <v>240811</v>
      </c>
      <c r="U345" s="40">
        <v>239947</v>
      </c>
      <c r="V345" s="40">
        <v>239101</v>
      </c>
      <c r="W345" s="40">
        <v>237598</v>
      </c>
      <c r="X345" s="42">
        <v>235141</v>
      </c>
      <c r="Y345" s="40">
        <v>234109</v>
      </c>
      <c r="Z345" s="40">
        <v>232340</v>
      </c>
      <c r="AA345" s="40">
        <v>230022</v>
      </c>
      <c r="AB345" s="42">
        <v>227072</v>
      </c>
      <c r="AC345" s="40">
        <v>226032</v>
      </c>
      <c r="AD345" s="40">
        <v>224935</v>
      </c>
      <c r="AE345" s="40">
        <v>222775</v>
      </c>
      <c r="AF345" s="42">
        <v>220444</v>
      </c>
      <c r="AG345" s="40">
        <v>220259</v>
      </c>
      <c r="AH345" s="40">
        <v>217906</v>
      </c>
      <c r="AI345" s="40">
        <v>214375</v>
      </c>
      <c r="AJ345" s="42">
        <v>210687</v>
      </c>
      <c r="AK345" s="40">
        <v>206680</v>
      </c>
      <c r="AL345" s="40">
        <v>204142</v>
      </c>
      <c r="AM345" s="40">
        <v>202743</v>
      </c>
      <c r="AN345" s="42">
        <v>201265</v>
      </c>
      <c r="AO345" s="40">
        <v>198623</v>
      </c>
      <c r="AP345" s="40">
        <v>197372</v>
      </c>
      <c r="AQ345" s="40">
        <v>195629</v>
      </c>
      <c r="AR345" s="42">
        <v>191718</v>
      </c>
      <c r="AS345" s="42">
        <v>191921</v>
      </c>
      <c r="AU345" s="37">
        <v>277424</v>
      </c>
      <c r="AV345" s="37">
        <v>265514</v>
      </c>
      <c r="AW345" s="37">
        <v>250855</v>
      </c>
      <c r="AX345" s="37">
        <v>240811</v>
      </c>
      <c r="AY345" s="37">
        <v>235141</v>
      </c>
      <c r="AZ345" s="37">
        <v>227072</v>
      </c>
      <c r="BA345" s="37">
        <v>220444</v>
      </c>
      <c r="BB345" s="37">
        <v>210687</v>
      </c>
      <c r="BC345" s="37">
        <v>201265</v>
      </c>
      <c r="BD345" s="37">
        <v>191718</v>
      </c>
    </row>
    <row r="346" spans="1:56" x14ac:dyDescent="0.45">
      <c r="A346" s="45" t="s">
        <v>443</v>
      </c>
      <c r="B346" s="88" t="s">
        <v>182</v>
      </c>
      <c r="C346" s="119" t="s">
        <v>168</v>
      </c>
      <c r="D346" s="88">
        <v>240572</v>
      </c>
      <c r="E346" s="40">
        <v>2992981</v>
      </c>
      <c r="F346" s="40">
        <v>2998785</v>
      </c>
      <c r="G346" s="40">
        <v>3004582</v>
      </c>
      <c r="H346" s="42">
        <v>3009226</v>
      </c>
      <c r="I346" s="40">
        <v>3016262</v>
      </c>
      <c r="J346" s="40">
        <v>3027985</v>
      </c>
      <c r="K346" s="40">
        <v>3038621</v>
      </c>
      <c r="L346" s="42">
        <v>3048806</v>
      </c>
      <c r="M346" s="40">
        <v>3070518</v>
      </c>
      <c r="N346" s="40">
        <v>3085637</v>
      </c>
      <c r="O346" s="40">
        <v>3095790</v>
      </c>
      <c r="P346" s="42">
        <v>3107283</v>
      </c>
      <c r="Q346" s="40">
        <v>3124110</v>
      </c>
      <c r="R346" s="40">
        <v>3136683</v>
      </c>
      <c r="S346" s="40">
        <v>3144632</v>
      </c>
      <c r="T346" s="42">
        <v>3154606</v>
      </c>
      <c r="U346" s="40">
        <v>3157322</v>
      </c>
      <c r="V346" s="40">
        <v>3166518</v>
      </c>
      <c r="W346" s="40">
        <v>3176406</v>
      </c>
      <c r="X346" s="42">
        <v>3196462</v>
      </c>
      <c r="Y346" s="40">
        <v>3210527</v>
      </c>
      <c r="Z346" s="40">
        <v>3222233</v>
      </c>
      <c r="AA346" s="40">
        <v>3239170</v>
      </c>
      <c r="AB346" s="42">
        <v>3252421</v>
      </c>
      <c r="AC346" s="40">
        <v>3275917</v>
      </c>
      <c r="AD346" s="40">
        <v>3292902</v>
      </c>
      <c r="AE346" s="40">
        <v>3308160</v>
      </c>
      <c r="AF346" s="42">
        <v>3322531</v>
      </c>
      <c r="AG346" s="40">
        <v>3332283</v>
      </c>
      <c r="AH346" s="40">
        <v>3381819</v>
      </c>
      <c r="AI346" s="40">
        <v>3426729</v>
      </c>
      <c r="AJ346" s="42">
        <v>3446612</v>
      </c>
      <c r="AK346" s="40">
        <v>3457160</v>
      </c>
      <c r="AL346" s="40">
        <v>3504850</v>
      </c>
      <c r="AM346" s="40">
        <v>3527285</v>
      </c>
      <c r="AN346" s="42">
        <v>3587914</v>
      </c>
      <c r="AO346" s="40">
        <v>3606414</v>
      </c>
      <c r="AP346" s="40">
        <v>3627987</v>
      </c>
      <c r="AQ346" s="40">
        <v>3676077</v>
      </c>
      <c r="AR346" s="42">
        <v>3693871</v>
      </c>
      <c r="AS346" s="42">
        <v>3701564</v>
      </c>
      <c r="AU346" s="37">
        <v>3009226</v>
      </c>
      <c r="AV346" s="37">
        <v>3048806</v>
      </c>
      <c r="AW346" s="37">
        <v>3107283</v>
      </c>
      <c r="AX346" s="37">
        <v>3154606</v>
      </c>
      <c r="AY346" s="37">
        <v>3196462</v>
      </c>
      <c r="AZ346" s="37">
        <v>3252421</v>
      </c>
      <c r="BA346" s="37">
        <v>3322531</v>
      </c>
      <c r="BB346" s="37">
        <v>3446612</v>
      </c>
      <c r="BC346" s="37">
        <v>3587914</v>
      </c>
      <c r="BD346" s="37">
        <v>3693871</v>
      </c>
    </row>
    <row r="347" spans="1:56" x14ac:dyDescent="0.45">
      <c r="A347" s="45" t="s">
        <v>197</v>
      </c>
      <c r="B347" s="88" t="s">
        <v>182</v>
      </c>
      <c r="C347" s="119" t="s">
        <v>168</v>
      </c>
      <c r="D347" s="88">
        <v>240573</v>
      </c>
      <c r="E347" s="40">
        <v>1911160</v>
      </c>
      <c r="F347" s="40">
        <v>1960068</v>
      </c>
      <c r="G347" s="40">
        <v>2000488</v>
      </c>
      <c r="H347" s="42">
        <v>2125453</v>
      </c>
      <c r="I347" s="40">
        <v>1560098</v>
      </c>
      <c r="J347" s="40">
        <v>1811358</v>
      </c>
      <c r="K347" s="40">
        <v>2047674</v>
      </c>
      <c r="L347" s="42">
        <v>2403045</v>
      </c>
      <c r="M347" s="40">
        <v>2061798</v>
      </c>
      <c r="N347" s="40">
        <v>2081543</v>
      </c>
      <c r="O347" s="40">
        <v>1999119</v>
      </c>
      <c r="P347" s="42">
        <v>2025545</v>
      </c>
      <c r="Q347" s="40">
        <v>2020784</v>
      </c>
      <c r="R347" s="40">
        <v>2035101</v>
      </c>
      <c r="S347" s="40">
        <v>1977969</v>
      </c>
      <c r="T347" s="42">
        <v>2015867</v>
      </c>
      <c r="U347" s="40">
        <v>2136401</v>
      </c>
      <c r="V347" s="40">
        <v>2286060</v>
      </c>
      <c r="W347" s="40">
        <v>2334534</v>
      </c>
      <c r="X347" s="42">
        <v>2698352</v>
      </c>
      <c r="Y347" s="40">
        <v>2795620</v>
      </c>
      <c r="Z347" s="40">
        <v>2928064</v>
      </c>
      <c r="AA347" s="40">
        <v>2890147</v>
      </c>
      <c r="AB347" s="42">
        <v>2941107</v>
      </c>
      <c r="AC347" s="40">
        <v>3074584</v>
      </c>
      <c r="AD347" s="40">
        <v>3234944</v>
      </c>
      <c r="AE347" s="40">
        <v>3120738</v>
      </c>
      <c r="AF347" s="42">
        <v>3162660</v>
      </c>
      <c r="AG347" s="40">
        <v>3659804</v>
      </c>
      <c r="AH347" s="40">
        <v>3758995</v>
      </c>
      <c r="AI347" s="40">
        <v>3346821</v>
      </c>
      <c r="AJ347" s="42">
        <v>3006102</v>
      </c>
      <c r="AK347" s="40">
        <v>2588006</v>
      </c>
      <c r="AL347" s="40">
        <v>2429821</v>
      </c>
      <c r="AM347" s="40">
        <v>2461208</v>
      </c>
      <c r="AN347" s="42">
        <v>2473999</v>
      </c>
      <c r="AO347" s="40">
        <v>2157589</v>
      </c>
      <c r="AP347" s="40">
        <v>2364098</v>
      </c>
      <c r="AQ347" s="40">
        <v>2222823</v>
      </c>
      <c r="AR347" s="42">
        <v>1656140</v>
      </c>
      <c r="AS347" s="42">
        <v>2041118</v>
      </c>
      <c r="AU347" s="37">
        <v>2125453</v>
      </c>
      <c r="AV347" s="37">
        <v>2403045</v>
      </c>
      <c r="AW347" s="37">
        <v>2025545</v>
      </c>
      <c r="AX347" s="37">
        <v>2015867</v>
      </c>
      <c r="AY347" s="37">
        <v>2698352</v>
      </c>
      <c r="AZ347" s="37">
        <v>2941107</v>
      </c>
      <c r="BA347" s="37">
        <v>3162660</v>
      </c>
      <c r="BB347" s="37">
        <v>3006102</v>
      </c>
      <c r="BC347" s="37">
        <v>2473999</v>
      </c>
      <c r="BD347" s="37">
        <v>1656140</v>
      </c>
    </row>
    <row r="348" spans="1:56" x14ac:dyDescent="0.45">
      <c r="A348" s="45" t="s">
        <v>444</v>
      </c>
      <c r="B348" s="88" t="s">
        <v>182</v>
      </c>
      <c r="C348" s="119" t="s">
        <v>168</v>
      </c>
      <c r="D348" s="88">
        <v>240574</v>
      </c>
      <c r="E348" s="40">
        <v>-11706</v>
      </c>
      <c r="F348" s="40">
        <v>-10497</v>
      </c>
      <c r="G348" s="40">
        <v>-10331</v>
      </c>
      <c r="H348" s="42">
        <v>-9910</v>
      </c>
      <c r="I348" s="40">
        <v>-9512</v>
      </c>
      <c r="J348" s="40">
        <v>-8808</v>
      </c>
      <c r="K348" s="40">
        <v>-8153</v>
      </c>
      <c r="L348" s="42">
        <v>-7327</v>
      </c>
      <c r="M348" s="40">
        <v>-6569</v>
      </c>
      <c r="N348" s="40">
        <v>-6214</v>
      </c>
      <c r="O348" s="40">
        <v>-6013</v>
      </c>
      <c r="P348" s="42">
        <v>-5807</v>
      </c>
      <c r="Q348" s="40">
        <v>-5607</v>
      </c>
      <c r="R348" s="40">
        <v>-5406</v>
      </c>
      <c r="S348" s="40">
        <v>-5206</v>
      </c>
      <c r="T348" s="42">
        <v>-4990</v>
      </c>
      <c r="U348" s="40">
        <v>-4789</v>
      </c>
      <c r="V348" s="40">
        <v>-4584</v>
      </c>
      <c r="W348" s="40">
        <v>-4383</v>
      </c>
      <c r="X348" s="42">
        <v>-4181</v>
      </c>
      <c r="Y348" s="40">
        <v>-3938</v>
      </c>
      <c r="Z348" s="40">
        <v>-3695</v>
      </c>
      <c r="AA348" s="40">
        <v>-3451</v>
      </c>
      <c r="AB348" s="42">
        <v>-3207</v>
      </c>
      <c r="AC348" s="40">
        <v>-3864</v>
      </c>
      <c r="AD348" s="40">
        <v>-3621</v>
      </c>
      <c r="AE348" s="40">
        <v>-3378</v>
      </c>
      <c r="AF348" s="42">
        <v>-3135</v>
      </c>
      <c r="AG348" s="40">
        <v>-2892</v>
      </c>
      <c r="AH348" s="40">
        <v>-2649</v>
      </c>
      <c r="AI348" s="40">
        <v>-2406</v>
      </c>
      <c r="AJ348" s="42">
        <v>-2163</v>
      </c>
      <c r="AK348" s="40">
        <v>-1921</v>
      </c>
      <c r="AL348" s="40">
        <v>-1678</v>
      </c>
      <c r="AM348" s="40">
        <v>-1435</v>
      </c>
      <c r="AN348" s="42">
        <v>-1192</v>
      </c>
      <c r="AO348" s="40">
        <v>-1002</v>
      </c>
      <c r="AP348" s="40">
        <v>-966</v>
      </c>
      <c r="AQ348" s="40">
        <v>-723</v>
      </c>
      <c r="AR348" s="42">
        <v>43</v>
      </c>
      <c r="AS348" s="42">
        <v>648</v>
      </c>
      <c r="AU348" s="37">
        <v>-9910</v>
      </c>
      <c r="AV348" s="37">
        <v>-7327</v>
      </c>
      <c r="AW348" s="37">
        <v>-5807</v>
      </c>
      <c r="AX348" s="37">
        <v>-4990</v>
      </c>
      <c r="AY348" s="37">
        <v>-4181</v>
      </c>
      <c r="AZ348" s="37">
        <v>-3207</v>
      </c>
      <c r="BA348" s="37">
        <v>-3135</v>
      </c>
      <c r="BB348" s="37">
        <v>-2163</v>
      </c>
      <c r="BC348" s="37">
        <v>-1192</v>
      </c>
      <c r="BD348" s="37">
        <v>43</v>
      </c>
    </row>
    <row r="349" spans="1:56" x14ac:dyDescent="0.45">
      <c r="A349" s="44" t="s">
        <v>198</v>
      </c>
      <c r="B349" s="120" t="s">
        <v>182</v>
      </c>
      <c r="C349" s="121" t="s">
        <v>168</v>
      </c>
      <c r="D349" s="120">
        <v>240575</v>
      </c>
      <c r="E349" s="176">
        <f t="shared" ref="E349:AS349" si="23">SUM(E345:E348)</f>
        <v>5178899</v>
      </c>
      <c r="F349" s="176">
        <f t="shared" si="23"/>
        <v>5231476</v>
      </c>
      <c r="G349" s="176">
        <f t="shared" si="23"/>
        <v>5274954</v>
      </c>
      <c r="H349" s="177">
        <f t="shared" si="23"/>
        <v>5402193</v>
      </c>
      <c r="I349" s="176">
        <f t="shared" si="23"/>
        <v>4832227</v>
      </c>
      <c r="J349" s="176">
        <f t="shared" si="23"/>
        <v>5095993</v>
      </c>
      <c r="K349" s="176">
        <f t="shared" si="23"/>
        <v>5343637</v>
      </c>
      <c r="L349" s="177">
        <f t="shared" si="23"/>
        <v>5710038</v>
      </c>
      <c r="M349" s="176">
        <f t="shared" si="23"/>
        <v>5385858</v>
      </c>
      <c r="N349" s="176">
        <f t="shared" si="23"/>
        <v>5418934</v>
      </c>
      <c r="O349" s="176">
        <f t="shared" si="23"/>
        <v>5343593</v>
      </c>
      <c r="P349" s="177">
        <f t="shared" si="23"/>
        <v>5377876</v>
      </c>
      <c r="Q349" s="176">
        <f t="shared" si="23"/>
        <v>5388383</v>
      </c>
      <c r="R349" s="176">
        <f t="shared" si="23"/>
        <v>5413361</v>
      </c>
      <c r="S349" s="176">
        <f t="shared" si="23"/>
        <v>5361852</v>
      </c>
      <c r="T349" s="177">
        <f t="shared" si="23"/>
        <v>5406294</v>
      </c>
      <c r="U349" s="176">
        <f t="shared" si="23"/>
        <v>5528881</v>
      </c>
      <c r="V349" s="176">
        <f t="shared" si="23"/>
        <v>5687095</v>
      </c>
      <c r="W349" s="176">
        <f t="shared" si="23"/>
        <v>5744155</v>
      </c>
      <c r="X349" s="177">
        <f t="shared" si="23"/>
        <v>6125774</v>
      </c>
      <c r="Y349" s="176">
        <f t="shared" si="23"/>
        <v>6236318</v>
      </c>
      <c r="Z349" s="176">
        <f t="shared" si="23"/>
        <v>6378942</v>
      </c>
      <c r="AA349" s="176">
        <f t="shared" si="23"/>
        <v>6355888</v>
      </c>
      <c r="AB349" s="177">
        <f t="shared" si="23"/>
        <v>6417393</v>
      </c>
      <c r="AC349" s="176">
        <f t="shared" si="23"/>
        <v>6572669</v>
      </c>
      <c r="AD349" s="176">
        <f t="shared" si="23"/>
        <v>6749160</v>
      </c>
      <c r="AE349" s="176">
        <f t="shared" si="23"/>
        <v>6648295</v>
      </c>
      <c r="AF349" s="177">
        <f t="shared" si="23"/>
        <v>6702500</v>
      </c>
      <c r="AG349" s="176">
        <f t="shared" si="23"/>
        <v>7209454</v>
      </c>
      <c r="AH349" s="176">
        <f t="shared" si="23"/>
        <v>7356071</v>
      </c>
      <c r="AI349" s="176">
        <f t="shared" si="23"/>
        <v>6985519</v>
      </c>
      <c r="AJ349" s="177">
        <f t="shared" si="23"/>
        <v>6661238</v>
      </c>
      <c r="AK349" s="176">
        <f t="shared" si="23"/>
        <v>6249925</v>
      </c>
      <c r="AL349" s="176">
        <f t="shared" si="23"/>
        <v>6137135</v>
      </c>
      <c r="AM349" s="176">
        <f t="shared" si="23"/>
        <v>6189801</v>
      </c>
      <c r="AN349" s="177">
        <f t="shared" si="23"/>
        <v>6261986</v>
      </c>
      <c r="AO349" s="176">
        <f t="shared" si="23"/>
        <v>5961624</v>
      </c>
      <c r="AP349" s="176">
        <f t="shared" si="23"/>
        <v>6188491</v>
      </c>
      <c r="AQ349" s="176">
        <f t="shared" si="23"/>
        <v>6093806</v>
      </c>
      <c r="AR349" s="177">
        <f t="shared" si="23"/>
        <v>5541772</v>
      </c>
      <c r="AS349" s="177">
        <f t="shared" si="23"/>
        <v>5935251</v>
      </c>
      <c r="AU349" s="219">
        <f>SUM(H345:H348)</f>
        <v>5402193</v>
      </c>
      <c r="AV349" s="219">
        <f>SUM(L345:L348)</f>
        <v>5710038</v>
      </c>
      <c r="AW349" s="219">
        <f>SUM(P345:P348)</f>
        <v>5377876</v>
      </c>
      <c r="AX349" s="219">
        <f>SUM(T345:T348)</f>
        <v>5406294</v>
      </c>
      <c r="AY349" s="219">
        <f>SUM(X345:X348)</f>
        <v>6125774</v>
      </c>
      <c r="AZ349" s="219">
        <f>SUM(AB345:AB348)</f>
        <v>6417393</v>
      </c>
      <c r="BA349" s="219">
        <f>SUM(AF345:AF348)</f>
        <v>6702500</v>
      </c>
      <c r="BB349" s="219">
        <f>SUM(AJ345:AJ348)</f>
        <v>6661238</v>
      </c>
      <c r="BC349" s="219">
        <f>SUM(AN345:AN348)</f>
        <v>6261986</v>
      </c>
      <c r="BD349" s="219">
        <f>SUM(AR345:AR348)</f>
        <v>5541772</v>
      </c>
    </row>
    <row r="350" spans="1:56" x14ac:dyDescent="0.45">
      <c r="E350" s="162"/>
      <c r="F350" s="162"/>
      <c r="G350" s="162"/>
      <c r="H350" s="163"/>
      <c r="I350" s="162"/>
      <c r="J350" s="162"/>
      <c r="K350" s="162"/>
      <c r="L350" s="163"/>
      <c r="M350" s="162"/>
      <c r="N350" s="162"/>
      <c r="O350" s="162"/>
      <c r="P350" s="163"/>
      <c r="Q350" s="162"/>
      <c r="R350" s="162"/>
      <c r="S350" s="162"/>
      <c r="T350" s="163"/>
      <c r="U350" s="162"/>
      <c r="V350" s="162"/>
      <c r="W350" s="162"/>
      <c r="X350" s="163"/>
      <c r="Y350" s="162"/>
      <c r="Z350" s="162"/>
      <c r="AA350" s="162"/>
      <c r="AB350" s="163"/>
      <c r="AC350" s="162"/>
      <c r="AD350" s="162"/>
      <c r="AE350" s="162"/>
      <c r="AF350" s="163"/>
      <c r="AG350" s="162"/>
      <c r="AH350" s="162"/>
      <c r="AJ350" s="52"/>
      <c r="AK350" s="162"/>
      <c r="AL350" s="162"/>
      <c r="AM350" s="162"/>
      <c r="AN350" s="52"/>
      <c r="AO350" s="162"/>
      <c r="AP350" s="165"/>
      <c r="AQ350" s="165"/>
      <c r="AR350" s="52"/>
      <c r="AS350" s="163"/>
      <c r="AU350" s="167"/>
      <c r="AV350" s="167"/>
      <c r="AW350" s="167"/>
      <c r="AX350" s="167"/>
      <c r="AY350" s="167"/>
      <c r="AZ350" s="167"/>
      <c r="BA350" s="167"/>
      <c r="BB350" s="167"/>
      <c r="BC350" s="167"/>
      <c r="BD350" s="167"/>
    </row>
    <row r="351" spans="1:56" ht="14.65" thickBot="1" x14ac:dyDescent="0.5">
      <c r="A351" s="66" t="s">
        <v>199</v>
      </c>
      <c r="B351" s="122" t="s">
        <v>182</v>
      </c>
      <c r="C351" s="123" t="s">
        <v>168</v>
      </c>
      <c r="D351" s="122">
        <v>240576</v>
      </c>
      <c r="E351" s="228">
        <f t="shared" ref="E351:AS351" si="24">SUM(E342,E349)</f>
        <v>10493697</v>
      </c>
      <c r="F351" s="228">
        <f t="shared" si="24"/>
        <v>10699630</v>
      </c>
      <c r="G351" s="228">
        <f t="shared" si="24"/>
        <v>10775974</v>
      </c>
      <c r="H351" s="229">
        <f t="shared" si="24"/>
        <v>10867524</v>
      </c>
      <c r="I351" s="228">
        <f t="shared" si="24"/>
        <v>10601884</v>
      </c>
      <c r="J351" s="228">
        <f t="shared" si="24"/>
        <v>10825794</v>
      </c>
      <c r="K351" s="228">
        <f t="shared" si="24"/>
        <v>10877372</v>
      </c>
      <c r="L351" s="229">
        <f t="shared" si="24"/>
        <v>11224104</v>
      </c>
      <c r="M351" s="228">
        <f t="shared" si="24"/>
        <v>10956550</v>
      </c>
      <c r="N351" s="228">
        <f t="shared" si="24"/>
        <v>11195195</v>
      </c>
      <c r="O351" s="228">
        <f t="shared" si="24"/>
        <v>11288293</v>
      </c>
      <c r="P351" s="229">
        <f t="shared" si="24"/>
        <v>11257885</v>
      </c>
      <c r="Q351" s="228">
        <f t="shared" si="24"/>
        <v>11316384</v>
      </c>
      <c r="R351" s="228">
        <f t="shared" si="24"/>
        <v>11617370</v>
      </c>
      <c r="S351" s="228">
        <f t="shared" si="24"/>
        <v>11917076</v>
      </c>
      <c r="T351" s="229">
        <f t="shared" si="24"/>
        <v>11672298</v>
      </c>
      <c r="U351" s="228">
        <f t="shared" si="24"/>
        <v>11796355</v>
      </c>
      <c r="V351" s="228">
        <f t="shared" si="24"/>
        <v>12120824</v>
      </c>
      <c r="W351" s="228">
        <f t="shared" si="24"/>
        <v>12374756</v>
      </c>
      <c r="X351" s="229">
        <f t="shared" si="24"/>
        <v>12516911</v>
      </c>
      <c r="Y351" s="228">
        <f t="shared" si="24"/>
        <v>12493230</v>
      </c>
      <c r="Z351" s="228">
        <f t="shared" si="24"/>
        <v>12943949</v>
      </c>
      <c r="AA351" s="228">
        <f t="shared" si="24"/>
        <v>13121021</v>
      </c>
      <c r="AB351" s="229">
        <f t="shared" si="24"/>
        <v>13204038</v>
      </c>
      <c r="AC351" s="228">
        <f t="shared" si="24"/>
        <v>21304284</v>
      </c>
      <c r="AD351" s="228">
        <f t="shared" si="24"/>
        <v>21917529</v>
      </c>
      <c r="AE351" s="228">
        <f t="shared" si="24"/>
        <v>22412790</v>
      </c>
      <c r="AF351" s="229">
        <f t="shared" si="24"/>
        <v>22825084</v>
      </c>
      <c r="AG351" s="228">
        <f t="shared" si="24"/>
        <v>24848313</v>
      </c>
      <c r="AH351" s="228">
        <f t="shared" si="24"/>
        <v>25847433</v>
      </c>
      <c r="AI351" s="228">
        <f t="shared" si="24"/>
        <v>26153442</v>
      </c>
      <c r="AJ351" s="229">
        <f t="shared" si="24"/>
        <v>25862624</v>
      </c>
      <c r="AK351" s="228">
        <f t="shared" si="24"/>
        <v>25236698</v>
      </c>
      <c r="AL351" s="228">
        <f t="shared" si="24"/>
        <v>25487808</v>
      </c>
      <c r="AM351" s="228">
        <f t="shared" si="24"/>
        <v>25925302</v>
      </c>
      <c r="AN351" s="229">
        <f t="shared" si="24"/>
        <v>26327371</v>
      </c>
      <c r="AO351" s="228">
        <f t="shared" si="24"/>
        <v>26956308</v>
      </c>
      <c r="AP351" s="228">
        <f t="shared" si="24"/>
        <v>28239256</v>
      </c>
      <c r="AQ351" s="228">
        <f t="shared" si="24"/>
        <v>29007158</v>
      </c>
      <c r="AR351" s="229">
        <f t="shared" si="24"/>
        <v>29083367</v>
      </c>
      <c r="AS351" s="229">
        <f t="shared" si="24"/>
        <v>29803933</v>
      </c>
      <c r="AU351" s="230">
        <f>SUM(H342,H349)</f>
        <v>10867524</v>
      </c>
      <c r="AV351" s="230">
        <f>SUM(L342,L349)</f>
        <v>11224104</v>
      </c>
      <c r="AW351" s="230">
        <f>SUM(P342,P349)</f>
        <v>11257885</v>
      </c>
      <c r="AX351" s="230">
        <f>SUM(T342,T349)</f>
        <v>11672298</v>
      </c>
      <c r="AY351" s="230">
        <f>SUM(X342,X349)</f>
        <v>12516911</v>
      </c>
      <c r="AZ351" s="230">
        <f>SUM(AB342,AB349)</f>
        <v>13204038</v>
      </c>
      <c r="BA351" s="230">
        <f>SUM(AF342,AF349)</f>
        <v>22825084</v>
      </c>
      <c r="BB351" s="230">
        <f>SUM(AJ342,AJ349)</f>
        <v>25862624</v>
      </c>
      <c r="BC351" s="230">
        <f>SUM(AN342,AN349)</f>
        <v>26327371</v>
      </c>
      <c r="BD351" s="230">
        <f>SUM(AR342,AR349)</f>
        <v>29083367</v>
      </c>
    </row>
    <row r="352" spans="1:56" x14ac:dyDescent="0.45">
      <c r="E352" s="168"/>
      <c r="F352" s="168"/>
      <c r="G352" s="168"/>
      <c r="H352" s="59"/>
      <c r="I352" s="168"/>
      <c r="J352" s="168"/>
      <c r="K352" s="168"/>
      <c r="L352" s="59"/>
      <c r="M352" s="168"/>
      <c r="N352" s="168"/>
      <c r="O352" s="168"/>
      <c r="P352" s="59"/>
      <c r="Q352" s="168"/>
      <c r="R352" s="168"/>
      <c r="S352" s="168"/>
      <c r="T352" s="59"/>
      <c r="U352" s="168"/>
      <c r="V352" s="168"/>
      <c r="W352" s="168"/>
      <c r="X352" s="59"/>
      <c r="Y352" s="168"/>
      <c r="Z352" s="168"/>
      <c r="AA352" s="168"/>
      <c r="AB352" s="59"/>
      <c r="AC352" s="168"/>
      <c r="AD352" s="168"/>
      <c r="AE352" s="168"/>
      <c r="AF352" s="59"/>
      <c r="AG352" s="168"/>
      <c r="AH352" s="168"/>
      <c r="AJ352" s="52"/>
      <c r="AK352" s="168"/>
      <c r="AL352" s="168"/>
      <c r="AM352" s="168"/>
      <c r="AN352" s="52"/>
      <c r="AO352" s="168"/>
      <c r="AP352" s="183"/>
      <c r="AQ352" s="183"/>
      <c r="AR352" s="52"/>
      <c r="AS352" s="59"/>
      <c r="AU352" s="51"/>
      <c r="AV352" s="51"/>
      <c r="AW352" s="51"/>
      <c r="AX352" s="51"/>
      <c r="AY352" s="51"/>
      <c r="AZ352" s="51"/>
      <c r="BA352" s="51"/>
      <c r="BB352" s="51"/>
      <c r="BC352" s="51"/>
      <c r="BD352" s="51"/>
    </row>
    <row r="353" spans="1:56" x14ac:dyDescent="0.45">
      <c r="A353" s="57" t="s">
        <v>100</v>
      </c>
      <c r="B353" s="118"/>
      <c r="C353" s="118"/>
      <c r="D353" s="118"/>
      <c r="E353" s="150"/>
      <c r="F353" s="150"/>
      <c r="G353" s="150"/>
      <c r="H353" s="151"/>
      <c r="I353" s="150"/>
      <c r="J353" s="150"/>
      <c r="K353" s="150"/>
      <c r="L353" s="151"/>
      <c r="M353" s="150"/>
      <c r="N353" s="150"/>
      <c r="O353" s="150"/>
      <c r="P353" s="151"/>
      <c r="Q353" s="150"/>
      <c r="R353" s="150"/>
      <c r="S353" s="150"/>
      <c r="T353" s="151"/>
      <c r="U353" s="150"/>
      <c r="V353" s="150"/>
      <c r="W353" s="150"/>
      <c r="X353" s="151"/>
      <c r="Y353" s="150"/>
      <c r="Z353" s="150"/>
      <c r="AA353" s="150"/>
      <c r="AB353" s="151"/>
      <c r="AC353" s="150"/>
      <c r="AD353" s="150"/>
      <c r="AE353" s="150"/>
      <c r="AF353" s="151"/>
      <c r="AG353" s="150"/>
      <c r="AH353" s="150"/>
      <c r="AI353" s="150"/>
      <c r="AJ353" s="151"/>
      <c r="AK353" s="150"/>
      <c r="AL353" s="150"/>
      <c r="AM353" s="150"/>
      <c r="AN353" s="151"/>
      <c r="AO353" s="150"/>
      <c r="AP353" s="153"/>
      <c r="AQ353" s="153"/>
      <c r="AR353" s="151"/>
      <c r="AS353" s="151"/>
      <c r="AU353" s="150"/>
      <c r="AV353" s="155"/>
      <c r="AW353" s="155"/>
      <c r="AX353" s="155"/>
      <c r="AY353" s="155"/>
      <c r="AZ353" s="155"/>
      <c r="BA353" s="155"/>
      <c r="BB353" s="155"/>
      <c r="BC353" s="155"/>
      <c r="BD353" s="155"/>
    </row>
    <row r="354" spans="1:56" x14ac:dyDescent="0.45">
      <c r="A354" s="114" t="s">
        <v>445</v>
      </c>
      <c r="B354" s="115"/>
      <c r="C354" s="115"/>
      <c r="D354" s="115"/>
      <c r="E354" s="168"/>
      <c r="F354" s="168"/>
      <c r="G354" s="168"/>
      <c r="H354" s="59"/>
      <c r="I354" s="168"/>
      <c r="J354" s="168"/>
      <c r="K354" s="168"/>
      <c r="L354" s="59"/>
      <c r="M354" s="168"/>
      <c r="N354" s="168"/>
      <c r="O354" s="168"/>
      <c r="P354" s="59"/>
      <c r="Q354" s="168"/>
      <c r="R354" s="168"/>
      <c r="S354" s="168"/>
      <c r="T354" s="59"/>
      <c r="U354" s="168"/>
      <c r="V354" s="168"/>
      <c r="W354" s="168"/>
      <c r="X354" s="59"/>
      <c r="Y354" s="168"/>
      <c r="Z354" s="168"/>
      <c r="AA354" s="168"/>
      <c r="AB354" s="59"/>
      <c r="AC354" s="168"/>
      <c r="AD354" s="168"/>
      <c r="AE354" s="168"/>
      <c r="AF354" s="59"/>
      <c r="AG354" s="168"/>
      <c r="AH354" s="168"/>
      <c r="AJ354" s="52"/>
      <c r="AK354" s="168"/>
      <c r="AL354" s="168"/>
      <c r="AM354" s="168"/>
      <c r="AN354" s="52"/>
      <c r="AO354" s="168"/>
      <c r="AP354" s="183"/>
      <c r="AQ354" s="183"/>
      <c r="AR354" s="52"/>
      <c r="AS354" s="59"/>
      <c r="AU354" s="51"/>
      <c r="AV354" s="51"/>
      <c r="AW354" s="51"/>
      <c r="AX354" s="51"/>
      <c r="AY354" s="51"/>
      <c r="AZ354" s="51"/>
      <c r="BA354" s="51"/>
      <c r="BB354" s="51"/>
      <c r="BC354" s="51"/>
      <c r="BD354" s="51"/>
    </row>
    <row r="355" spans="1:56" x14ac:dyDescent="0.45">
      <c r="A355" s="41" t="s">
        <v>427</v>
      </c>
      <c r="B355" s="88" t="s">
        <v>182</v>
      </c>
      <c r="C355" s="119" t="s">
        <v>168</v>
      </c>
      <c r="D355" s="88">
        <v>240577</v>
      </c>
      <c r="E355" s="40">
        <v>220083</v>
      </c>
      <c r="F355" s="40">
        <v>245475</v>
      </c>
      <c r="G355" s="40">
        <v>237385</v>
      </c>
      <c r="H355" s="42">
        <v>322173</v>
      </c>
      <c r="I355" s="40">
        <v>222398</v>
      </c>
      <c r="J355" s="40">
        <v>251260</v>
      </c>
      <c r="K355" s="40">
        <v>236316</v>
      </c>
      <c r="L355" s="42">
        <v>355371</v>
      </c>
      <c r="M355" s="40">
        <v>253235</v>
      </c>
      <c r="N355" s="40">
        <v>282349</v>
      </c>
      <c r="O355" s="40">
        <v>253321</v>
      </c>
      <c r="P355" s="42">
        <v>376175</v>
      </c>
      <c r="Q355" s="40">
        <v>295124</v>
      </c>
      <c r="R355" s="40">
        <v>306518</v>
      </c>
      <c r="S355" s="40">
        <v>235315</v>
      </c>
      <c r="T355" s="42">
        <v>414176</v>
      </c>
      <c r="U355" s="40">
        <v>279489</v>
      </c>
      <c r="V355" s="40">
        <v>294783</v>
      </c>
      <c r="W355" s="40">
        <v>252533</v>
      </c>
      <c r="X355" s="42">
        <v>712155</v>
      </c>
      <c r="Y355" s="40">
        <v>364852</v>
      </c>
      <c r="Z355" s="40">
        <v>407237</v>
      </c>
      <c r="AA355" s="40">
        <v>334142</v>
      </c>
      <c r="AB355" s="42">
        <v>483241</v>
      </c>
      <c r="AC355" s="40">
        <v>385013</v>
      </c>
      <c r="AD355" s="40">
        <v>426555</v>
      </c>
      <c r="AE355" s="40">
        <v>365550</v>
      </c>
      <c r="AF355" s="42">
        <v>535437</v>
      </c>
      <c r="AG355" s="40">
        <v>650446</v>
      </c>
      <c r="AH355" s="40">
        <v>787601</v>
      </c>
      <c r="AI355" s="40">
        <v>574260</v>
      </c>
      <c r="AJ355" s="42">
        <v>642743</v>
      </c>
      <c r="AK355" s="40">
        <v>677749</v>
      </c>
      <c r="AL355" s="40">
        <v>637019</v>
      </c>
      <c r="AM355" s="40">
        <v>487031</v>
      </c>
      <c r="AN355" s="42">
        <v>597433</v>
      </c>
      <c r="AO355" s="40">
        <v>552657</v>
      </c>
      <c r="AP355" s="40">
        <v>678030</v>
      </c>
      <c r="AQ355" s="40">
        <v>526167</v>
      </c>
      <c r="AR355" s="42">
        <v>659135</v>
      </c>
      <c r="AS355" s="42">
        <v>514380</v>
      </c>
      <c r="AU355" s="37">
        <v>1025116</v>
      </c>
      <c r="AV355" s="37">
        <v>1065345</v>
      </c>
      <c r="AW355" s="37">
        <v>1165080</v>
      </c>
      <c r="AX355" s="37">
        <v>1251133</v>
      </c>
      <c r="AY355" s="37">
        <v>1538960</v>
      </c>
      <c r="AZ355" s="37">
        <v>1589472</v>
      </c>
      <c r="BA355" s="37">
        <v>1712555</v>
      </c>
      <c r="BB355" s="37">
        <v>2655050</v>
      </c>
      <c r="BC355" s="37">
        <v>2399232</v>
      </c>
      <c r="BD355" s="37">
        <v>2415989</v>
      </c>
    </row>
    <row r="356" spans="1:56" x14ac:dyDescent="0.45">
      <c r="A356" s="111" t="s">
        <v>446</v>
      </c>
      <c r="B356" s="113"/>
      <c r="C356" s="113"/>
      <c r="D356" s="113"/>
      <c r="E356" s="162"/>
      <c r="F356" s="162"/>
      <c r="G356" s="162"/>
      <c r="H356" s="163"/>
      <c r="I356" s="162"/>
      <c r="J356" s="162"/>
      <c r="K356" s="162"/>
      <c r="L356" s="163"/>
      <c r="M356" s="162"/>
      <c r="N356" s="162"/>
      <c r="O356" s="162"/>
      <c r="P356" s="163"/>
      <c r="Q356" s="162"/>
      <c r="R356" s="162"/>
      <c r="S356" s="162"/>
      <c r="T356" s="163"/>
      <c r="U356" s="162"/>
      <c r="V356" s="162"/>
      <c r="W356" s="162"/>
      <c r="X356" s="163"/>
      <c r="Y356" s="162"/>
      <c r="Z356" s="162"/>
      <c r="AA356" s="162"/>
      <c r="AB356" s="163"/>
      <c r="AC356" s="162"/>
      <c r="AD356" s="162"/>
      <c r="AE356" s="162"/>
      <c r="AF356" s="163"/>
      <c r="AG356" s="162"/>
      <c r="AH356" s="162"/>
      <c r="AJ356" s="52"/>
      <c r="AK356" s="162"/>
      <c r="AL356" s="162"/>
      <c r="AM356" s="162"/>
      <c r="AN356" s="52"/>
      <c r="AO356" s="162"/>
      <c r="AP356" s="165"/>
      <c r="AQ356" s="165"/>
      <c r="AR356" s="52"/>
      <c r="AS356" s="163"/>
      <c r="AU356" s="167"/>
      <c r="AV356" s="167"/>
      <c r="AW356" s="167"/>
      <c r="AX356" s="167"/>
      <c r="AY356" s="167"/>
      <c r="AZ356" s="167"/>
      <c r="BA356" s="167"/>
      <c r="BB356" s="167"/>
      <c r="BC356" s="167"/>
      <c r="BD356" s="167"/>
    </row>
    <row r="357" spans="1:56" x14ac:dyDescent="0.45">
      <c r="A357" s="45" t="s">
        <v>447</v>
      </c>
      <c r="B357" s="88" t="s">
        <v>182</v>
      </c>
      <c r="C357" s="119" t="s">
        <v>168</v>
      </c>
      <c r="D357" s="88">
        <v>240578</v>
      </c>
      <c r="E357" s="40">
        <v>80493</v>
      </c>
      <c r="F357" s="40">
        <v>82744</v>
      </c>
      <c r="G357" s="40">
        <v>84435</v>
      </c>
      <c r="H357" s="42">
        <v>85165</v>
      </c>
      <c r="I357" s="40">
        <v>84158</v>
      </c>
      <c r="J357" s="40">
        <v>85340</v>
      </c>
      <c r="K357" s="40">
        <v>86261</v>
      </c>
      <c r="L357" s="42">
        <v>86594</v>
      </c>
      <c r="M357" s="40">
        <v>87152</v>
      </c>
      <c r="N357" s="40">
        <v>87582</v>
      </c>
      <c r="O357" s="40">
        <v>88553</v>
      </c>
      <c r="P357" s="42">
        <v>89144</v>
      </c>
      <c r="Q357" s="40">
        <v>92324</v>
      </c>
      <c r="R357" s="40">
        <v>94618</v>
      </c>
      <c r="S357" s="40">
        <v>95444</v>
      </c>
      <c r="T357" s="42">
        <v>97545</v>
      </c>
      <c r="U357" s="40">
        <v>98586</v>
      </c>
      <c r="V357" s="40">
        <v>99030</v>
      </c>
      <c r="W357" s="40">
        <v>100955</v>
      </c>
      <c r="X357" s="42">
        <v>105660</v>
      </c>
      <c r="Y357" s="40">
        <v>109335</v>
      </c>
      <c r="Z357" s="40">
        <v>112176</v>
      </c>
      <c r="AA357" s="40">
        <v>114852</v>
      </c>
      <c r="AB357" s="42">
        <v>117771</v>
      </c>
      <c r="AC357" s="40">
        <v>122485</v>
      </c>
      <c r="AD357" s="40">
        <v>123423</v>
      </c>
      <c r="AE357" s="40">
        <v>126470</v>
      </c>
      <c r="AF357" s="42">
        <v>132426</v>
      </c>
      <c r="AG357" s="40">
        <v>137655</v>
      </c>
      <c r="AH357" s="40">
        <v>140962</v>
      </c>
      <c r="AI357" s="40">
        <v>145849</v>
      </c>
      <c r="AJ357" s="42">
        <v>149771</v>
      </c>
      <c r="AK357" s="40">
        <v>154146</v>
      </c>
      <c r="AL357" s="40">
        <v>158536</v>
      </c>
      <c r="AM357" s="40">
        <v>162263</v>
      </c>
      <c r="AN357" s="42">
        <v>166371</v>
      </c>
      <c r="AO357" s="40">
        <v>172563</v>
      </c>
      <c r="AP357" s="40">
        <v>177159</v>
      </c>
      <c r="AQ357" s="40">
        <v>182792</v>
      </c>
      <c r="AR357" s="42">
        <v>192363</v>
      </c>
      <c r="AS357" s="42">
        <v>201907</v>
      </c>
      <c r="AU357" s="37">
        <v>332837</v>
      </c>
      <c r="AV357" s="37">
        <v>342353</v>
      </c>
      <c r="AW357" s="37">
        <v>352431</v>
      </c>
      <c r="AX357" s="37">
        <v>379931</v>
      </c>
      <c r="AY357" s="37">
        <v>404231</v>
      </c>
      <c r="AZ357" s="37">
        <v>454134</v>
      </c>
      <c r="BA357" s="37">
        <v>504804</v>
      </c>
      <c r="BB357" s="37">
        <v>574237</v>
      </c>
      <c r="BC357" s="37">
        <v>641316</v>
      </c>
      <c r="BD357" s="37">
        <v>724877</v>
      </c>
    </row>
    <row r="358" spans="1:56" x14ac:dyDescent="0.45">
      <c r="A358" s="45" t="s">
        <v>188</v>
      </c>
      <c r="B358" s="88" t="s">
        <v>182</v>
      </c>
      <c r="C358" s="119" t="s">
        <v>168</v>
      </c>
      <c r="D358" s="88">
        <v>240579</v>
      </c>
      <c r="E358" s="40">
        <v>7999</v>
      </c>
      <c r="F358" s="40">
        <v>-2836</v>
      </c>
      <c r="G358" s="40">
        <v>1320</v>
      </c>
      <c r="H358" s="42">
        <v>-43334</v>
      </c>
      <c r="I358" s="40">
        <v>-18542</v>
      </c>
      <c r="J358" s="40">
        <v>-20338</v>
      </c>
      <c r="K358" s="40">
        <v>2936</v>
      </c>
      <c r="L358" s="42">
        <v>18210</v>
      </c>
      <c r="M358" s="40">
        <v>-10095</v>
      </c>
      <c r="N358" s="40">
        <v>-22585</v>
      </c>
      <c r="O358" s="40">
        <v>-26346</v>
      </c>
      <c r="P358" s="42">
        <v>71152</v>
      </c>
      <c r="Q358" s="40">
        <v>7541</v>
      </c>
      <c r="R358" s="40">
        <v>-382</v>
      </c>
      <c r="S358" s="40">
        <v>-10366</v>
      </c>
      <c r="T358" s="42">
        <v>15566</v>
      </c>
      <c r="U358" s="40">
        <v>9516</v>
      </c>
      <c r="V358" s="40">
        <v>-2766</v>
      </c>
      <c r="W358" s="40">
        <v>30823</v>
      </c>
      <c r="X358" s="42">
        <v>-175221</v>
      </c>
      <c r="Y358" s="40">
        <v>8046</v>
      </c>
      <c r="Z358" s="40">
        <v>4454</v>
      </c>
      <c r="AA358" s="40">
        <v>13290</v>
      </c>
      <c r="AB358" s="42">
        <v>26535</v>
      </c>
      <c r="AC358" s="40">
        <v>10303</v>
      </c>
      <c r="AD358" s="40">
        <v>-2185</v>
      </c>
      <c r="AE358" s="40">
        <v>6190</v>
      </c>
      <c r="AF358" s="42">
        <v>41099</v>
      </c>
      <c r="AG358" s="40">
        <v>24784</v>
      </c>
      <c r="AH358" s="40">
        <v>-10291</v>
      </c>
      <c r="AI358" s="40">
        <v>-3286</v>
      </c>
      <c r="AJ358" s="42">
        <v>23769</v>
      </c>
      <c r="AK358" s="40">
        <v>58794</v>
      </c>
      <c r="AL358" s="40">
        <v>11961</v>
      </c>
      <c r="AM358" s="40">
        <v>-333</v>
      </c>
      <c r="AN358" s="42">
        <v>43937</v>
      </c>
      <c r="AO358" s="40">
        <v>81679</v>
      </c>
      <c r="AP358" s="40">
        <v>-260</v>
      </c>
      <c r="AQ358" s="40">
        <v>85546</v>
      </c>
      <c r="AR358" s="42">
        <v>68334</v>
      </c>
      <c r="AS358" s="42">
        <v>50442</v>
      </c>
      <c r="AU358" s="37">
        <v>-36851</v>
      </c>
      <c r="AV358" s="37">
        <v>-17734</v>
      </c>
      <c r="AW358" s="37">
        <v>12126</v>
      </c>
      <c r="AX358" s="37">
        <v>12359</v>
      </c>
      <c r="AY358" s="37">
        <v>-137648</v>
      </c>
      <c r="AZ358" s="37">
        <v>52325</v>
      </c>
      <c r="BA358" s="37">
        <v>55407</v>
      </c>
      <c r="BB358" s="37">
        <v>34976</v>
      </c>
      <c r="BC358" s="37">
        <v>114359</v>
      </c>
      <c r="BD358" s="37">
        <v>235299</v>
      </c>
    </row>
    <row r="359" spans="1:56" x14ac:dyDescent="0.45">
      <c r="A359" s="45" t="s">
        <v>448</v>
      </c>
      <c r="B359" s="88" t="s">
        <v>182</v>
      </c>
      <c r="C359" s="119" t="s">
        <v>168</v>
      </c>
      <c r="D359" s="88">
        <v>240580</v>
      </c>
      <c r="E359" s="40">
        <v>-21633</v>
      </c>
      <c r="F359" s="40">
        <v>-2084</v>
      </c>
      <c r="G359" s="40">
        <v>-4446</v>
      </c>
      <c r="H359" s="42">
        <v>-2827</v>
      </c>
      <c r="I359" s="40">
        <v>-9398</v>
      </c>
      <c r="J359" s="40">
        <v>-1596</v>
      </c>
      <c r="K359" s="40">
        <v>-665</v>
      </c>
      <c r="L359" s="42">
        <v>-488</v>
      </c>
      <c r="M359" s="40">
        <v>-26317</v>
      </c>
      <c r="N359" s="40">
        <v>-1612</v>
      </c>
      <c r="O359" s="40">
        <v>-640</v>
      </c>
      <c r="P359" s="42">
        <v>14871</v>
      </c>
      <c r="Q359" s="168"/>
      <c r="R359" s="168"/>
      <c r="S359" s="168"/>
      <c r="T359" s="59"/>
      <c r="U359" s="168"/>
      <c r="V359" s="168"/>
      <c r="W359" s="168"/>
      <c r="X359" s="59"/>
      <c r="Y359" s="168"/>
      <c r="Z359" s="168"/>
      <c r="AA359" s="168"/>
      <c r="AB359" s="59"/>
      <c r="AC359" s="168"/>
      <c r="AD359" s="168"/>
      <c r="AE359" s="168"/>
      <c r="AF359" s="59"/>
      <c r="AG359" s="168"/>
      <c r="AH359" s="168"/>
      <c r="AJ359" s="52"/>
      <c r="AK359" s="168"/>
      <c r="AL359" s="168"/>
      <c r="AM359" s="168"/>
      <c r="AN359" s="52"/>
      <c r="AO359" s="168"/>
      <c r="AP359" s="183"/>
      <c r="AQ359" s="183"/>
      <c r="AR359" s="52"/>
      <c r="AS359" s="59"/>
      <c r="AU359" s="37">
        <v>-30990</v>
      </c>
      <c r="AV359" s="37">
        <v>-12147</v>
      </c>
      <c r="AW359" s="37">
        <v>-13698</v>
      </c>
      <c r="AX359" s="169"/>
      <c r="AY359" s="169"/>
      <c r="AZ359" s="169"/>
      <c r="BA359" s="169"/>
      <c r="BB359" s="169"/>
      <c r="BC359" s="169"/>
      <c r="BD359" s="169"/>
    </row>
    <row r="360" spans="1:56" x14ac:dyDescent="0.45">
      <c r="A360" s="45" t="s">
        <v>449</v>
      </c>
      <c r="B360" s="88" t="s">
        <v>182</v>
      </c>
      <c r="C360" s="119" t="s">
        <v>168</v>
      </c>
      <c r="D360" s="88">
        <v>240581</v>
      </c>
      <c r="E360" s="40">
        <v>18871</v>
      </c>
      <c r="F360" s="40">
        <v>0</v>
      </c>
      <c r="G360" s="40">
        <v>0</v>
      </c>
      <c r="H360" s="42">
        <v>0</v>
      </c>
      <c r="I360" s="168"/>
      <c r="J360" s="168"/>
      <c r="K360" s="168"/>
      <c r="L360" s="38"/>
      <c r="M360" s="40">
        <v>0</v>
      </c>
      <c r="N360" s="40">
        <v>0</v>
      </c>
      <c r="O360" s="40">
        <v>326</v>
      </c>
      <c r="P360" s="42">
        <v>0</v>
      </c>
      <c r="Q360" s="168"/>
      <c r="R360" s="168"/>
      <c r="S360" s="168"/>
      <c r="T360" s="59"/>
      <c r="U360" s="40">
        <v>3502</v>
      </c>
      <c r="V360" s="40">
        <v>0</v>
      </c>
      <c r="W360" s="40">
        <v>0</v>
      </c>
      <c r="X360" s="42">
        <v>0</v>
      </c>
      <c r="Y360" s="40">
        <v>0</v>
      </c>
      <c r="Z360" s="40">
        <v>1019</v>
      </c>
      <c r="AA360" s="40">
        <v>0</v>
      </c>
      <c r="AB360" s="42">
        <v>0</v>
      </c>
      <c r="AC360" s="168"/>
      <c r="AD360" s="168"/>
      <c r="AE360" s="168"/>
      <c r="AF360" s="59"/>
      <c r="AG360" s="168"/>
      <c r="AH360" s="168"/>
      <c r="AJ360" s="52"/>
      <c r="AK360" s="168"/>
      <c r="AL360" s="168"/>
      <c r="AM360" s="168"/>
      <c r="AN360" s="52"/>
      <c r="AO360" s="168"/>
      <c r="AP360" s="183"/>
      <c r="AQ360" s="183"/>
      <c r="AR360" s="52"/>
      <c r="AS360" s="59"/>
      <c r="AU360" s="37">
        <v>18871</v>
      </c>
      <c r="AV360" s="169"/>
      <c r="AW360" s="37">
        <v>326</v>
      </c>
      <c r="AX360" s="169"/>
      <c r="AY360" s="37">
        <v>3502</v>
      </c>
      <c r="AZ360" s="37">
        <v>1019</v>
      </c>
      <c r="BA360" s="169"/>
      <c r="BB360" s="169"/>
      <c r="BC360" s="169"/>
      <c r="BD360" s="169"/>
    </row>
    <row r="361" spans="1:56" x14ac:dyDescent="0.45">
      <c r="A361" s="45" t="s">
        <v>450</v>
      </c>
      <c r="B361" s="88" t="s">
        <v>182</v>
      </c>
      <c r="C361" s="119" t="s">
        <v>168</v>
      </c>
      <c r="D361" s="88">
        <v>240582</v>
      </c>
      <c r="E361" s="40">
        <v>5310</v>
      </c>
      <c r="F361" s="40">
        <v>5533</v>
      </c>
      <c r="G361" s="40">
        <v>5529</v>
      </c>
      <c r="H361" s="42">
        <v>4589</v>
      </c>
      <c r="I361" s="40">
        <v>8752</v>
      </c>
      <c r="J361" s="40">
        <v>9568</v>
      </c>
      <c r="K361" s="40">
        <v>9378</v>
      </c>
      <c r="L361" s="42">
        <v>9640</v>
      </c>
      <c r="M361" s="40">
        <v>10125</v>
      </c>
      <c r="N361" s="40">
        <v>9517</v>
      </c>
      <c r="O361" s="40">
        <v>9248</v>
      </c>
      <c r="P361" s="42">
        <v>9657</v>
      </c>
      <c r="Q361" s="40">
        <v>10253</v>
      </c>
      <c r="R361" s="40">
        <v>9235</v>
      </c>
      <c r="S361" s="40">
        <v>8188</v>
      </c>
      <c r="T361" s="42">
        <v>9291</v>
      </c>
      <c r="U361" s="40">
        <v>8932</v>
      </c>
      <c r="V361" s="40">
        <v>7907</v>
      </c>
      <c r="W361" s="40">
        <v>8109</v>
      </c>
      <c r="X361" s="42">
        <v>9375</v>
      </c>
      <c r="Y361" s="40">
        <v>12406</v>
      </c>
      <c r="Z361" s="40">
        <v>9373</v>
      </c>
      <c r="AA361" s="40">
        <v>9412</v>
      </c>
      <c r="AB361" s="42">
        <v>9688</v>
      </c>
      <c r="AC361" s="40">
        <v>13631</v>
      </c>
      <c r="AD361" s="40">
        <v>10874</v>
      </c>
      <c r="AE361" s="40">
        <v>11100</v>
      </c>
      <c r="AF361" s="42">
        <v>12984</v>
      </c>
      <c r="AG361" s="40">
        <v>18968</v>
      </c>
      <c r="AH361" s="40">
        <v>15509</v>
      </c>
      <c r="AI361" s="40">
        <v>16889</v>
      </c>
      <c r="AJ361" s="42">
        <v>17243</v>
      </c>
      <c r="AK361" s="40">
        <v>23533</v>
      </c>
      <c r="AL361" s="40">
        <v>16370</v>
      </c>
      <c r="AM361" s="40">
        <v>19615</v>
      </c>
      <c r="AN361" s="42">
        <v>18660</v>
      </c>
      <c r="AO361" s="40">
        <v>26945</v>
      </c>
      <c r="AP361" s="40">
        <v>15148</v>
      </c>
      <c r="AQ361" s="40">
        <v>15469</v>
      </c>
      <c r="AR361" s="42">
        <v>15150</v>
      </c>
      <c r="AS361" s="42">
        <v>25083</v>
      </c>
      <c r="AU361" s="37">
        <v>20961</v>
      </c>
      <c r="AV361" s="37">
        <v>37338</v>
      </c>
      <c r="AW361" s="37">
        <v>38547</v>
      </c>
      <c r="AX361" s="37">
        <v>36967</v>
      </c>
      <c r="AY361" s="37">
        <v>34323</v>
      </c>
      <c r="AZ361" s="37">
        <v>40879</v>
      </c>
      <c r="BA361" s="37">
        <v>48589</v>
      </c>
      <c r="BB361" s="37">
        <v>68609</v>
      </c>
      <c r="BC361" s="37">
        <v>78178</v>
      </c>
      <c r="BD361" s="37">
        <v>72712</v>
      </c>
    </row>
    <row r="362" spans="1:56" x14ac:dyDescent="0.45">
      <c r="A362" s="45" t="s">
        <v>451</v>
      </c>
      <c r="B362" s="88" t="s">
        <v>182</v>
      </c>
      <c r="C362" s="119" t="s">
        <v>168</v>
      </c>
      <c r="D362" s="88">
        <v>240583</v>
      </c>
      <c r="E362" s="40">
        <v>148</v>
      </c>
      <c r="F362" s="40">
        <v>-324</v>
      </c>
      <c r="G362" s="40">
        <v>-3376</v>
      </c>
      <c r="H362" s="42">
        <v>-9195</v>
      </c>
      <c r="I362" s="40">
        <v>224</v>
      </c>
      <c r="J362" s="40">
        <v>3315</v>
      </c>
      <c r="K362" s="40">
        <v>4035</v>
      </c>
      <c r="L362" s="42">
        <v>977</v>
      </c>
      <c r="M362" s="40">
        <v>1407</v>
      </c>
      <c r="N362" s="40">
        <v>6327</v>
      </c>
      <c r="O362" s="40">
        <v>-604</v>
      </c>
      <c r="P362" s="42">
        <v>667</v>
      </c>
      <c r="Q362" s="40">
        <v>-440</v>
      </c>
      <c r="R362" s="40">
        <v>2521</v>
      </c>
      <c r="S362" s="40">
        <v>-146</v>
      </c>
      <c r="T362" s="42">
        <v>-5560</v>
      </c>
      <c r="U362" s="40">
        <v>2122</v>
      </c>
      <c r="V362" s="40">
        <v>9237</v>
      </c>
      <c r="W362" s="40">
        <v>1428</v>
      </c>
      <c r="X362" s="42">
        <v>-1699</v>
      </c>
      <c r="Y362" s="40">
        <v>3340</v>
      </c>
      <c r="Z362" s="40">
        <v>8780</v>
      </c>
      <c r="AA362" s="40">
        <v>14503</v>
      </c>
      <c r="AB362" s="42">
        <v>15228</v>
      </c>
      <c r="AC362" s="40">
        <v>3527</v>
      </c>
      <c r="AD362" s="40">
        <v>474</v>
      </c>
      <c r="AE362" s="40">
        <v>6530</v>
      </c>
      <c r="AF362" s="42">
        <v>-2238</v>
      </c>
      <c r="AG362" s="40">
        <v>1569</v>
      </c>
      <c r="AH362" s="40">
        <v>4608</v>
      </c>
      <c r="AI362" s="40">
        <v>3089</v>
      </c>
      <c r="AJ362" s="42">
        <v>2304</v>
      </c>
      <c r="AK362" s="40">
        <v>13040</v>
      </c>
      <c r="AL362" s="40">
        <v>37996</v>
      </c>
      <c r="AM362" s="40">
        <v>63886</v>
      </c>
      <c r="AN362" s="42">
        <v>76118</v>
      </c>
      <c r="AO362" s="40">
        <v>68585</v>
      </c>
      <c r="AP362" s="40">
        <v>145543</v>
      </c>
      <c r="AQ362" s="40">
        <v>151372</v>
      </c>
      <c r="AR362" s="42">
        <v>165030</v>
      </c>
      <c r="AS362" s="42">
        <v>28630</v>
      </c>
      <c r="AU362" s="37">
        <v>-12747</v>
      </c>
      <c r="AV362" s="37">
        <v>8551</v>
      </c>
      <c r="AW362" s="37">
        <v>7797</v>
      </c>
      <c r="AX362" s="37">
        <v>-3625</v>
      </c>
      <c r="AY362" s="37">
        <v>11088</v>
      </c>
      <c r="AZ362" s="37">
        <v>41851</v>
      </c>
      <c r="BA362" s="37">
        <v>8293</v>
      </c>
      <c r="BB362" s="37">
        <v>11570</v>
      </c>
      <c r="BC362" s="37">
        <v>191040</v>
      </c>
      <c r="BD362" s="37">
        <v>530530</v>
      </c>
    </row>
    <row r="363" spans="1:56" x14ac:dyDescent="0.45">
      <c r="A363" s="111" t="s">
        <v>452</v>
      </c>
      <c r="B363" s="113"/>
      <c r="C363" s="113"/>
      <c r="D363" s="113"/>
      <c r="E363" s="162"/>
      <c r="F363" s="162"/>
      <c r="G363" s="162"/>
      <c r="H363" s="163"/>
      <c r="I363" s="162"/>
      <c r="J363" s="162"/>
      <c r="K363" s="162"/>
      <c r="L363" s="163"/>
      <c r="M363" s="162"/>
      <c r="N363" s="162"/>
      <c r="O363" s="162"/>
      <c r="P363" s="163"/>
      <c r="Q363" s="162"/>
      <c r="R363" s="162"/>
      <c r="S363" s="162"/>
      <c r="T363" s="163"/>
      <c r="U363" s="162"/>
      <c r="V363" s="162"/>
      <c r="W363" s="162"/>
      <c r="X363" s="163"/>
      <c r="Y363" s="162"/>
      <c r="Z363" s="162"/>
      <c r="AA363" s="162"/>
      <c r="AB363" s="163"/>
      <c r="AC363" s="162"/>
      <c r="AD363" s="162"/>
      <c r="AE363" s="162"/>
      <c r="AF363" s="163"/>
      <c r="AG363" s="162"/>
      <c r="AH363" s="162"/>
      <c r="AJ363" s="52"/>
      <c r="AK363" s="162"/>
      <c r="AL363" s="162"/>
      <c r="AM363" s="162"/>
      <c r="AN363" s="52"/>
      <c r="AO363" s="162"/>
      <c r="AP363" s="165"/>
      <c r="AQ363" s="165"/>
      <c r="AR363" s="52"/>
      <c r="AS363" s="163"/>
      <c r="AU363" s="167"/>
      <c r="AV363" s="167"/>
      <c r="AW363" s="167"/>
      <c r="AX363" s="167"/>
      <c r="AY363" s="167"/>
      <c r="AZ363" s="167"/>
      <c r="BA363" s="167"/>
      <c r="BB363" s="167"/>
      <c r="BC363" s="167"/>
      <c r="BD363" s="167"/>
    </row>
    <row r="364" spans="1:56" x14ac:dyDescent="0.45">
      <c r="A364" s="45" t="s">
        <v>384</v>
      </c>
      <c r="B364" s="88" t="s">
        <v>182</v>
      </c>
      <c r="C364" s="119" t="s">
        <v>168</v>
      </c>
      <c r="D364" s="88">
        <v>240584</v>
      </c>
      <c r="E364" s="40">
        <v>-16411</v>
      </c>
      <c r="F364" s="40">
        <v>-117003</v>
      </c>
      <c r="G364" s="40">
        <v>-54076</v>
      </c>
      <c r="H364" s="42">
        <v>42547</v>
      </c>
      <c r="I364" s="40">
        <v>-51536</v>
      </c>
      <c r="J364" s="40">
        <v>-184354</v>
      </c>
      <c r="K364" s="40">
        <v>-3412</v>
      </c>
      <c r="L364" s="42">
        <v>5743</v>
      </c>
      <c r="M364" s="40">
        <v>-57103</v>
      </c>
      <c r="N364" s="40">
        <v>-189690</v>
      </c>
      <c r="O364" s="40">
        <v>-70480</v>
      </c>
      <c r="P364" s="42">
        <v>27272</v>
      </c>
      <c r="Q364" s="40">
        <v>3476</v>
      </c>
      <c r="R364" s="40">
        <v>-195158</v>
      </c>
      <c r="S364" s="40">
        <v>-213774</v>
      </c>
      <c r="T364" s="42">
        <v>233548</v>
      </c>
      <c r="U364" s="40">
        <v>-42456</v>
      </c>
      <c r="V364" s="40">
        <v>-162929</v>
      </c>
      <c r="W364" s="40">
        <v>-134705</v>
      </c>
      <c r="X364" s="42">
        <v>-8273</v>
      </c>
      <c r="Y364" s="40">
        <v>12356</v>
      </c>
      <c r="Z364" s="40">
        <v>-305290</v>
      </c>
      <c r="AA364" s="40">
        <v>-95179</v>
      </c>
      <c r="AB364" s="42">
        <v>-133229</v>
      </c>
      <c r="AC364" s="40">
        <v>-14252</v>
      </c>
      <c r="AD364" s="40">
        <v>-306833</v>
      </c>
      <c r="AE364" s="40">
        <v>-79921</v>
      </c>
      <c r="AF364" s="42">
        <v>-177777</v>
      </c>
      <c r="AG364" s="40">
        <v>567902</v>
      </c>
      <c r="AH364" s="40">
        <v>-283945</v>
      </c>
      <c r="AI364" s="40">
        <v>-636218</v>
      </c>
      <c r="AJ364" s="42">
        <v>-223566</v>
      </c>
      <c r="AK364" s="40">
        <v>135732</v>
      </c>
      <c r="AL364" s="40">
        <v>-215770</v>
      </c>
      <c r="AM364" s="40">
        <v>-80059</v>
      </c>
      <c r="AN364" s="42">
        <v>-390017</v>
      </c>
      <c r="AO364" s="40">
        <v>-538921</v>
      </c>
      <c r="AP364" s="40">
        <v>-989823</v>
      </c>
      <c r="AQ364" s="40">
        <v>-356690</v>
      </c>
      <c r="AR364" s="42">
        <v>220082</v>
      </c>
      <c r="AS364" s="42">
        <v>-601138</v>
      </c>
      <c r="AU364" s="37">
        <v>-144943</v>
      </c>
      <c r="AV364" s="37">
        <v>-233559</v>
      </c>
      <c r="AW364" s="37">
        <v>-290001</v>
      </c>
      <c r="AX364" s="37">
        <v>-171908</v>
      </c>
      <c r="AY364" s="37">
        <v>-348363</v>
      </c>
      <c r="AZ364" s="37">
        <v>-521342</v>
      </c>
      <c r="BA364" s="37">
        <v>-578783</v>
      </c>
      <c r="BB364" s="37">
        <v>-575827</v>
      </c>
      <c r="BC364" s="37">
        <v>-550114</v>
      </c>
      <c r="BD364" s="37">
        <v>-1665352</v>
      </c>
    </row>
    <row r="365" spans="1:56" x14ac:dyDescent="0.45">
      <c r="A365" s="45" t="s">
        <v>433</v>
      </c>
      <c r="B365" s="88" t="s">
        <v>182</v>
      </c>
      <c r="C365" s="119" t="s">
        <v>168</v>
      </c>
      <c r="D365" s="88">
        <v>240585</v>
      </c>
      <c r="E365" s="40">
        <v>-13162</v>
      </c>
      <c r="F365" s="40">
        <v>-1083</v>
      </c>
      <c r="G365" s="40">
        <v>19514</v>
      </c>
      <c r="H365" s="42">
        <v>-10216</v>
      </c>
      <c r="I365" s="40">
        <v>-24210</v>
      </c>
      <c r="J365" s="40">
        <v>-4845</v>
      </c>
      <c r="K365" s="40">
        <v>-424</v>
      </c>
      <c r="L365" s="42">
        <v>4431</v>
      </c>
      <c r="M365" s="40">
        <v>-12241</v>
      </c>
      <c r="N365" s="40">
        <v>-18513</v>
      </c>
      <c r="O365" s="40">
        <v>6512</v>
      </c>
      <c r="P365" s="42">
        <v>-384</v>
      </c>
      <c r="Q365" s="40">
        <v>-16676</v>
      </c>
      <c r="R365" s="40">
        <v>-17859</v>
      </c>
      <c r="S365" s="40">
        <v>4064</v>
      </c>
      <c r="T365" s="42">
        <v>5425</v>
      </c>
      <c r="U365" s="40">
        <v>-12342</v>
      </c>
      <c r="V365" s="40">
        <v>-30898</v>
      </c>
      <c r="W365" s="40">
        <v>28042</v>
      </c>
      <c r="X365" s="42">
        <v>-34208</v>
      </c>
      <c r="Y365" s="40">
        <v>3294</v>
      </c>
      <c r="Z365" s="40">
        <v>-29021</v>
      </c>
      <c r="AA365" s="40">
        <v>12168</v>
      </c>
      <c r="AB365" s="42">
        <v>1462</v>
      </c>
      <c r="AC365" s="40">
        <v>-7392</v>
      </c>
      <c r="AD365" s="40">
        <v>-1124</v>
      </c>
      <c r="AE365" s="40">
        <v>-15829</v>
      </c>
      <c r="AF365" s="42">
        <v>9892</v>
      </c>
      <c r="AG365" s="40">
        <v>-12000</v>
      </c>
      <c r="AH365" s="40">
        <v>-15237</v>
      </c>
      <c r="AI365" s="40">
        <v>13712</v>
      </c>
      <c r="AJ365" s="42">
        <v>-2991</v>
      </c>
      <c r="AK365" s="40">
        <v>-41831</v>
      </c>
      <c r="AL365" s="40">
        <v>-30241</v>
      </c>
      <c r="AM365" s="40">
        <v>2034</v>
      </c>
      <c r="AN365" s="42">
        <v>22567</v>
      </c>
      <c r="AO365" s="40">
        <v>-34482</v>
      </c>
      <c r="AP365" s="40">
        <v>-52762</v>
      </c>
      <c r="AQ365" s="40">
        <v>5408</v>
      </c>
      <c r="AR365" s="42">
        <v>16734</v>
      </c>
      <c r="AS365" s="42">
        <v>-56866</v>
      </c>
      <c r="AU365" s="37">
        <v>-4947</v>
      </c>
      <c r="AV365" s="37">
        <v>-25048</v>
      </c>
      <c r="AW365" s="37">
        <v>-24626</v>
      </c>
      <c r="AX365" s="37">
        <v>-25046</v>
      </c>
      <c r="AY365" s="37">
        <v>-49406</v>
      </c>
      <c r="AZ365" s="37">
        <v>-12097</v>
      </c>
      <c r="BA365" s="37">
        <v>-14453</v>
      </c>
      <c r="BB365" s="37">
        <v>-16516</v>
      </c>
      <c r="BC365" s="37">
        <v>-47471</v>
      </c>
      <c r="BD365" s="37">
        <v>-65102</v>
      </c>
    </row>
    <row r="366" spans="1:56" x14ac:dyDescent="0.45">
      <c r="A366" s="45" t="s">
        <v>99</v>
      </c>
      <c r="B366" s="88" t="s">
        <v>182</v>
      </c>
      <c r="C366" s="119" t="s">
        <v>168</v>
      </c>
      <c r="D366" s="88">
        <v>240586</v>
      </c>
      <c r="E366" s="40">
        <v>-138227</v>
      </c>
      <c r="F366" s="40">
        <v>127372</v>
      </c>
      <c r="G366" s="40">
        <v>7749</v>
      </c>
      <c r="H366" s="42">
        <v>40048</v>
      </c>
      <c r="I366" s="40">
        <v>-62361</v>
      </c>
      <c r="J366" s="40">
        <v>166743</v>
      </c>
      <c r="K366" s="40">
        <v>-3872</v>
      </c>
      <c r="L366" s="42">
        <v>-3344</v>
      </c>
      <c r="M366" s="40">
        <v>40123</v>
      </c>
      <c r="N366" s="40">
        <v>93492</v>
      </c>
      <c r="O366" s="40">
        <v>-57735</v>
      </c>
      <c r="P366" s="42">
        <v>29757</v>
      </c>
      <c r="Q366" s="40">
        <v>-55267</v>
      </c>
      <c r="R366" s="40">
        <v>269034</v>
      </c>
      <c r="S366" s="40">
        <v>225492</v>
      </c>
      <c r="T366" s="42">
        <v>-382782</v>
      </c>
      <c r="U366" s="40">
        <v>56630</v>
      </c>
      <c r="V366" s="40">
        <v>235444</v>
      </c>
      <c r="W366" s="40">
        <v>92027</v>
      </c>
      <c r="X366" s="42">
        <v>43810</v>
      </c>
      <c r="Y366" s="40">
        <v>5043</v>
      </c>
      <c r="Z366" s="40">
        <v>265819</v>
      </c>
      <c r="AA366" s="40">
        <v>39690</v>
      </c>
      <c r="AB366" s="42">
        <v>64662</v>
      </c>
      <c r="AC366" s="40">
        <v>39707</v>
      </c>
      <c r="AD366" s="40">
        <v>283510</v>
      </c>
      <c r="AE366" s="40">
        <v>102197</v>
      </c>
      <c r="AF366" s="42">
        <v>3213</v>
      </c>
      <c r="AG366" s="40">
        <v>110126</v>
      </c>
      <c r="AH366" s="40">
        <v>450792</v>
      </c>
      <c r="AI366" s="40">
        <v>358888</v>
      </c>
      <c r="AJ366" s="42">
        <v>-174210</v>
      </c>
      <c r="AK366" s="40">
        <v>-295206</v>
      </c>
      <c r="AL366" s="40">
        <v>49824</v>
      </c>
      <c r="AM366" s="40">
        <v>183626</v>
      </c>
      <c r="AN366" s="42">
        <v>160491</v>
      </c>
      <c r="AO366" s="40">
        <v>172110</v>
      </c>
      <c r="AP366" s="40">
        <v>450236</v>
      </c>
      <c r="AQ366" s="40">
        <v>-244868</v>
      </c>
      <c r="AR366" s="42">
        <v>-572200</v>
      </c>
      <c r="AS366" s="42">
        <v>116363</v>
      </c>
      <c r="AU366" s="37">
        <v>36942</v>
      </c>
      <c r="AV366" s="37">
        <v>97166</v>
      </c>
      <c r="AW366" s="37">
        <v>105637</v>
      </c>
      <c r="AX366" s="37">
        <v>56477</v>
      </c>
      <c r="AY366" s="37">
        <v>427911</v>
      </c>
      <c r="AZ366" s="37">
        <v>375214</v>
      </c>
      <c r="BA366" s="37">
        <v>428627</v>
      </c>
      <c r="BB366" s="37">
        <v>745596</v>
      </c>
      <c r="BC366" s="37">
        <v>98735</v>
      </c>
      <c r="BD366" s="37">
        <v>-194722</v>
      </c>
    </row>
    <row r="367" spans="1:56" x14ac:dyDescent="0.45">
      <c r="A367" s="45" t="s">
        <v>453</v>
      </c>
      <c r="B367" s="88" t="s">
        <v>182</v>
      </c>
      <c r="C367" s="119" t="s">
        <v>168</v>
      </c>
      <c r="D367" s="88">
        <v>240587</v>
      </c>
      <c r="E367" s="40">
        <v>7709</v>
      </c>
      <c r="F367" s="40">
        <v>58028</v>
      </c>
      <c r="G367" s="40">
        <v>-2190</v>
      </c>
      <c r="H367" s="42">
        <v>-47282</v>
      </c>
      <c r="I367" s="40">
        <v>30932</v>
      </c>
      <c r="J367" s="40">
        <v>31045</v>
      </c>
      <c r="K367" s="40">
        <v>9058</v>
      </c>
      <c r="L367" s="42">
        <v>-29400</v>
      </c>
      <c r="M367" s="40">
        <v>-17976</v>
      </c>
      <c r="N367" s="40">
        <v>47213</v>
      </c>
      <c r="O367" s="40">
        <v>29464</v>
      </c>
      <c r="P367" s="42">
        <v>-13752</v>
      </c>
      <c r="Q367" s="40">
        <v>-21416</v>
      </c>
      <c r="R367" s="40">
        <v>36551</v>
      </c>
      <c r="S367" s="40">
        <v>35548</v>
      </c>
      <c r="T367" s="42">
        <v>-7746</v>
      </c>
      <c r="U367" s="40">
        <v>-39511</v>
      </c>
      <c r="V367" s="40">
        <v>66262</v>
      </c>
      <c r="W367" s="40">
        <v>32150</v>
      </c>
      <c r="X367" s="42">
        <v>16746</v>
      </c>
      <c r="Y367" s="40">
        <v>-55124</v>
      </c>
      <c r="Z367" s="40">
        <v>116220</v>
      </c>
      <c r="AA367" s="40">
        <v>22912</v>
      </c>
      <c r="AB367" s="42">
        <v>-18151</v>
      </c>
      <c r="AC367" s="40">
        <v>-47679</v>
      </c>
      <c r="AD367" s="40">
        <v>106293</v>
      </c>
      <c r="AE367" s="40">
        <v>50292</v>
      </c>
      <c r="AF367" s="42">
        <v>-8584</v>
      </c>
      <c r="AG367" s="40">
        <v>81113</v>
      </c>
      <c r="AH367" s="40">
        <v>192095</v>
      </c>
      <c r="AI367" s="40">
        <v>84112</v>
      </c>
      <c r="AJ367" s="42">
        <v>31277</v>
      </c>
      <c r="AK367" s="40">
        <v>-136743</v>
      </c>
      <c r="AL367" s="40">
        <v>111264</v>
      </c>
      <c r="AM367" s="40">
        <v>62389</v>
      </c>
      <c r="AN367" s="42">
        <v>-74238</v>
      </c>
      <c r="AO367" s="40">
        <v>-116384</v>
      </c>
      <c r="AP367" s="40">
        <v>138773</v>
      </c>
      <c r="AQ367" s="40">
        <v>31745</v>
      </c>
      <c r="AR367" s="42">
        <v>-79543</v>
      </c>
      <c r="AS367" s="42">
        <v>-176804</v>
      </c>
      <c r="AU367" s="37">
        <v>16265</v>
      </c>
      <c r="AV367" s="37">
        <v>41635</v>
      </c>
      <c r="AW367" s="37">
        <v>44949</v>
      </c>
      <c r="AX367" s="37">
        <v>42937</v>
      </c>
      <c r="AY367" s="37">
        <v>75647</v>
      </c>
      <c r="AZ367" s="37">
        <v>65857</v>
      </c>
      <c r="BA367" s="37">
        <v>100322</v>
      </c>
      <c r="BB367" s="37">
        <v>388597</v>
      </c>
      <c r="BC367" s="37">
        <v>-37328</v>
      </c>
      <c r="BD367" s="37">
        <v>-25409</v>
      </c>
    </row>
    <row r="368" spans="1:56" x14ac:dyDescent="0.45">
      <c r="A368" s="45" t="s">
        <v>92</v>
      </c>
      <c r="B368" s="88" t="s">
        <v>182</v>
      </c>
      <c r="C368" s="119" t="s">
        <v>168</v>
      </c>
      <c r="D368" s="88">
        <v>240588</v>
      </c>
      <c r="E368" s="40">
        <v>-3214</v>
      </c>
      <c r="F368" s="40">
        <v>-58370</v>
      </c>
      <c r="G368" s="40">
        <v>-14787</v>
      </c>
      <c r="H368" s="42">
        <v>71122</v>
      </c>
      <c r="I368" s="40">
        <v>71527</v>
      </c>
      <c r="J368" s="40">
        <v>-99996</v>
      </c>
      <c r="K368" s="40">
        <v>14195</v>
      </c>
      <c r="L368" s="42">
        <v>26673</v>
      </c>
      <c r="M368" s="40">
        <v>75865</v>
      </c>
      <c r="N368" s="40">
        <v>-80634</v>
      </c>
      <c r="O368" s="40">
        <v>-7477</v>
      </c>
      <c r="P368" s="42">
        <v>-7429</v>
      </c>
      <c r="Q368" s="40">
        <v>89294</v>
      </c>
      <c r="R368" s="40">
        <v>-115646</v>
      </c>
      <c r="S368" s="40">
        <v>-48540</v>
      </c>
      <c r="T368" s="42">
        <v>101208</v>
      </c>
      <c r="U368" s="40">
        <v>146137</v>
      </c>
      <c r="V368" s="40">
        <v>-239077</v>
      </c>
      <c r="W368" s="40">
        <v>-54435</v>
      </c>
      <c r="X368" s="42">
        <v>-9129</v>
      </c>
      <c r="Y368" s="40">
        <v>85276</v>
      </c>
      <c r="Z368" s="40">
        <v>-42218</v>
      </c>
      <c r="AA368" s="40">
        <v>-48707</v>
      </c>
      <c r="AB368" s="42">
        <v>62039</v>
      </c>
      <c r="AC368" s="40">
        <v>71394</v>
      </c>
      <c r="AD368" s="40">
        <v>-82005</v>
      </c>
      <c r="AE368" s="40">
        <v>-41465</v>
      </c>
      <c r="AF368" s="42">
        <v>31672</v>
      </c>
      <c r="AG368" s="40">
        <v>156849</v>
      </c>
      <c r="AH368" s="40">
        <v>-108604</v>
      </c>
      <c r="AI368" s="40">
        <v>-80496</v>
      </c>
      <c r="AJ368" s="42">
        <v>25729</v>
      </c>
      <c r="AK368" s="40">
        <v>116013</v>
      </c>
      <c r="AL368" s="40">
        <v>-160093</v>
      </c>
      <c r="AM368" s="40">
        <v>9796</v>
      </c>
      <c r="AN368" s="42">
        <v>19642</v>
      </c>
      <c r="AO368" s="40">
        <v>64814</v>
      </c>
      <c r="AP368" s="40">
        <v>-61985</v>
      </c>
      <c r="AQ368" s="40">
        <v>-93566</v>
      </c>
      <c r="AR368" s="42">
        <v>53220</v>
      </c>
      <c r="AS368" s="42">
        <v>86992</v>
      </c>
      <c r="AU368" s="37">
        <v>-5249</v>
      </c>
      <c r="AV368" s="37">
        <v>12399</v>
      </c>
      <c r="AW368" s="37">
        <v>-19675</v>
      </c>
      <c r="AX368" s="37">
        <v>26316</v>
      </c>
      <c r="AY368" s="37">
        <v>-156504</v>
      </c>
      <c r="AZ368" s="37">
        <v>56390</v>
      </c>
      <c r="BA368" s="37">
        <v>-20404</v>
      </c>
      <c r="BB368" s="37">
        <v>-6522</v>
      </c>
      <c r="BC368" s="37">
        <v>-14642</v>
      </c>
      <c r="BD368" s="37">
        <v>-37517</v>
      </c>
    </row>
    <row r="369" spans="1:56" x14ac:dyDescent="0.45">
      <c r="A369" s="45" t="s">
        <v>88</v>
      </c>
      <c r="B369" s="88" t="s">
        <v>182</v>
      </c>
      <c r="C369" s="119" t="s">
        <v>168</v>
      </c>
      <c r="D369" s="88">
        <v>240589</v>
      </c>
      <c r="E369" s="40">
        <v>-740</v>
      </c>
      <c r="F369" s="40">
        <v>-563</v>
      </c>
      <c r="G369" s="40">
        <v>-597</v>
      </c>
      <c r="H369" s="42">
        <v>-300</v>
      </c>
      <c r="I369" s="40">
        <v>-484</v>
      </c>
      <c r="J369" s="40">
        <v>-678</v>
      </c>
      <c r="K369" s="40">
        <v>-183</v>
      </c>
      <c r="L369" s="42">
        <v>-210</v>
      </c>
      <c r="M369" s="40">
        <v>-282</v>
      </c>
      <c r="N369" s="40">
        <v>-287</v>
      </c>
      <c r="O369" s="40">
        <v>-651</v>
      </c>
      <c r="P369" s="42">
        <v>315</v>
      </c>
      <c r="Q369" s="40">
        <v>-260</v>
      </c>
      <c r="R369" s="40">
        <v>-51</v>
      </c>
      <c r="S369" s="40">
        <v>-145</v>
      </c>
      <c r="T369" s="42">
        <v>-44</v>
      </c>
      <c r="U369" s="40">
        <v>-143</v>
      </c>
      <c r="V369" s="40">
        <v>-1225</v>
      </c>
      <c r="W369" s="40">
        <v>-277</v>
      </c>
      <c r="X369" s="42">
        <v>12</v>
      </c>
      <c r="Y369" s="40">
        <v>-176</v>
      </c>
      <c r="Z369" s="40">
        <v>92</v>
      </c>
      <c r="AA369" s="40">
        <v>-255</v>
      </c>
      <c r="AB369" s="42">
        <v>187</v>
      </c>
      <c r="AC369" s="40">
        <v>-2542</v>
      </c>
      <c r="AD369" s="40">
        <v>-2656</v>
      </c>
      <c r="AE369" s="40">
        <v>-525</v>
      </c>
      <c r="AF369" s="42">
        <v>-1236</v>
      </c>
      <c r="AG369" s="40">
        <v>-1086</v>
      </c>
      <c r="AH369" s="40">
        <v>-2481</v>
      </c>
      <c r="AI369" s="40">
        <v>-594</v>
      </c>
      <c r="AJ369" s="42">
        <v>550</v>
      </c>
      <c r="AK369" s="40">
        <v>-2236</v>
      </c>
      <c r="AL369" s="40">
        <v>-2313</v>
      </c>
      <c r="AM369" s="40">
        <v>-1076</v>
      </c>
      <c r="AN369" s="42">
        <v>-1869</v>
      </c>
      <c r="AO369" s="40">
        <v>-50</v>
      </c>
      <c r="AP369" s="40">
        <v>-1559</v>
      </c>
      <c r="AQ369" s="40">
        <v>-3204</v>
      </c>
      <c r="AR369" s="42">
        <v>-1937</v>
      </c>
      <c r="AS369" s="42">
        <v>2126</v>
      </c>
      <c r="AU369" s="37">
        <v>-2200</v>
      </c>
      <c r="AV369" s="37">
        <v>-1555</v>
      </c>
      <c r="AW369" s="37">
        <v>-905</v>
      </c>
      <c r="AX369" s="37">
        <v>-500</v>
      </c>
      <c r="AY369" s="37">
        <v>-1633</v>
      </c>
      <c r="AZ369" s="37">
        <v>-152</v>
      </c>
      <c r="BA369" s="37">
        <v>-6959</v>
      </c>
      <c r="BB369" s="37">
        <v>-3611</v>
      </c>
      <c r="BC369" s="37">
        <v>-7494</v>
      </c>
      <c r="BD369" s="37">
        <v>-6750</v>
      </c>
    </row>
    <row r="370" spans="1:56" x14ac:dyDescent="0.45">
      <c r="A370" s="58" t="s">
        <v>454</v>
      </c>
      <c r="B370" s="120" t="s">
        <v>182</v>
      </c>
      <c r="C370" s="121" t="s">
        <v>168</v>
      </c>
      <c r="D370" s="120">
        <v>240590</v>
      </c>
      <c r="E370" s="176">
        <f t="shared" ref="E370:AS370" si="25">E355+SUM(E357:E362)+SUM(E364:E369)</f>
        <v>147226</v>
      </c>
      <c r="F370" s="176">
        <f t="shared" si="25"/>
        <v>336889</v>
      </c>
      <c r="G370" s="176">
        <f t="shared" si="25"/>
        <v>276460</v>
      </c>
      <c r="H370" s="177">
        <f t="shared" si="25"/>
        <v>452490</v>
      </c>
      <c r="I370" s="176">
        <f t="shared" si="25"/>
        <v>251460</v>
      </c>
      <c r="J370" s="176">
        <f t="shared" si="25"/>
        <v>235464</v>
      </c>
      <c r="K370" s="176">
        <f t="shared" si="25"/>
        <v>353623</v>
      </c>
      <c r="L370" s="177">
        <f t="shared" si="25"/>
        <v>474197</v>
      </c>
      <c r="M370" s="176">
        <f t="shared" si="25"/>
        <v>343893</v>
      </c>
      <c r="N370" s="176">
        <f t="shared" si="25"/>
        <v>213159</v>
      </c>
      <c r="O370" s="176">
        <f t="shared" si="25"/>
        <v>223491</v>
      </c>
      <c r="P370" s="177">
        <f t="shared" si="25"/>
        <v>597445</v>
      </c>
      <c r="Q370" s="176">
        <f t="shared" si="25"/>
        <v>403953</v>
      </c>
      <c r="R370" s="176">
        <f t="shared" si="25"/>
        <v>389381</v>
      </c>
      <c r="S370" s="176">
        <f t="shared" si="25"/>
        <v>331080</v>
      </c>
      <c r="T370" s="177">
        <f t="shared" si="25"/>
        <v>480627</v>
      </c>
      <c r="U370" s="176">
        <f t="shared" si="25"/>
        <v>510462</v>
      </c>
      <c r="V370" s="176">
        <f t="shared" si="25"/>
        <v>275768</v>
      </c>
      <c r="W370" s="176">
        <f t="shared" si="25"/>
        <v>356650</v>
      </c>
      <c r="X370" s="177">
        <f t="shared" si="25"/>
        <v>659228</v>
      </c>
      <c r="Y370" s="176">
        <f t="shared" si="25"/>
        <v>548648</v>
      </c>
      <c r="Z370" s="176">
        <f t="shared" si="25"/>
        <v>548641</v>
      </c>
      <c r="AA370" s="176">
        <f t="shared" si="25"/>
        <v>416828</v>
      </c>
      <c r="AB370" s="177">
        <f t="shared" si="25"/>
        <v>629433</v>
      </c>
      <c r="AC370" s="176">
        <f t="shared" si="25"/>
        <v>574195</v>
      </c>
      <c r="AD370" s="176">
        <f t="shared" si="25"/>
        <v>556326</v>
      </c>
      <c r="AE370" s="176">
        <f t="shared" si="25"/>
        <v>530589</v>
      </c>
      <c r="AF370" s="177">
        <f t="shared" si="25"/>
        <v>576888</v>
      </c>
      <c r="AG370" s="176">
        <f t="shared" si="25"/>
        <v>1736326</v>
      </c>
      <c r="AH370" s="176">
        <f t="shared" si="25"/>
        <v>1171009</v>
      </c>
      <c r="AI370" s="176">
        <f t="shared" si="25"/>
        <v>476205</v>
      </c>
      <c r="AJ370" s="177">
        <f t="shared" si="25"/>
        <v>492619</v>
      </c>
      <c r="AK370" s="176">
        <f t="shared" si="25"/>
        <v>702991</v>
      </c>
      <c r="AL370" s="176">
        <f t="shared" si="25"/>
        <v>614553</v>
      </c>
      <c r="AM370" s="176">
        <f t="shared" si="25"/>
        <v>909172</v>
      </c>
      <c r="AN370" s="177">
        <f t="shared" si="25"/>
        <v>639095</v>
      </c>
      <c r="AO370" s="176">
        <f t="shared" si="25"/>
        <v>449516</v>
      </c>
      <c r="AP370" s="176">
        <f t="shared" si="25"/>
        <v>498500</v>
      </c>
      <c r="AQ370" s="176">
        <f t="shared" si="25"/>
        <v>300171</v>
      </c>
      <c r="AR370" s="177">
        <f t="shared" si="25"/>
        <v>736368</v>
      </c>
      <c r="AS370" s="177">
        <f t="shared" si="25"/>
        <v>191115</v>
      </c>
      <c r="AU370" s="219">
        <f t="shared" ref="AU370:BD370" si="26">AU355+SUM(AU357:AU362)+SUM(AU364:AU369)</f>
        <v>1213065</v>
      </c>
      <c r="AV370" s="219">
        <f t="shared" si="26"/>
        <v>1314744</v>
      </c>
      <c r="AW370" s="219">
        <f t="shared" si="26"/>
        <v>1377988</v>
      </c>
      <c r="AX370" s="219">
        <f t="shared" si="26"/>
        <v>1605041</v>
      </c>
      <c r="AY370" s="219">
        <f t="shared" si="26"/>
        <v>1802108</v>
      </c>
      <c r="AZ370" s="219">
        <f t="shared" si="26"/>
        <v>2143550</v>
      </c>
      <c r="BA370" s="219">
        <f t="shared" si="26"/>
        <v>2237998</v>
      </c>
      <c r="BB370" s="219">
        <f t="shared" si="26"/>
        <v>3876159</v>
      </c>
      <c r="BC370" s="219">
        <f t="shared" si="26"/>
        <v>2865811</v>
      </c>
      <c r="BD370" s="219">
        <f t="shared" si="26"/>
        <v>1984555</v>
      </c>
    </row>
    <row r="371" spans="1:56" x14ac:dyDescent="0.45">
      <c r="E371" s="162"/>
      <c r="F371" s="162"/>
      <c r="G371" s="162"/>
      <c r="H371" s="163"/>
      <c r="I371" s="162"/>
      <c r="J371" s="162"/>
      <c r="K371" s="162"/>
      <c r="L371" s="163"/>
      <c r="M371" s="162"/>
      <c r="N371" s="162"/>
      <c r="O371" s="162"/>
      <c r="P371" s="163"/>
      <c r="Q371" s="162"/>
      <c r="R371" s="162"/>
      <c r="S371" s="162"/>
      <c r="T371" s="163"/>
      <c r="U371" s="162"/>
      <c r="V371" s="162"/>
      <c r="W371" s="162"/>
      <c r="X371" s="163"/>
      <c r="Y371" s="162"/>
      <c r="Z371" s="162"/>
      <c r="AA371" s="162"/>
      <c r="AB371" s="163"/>
      <c r="AC371" s="162"/>
      <c r="AD371" s="162"/>
      <c r="AE371" s="162"/>
      <c r="AF371" s="163"/>
      <c r="AG371" s="162"/>
      <c r="AH371" s="168"/>
      <c r="AJ371" s="52"/>
      <c r="AK371" s="162"/>
      <c r="AL371" s="168"/>
      <c r="AM371" s="168"/>
      <c r="AN371" s="52"/>
      <c r="AO371" s="162"/>
      <c r="AP371" s="165"/>
      <c r="AQ371" s="165"/>
      <c r="AR371" s="52"/>
      <c r="AS371" s="163"/>
      <c r="AU371" s="167"/>
      <c r="AV371" s="167"/>
      <c r="AW371" s="167"/>
      <c r="AX371" s="167"/>
      <c r="AY371" s="167"/>
      <c r="AZ371" s="167"/>
      <c r="BA371" s="167"/>
      <c r="BB371" s="167"/>
      <c r="BC371" s="167"/>
      <c r="BD371" s="167"/>
    </row>
    <row r="372" spans="1:56" x14ac:dyDescent="0.45">
      <c r="A372" s="114" t="s">
        <v>455</v>
      </c>
      <c r="B372" s="115"/>
      <c r="C372" s="115"/>
      <c r="D372" s="115"/>
      <c r="E372" s="162"/>
      <c r="F372" s="162"/>
      <c r="G372" s="162"/>
      <c r="H372" s="163"/>
      <c r="I372" s="162"/>
      <c r="J372" s="162"/>
      <c r="K372" s="162"/>
      <c r="L372" s="163"/>
      <c r="M372" s="162"/>
      <c r="N372" s="162"/>
      <c r="O372" s="162"/>
      <c r="P372" s="163"/>
      <c r="Q372" s="162"/>
      <c r="R372" s="162"/>
      <c r="S372" s="162"/>
      <c r="T372" s="163"/>
      <c r="U372" s="162"/>
      <c r="V372" s="162"/>
      <c r="W372" s="162"/>
      <c r="X372" s="163"/>
      <c r="Y372" s="162"/>
      <c r="Z372" s="162"/>
      <c r="AA372" s="162"/>
      <c r="AB372" s="163"/>
      <c r="AC372" s="162"/>
      <c r="AD372" s="162"/>
      <c r="AE372" s="162"/>
      <c r="AF372" s="163"/>
      <c r="AG372" s="162"/>
      <c r="AH372" s="168"/>
      <c r="AJ372" s="52"/>
      <c r="AK372" s="162"/>
      <c r="AL372" s="168"/>
      <c r="AM372" s="168"/>
      <c r="AN372" s="52"/>
      <c r="AO372" s="162"/>
      <c r="AP372" s="165"/>
      <c r="AQ372" s="165"/>
      <c r="AR372" s="52"/>
      <c r="AS372" s="163"/>
      <c r="AU372" s="167"/>
      <c r="AV372" s="167"/>
      <c r="AW372" s="167"/>
      <c r="AX372" s="167"/>
      <c r="AY372" s="167"/>
      <c r="AZ372" s="167"/>
      <c r="BA372" s="167"/>
      <c r="BB372" s="167"/>
      <c r="BC372" s="167"/>
      <c r="BD372" s="167"/>
    </row>
    <row r="373" spans="1:56" x14ac:dyDescent="0.45">
      <c r="A373" s="41" t="s">
        <v>456</v>
      </c>
      <c r="B373" s="88" t="s">
        <v>182</v>
      </c>
      <c r="C373" s="119" t="s">
        <v>168</v>
      </c>
      <c r="D373" s="88">
        <v>240591</v>
      </c>
      <c r="E373" s="40">
        <v>-149652</v>
      </c>
      <c r="F373" s="40">
        <v>-158874</v>
      </c>
      <c r="G373" s="40">
        <v>-135452</v>
      </c>
      <c r="H373" s="42">
        <v>-94466</v>
      </c>
      <c r="I373" s="40">
        <v>-84088</v>
      </c>
      <c r="J373" s="40">
        <v>-107326</v>
      </c>
      <c r="K373" s="40">
        <v>-97123</v>
      </c>
      <c r="L373" s="42">
        <v>-85430</v>
      </c>
      <c r="M373" s="40">
        <v>-99929</v>
      </c>
      <c r="N373" s="40">
        <v>-147122</v>
      </c>
      <c r="O373" s="40">
        <v>-139835</v>
      </c>
      <c r="P373" s="42">
        <v>-117920</v>
      </c>
      <c r="Q373" s="40">
        <v>-98968</v>
      </c>
      <c r="R373" s="40">
        <v>-168844</v>
      </c>
      <c r="S373" s="40">
        <v>-138087</v>
      </c>
      <c r="T373" s="42">
        <v>-154397</v>
      </c>
      <c r="U373" s="40">
        <v>-143519</v>
      </c>
      <c r="V373" s="40">
        <v>-170531</v>
      </c>
      <c r="W373" s="40">
        <v>-174566</v>
      </c>
      <c r="X373" s="42">
        <v>-157840</v>
      </c>
      <c r="Y373" s="40">
        <v>-164630</v>
      </c>
      <c r="Z373" s="40">
        <v>-206338</v>
      </c>
      <c r="AA373" s="40">
        <v>-179948</v>
      </c>
      <c r="AB373" s="42">
        <v>-183464</v>
      </c>
      <c r="AC373" s="40">
        <v>-144757</v>
      </c>
      <c r="AD373" s="40">
        <v>-148303</v>
      </c>
      <c r="AE373" s="40">
        <v>-224991</v>
      </c>
      <c r="AF373" s="42">
        <v>-266792</v>
      </c>
      <c r="AG373" s="40">
        <v>-195434</v>
      </c>
      <c r="AH373" s="40">
        <v>-228733</v>
      </c>
      <c r="AI373" s="40">
        <v>-273431</v>
      </c>
      <c r="AJ373" s="42">
        <v>-330365</v>
      </c>
      <c r="AK373" s="40">
        <v>-277730</v>
      </c>
      <c r="AL373" s="40">
        <v>-240736</v>
      </c>
      <c r="AM373" s="40">
        <v>-260940</v>
      </c>
      <c r="AN373" s="42">
        <v>-291054</v>
      </c>
      <c r="AO373" s="40">
        <v>-281580</v>
      </c>
      <c r="AP373" s="40">
        <v>-377204</v>
      </c>
      <c r="AQ373" s="40">
        <v>-419424</v>
      </c>
      <c r="AR373" s="42">
        <v>-482374</v>
      </c>
      <c r="AS373" s="42">
        <v>-363141</v>
      </c>
      <c r="AU373" s="37">
        <v>-538444</v>
      </c>
      <c r="AV373" s="37">
        <v>-373967</v>
      </c>
      <c r="AW373" s="37">
        <v>-504806</v>
      </c>
      <c r="AX373" s="37">
        <v>-560296</v>
      </c>
      <c r="AY373" s="37">
        <v>-646456</v>
      </c>
      <c r="AZ373" s="37">
        <v>-734380</v>
      </c>
      <c r="BA373" s="37">
        <v>-784843</v>
      </c>
      <c r="BB373" s="37">
        <v>-1027963</v>
      </c>
      <c r="BC373" s="37">
        <v>-1070460</v>
      </c>
      <c r="BD373" s="37">
        <v>-1560582</v>
      </c>
    </row>
    <row r="374" spans="1:56" x14ac:dyDescent="0.45">
      <c r="A374" s="41" t="s">
        <v>457</v>
      </c>
      <c r="B374" s="88" t="s">
        <v>182</v>
      </c>
      <c r="C374" s="119" t="s">
        <v>168</v>
      </c>
      <c r="D374" s="88">
        <v>240592</v>
      </c>
      <c r="E374" s="40">
        <v>75</v>
      </c>
      <c r="F374" s="40">
        <v>183</v>
      </c>
      <c r="G374" s="40">
        <v>692</v>
      </c>
      <c r="H374" s="42">
        <v>287516</v>
      </c>
      <c r="I374" s="40">
        <v>103</v>
      </c>
      <c r="J374" s="40">
        <v>589</v>
      </c>
      <c r="K374" s="40">
        <v>896</v>
      </c>
      <c r="L374" s="42">
        <v>680</v>
      </c>
      <c r="M374" s="40">
        <v>163</v>
      </c>
      <c r="N374" s="40">
        <v>94</v>
      </c>
      <c r="O374" s="40">
        <v>556</v>
      </c>
      <c r="P374" s="42">
        <v>610</v>
      </c>
      <c r="Q374" s="40">
        <v>323</v>
      </c>
      <c r="R374" s="40">
        <v>2103</v>
      </c>
      <c r="S374" s="40">
        <v>1907</v>
      </c>
      <c r="T374" s="42">
        <v>5027</v>
      </c>
      <c r="U374" s="40">
        <v>131</v>
      </c>
      <c r="V374" s="40">
        <v>212</v>
      </c>
      <c r="W374" s="40">
        <v>662</v>
      </c>
      <c r="X374" s="42">
        <v>423</v>
      </c>
      <c r="Y374" s="40">
        <v>631</v>
      </c>
      <c r="Z374" s="40">
        <v>718</v>
      </c>
      <c r="AA374" s="40">
        <v>486</v>
      </c>
      <c r="AB374" s="42">
        <v>942</v>
      </c>
      <c r="AC374" s="40">
        <v>453</v>
      </c>
      <c r="AD374" s="40">
        <v>1014</v>
      </c>
      <c r="AE374" s="40">
        <v>443</v>
      </c>
      <c r="AF374" s="42">
        <v>448</v>
      </c>
      <c r="AG374" s="40">
        <v>466</v>
      </c>
      <c r="AH374" s="40">
        <v>585</v>
      </c>
      <c r="AI374" s="40">
        <v>536</v>
      </c>
      <c r="AJ374" s="42">
        <v>1466</v>
      </c>
      <c r="AK374" s="40">
        <v>807</v>
      </c>
      <c r="AL374" s="40">
        <v>998</v>
      </c>
      <c r="AM374" s="40">
        <v>2163</v>
      </c>
      <c r="AN374" s="42">
        <v>935</v>
      </c>
      <c r="AO374" s="40">
        <v>736</v>
      </c>
      <c r="AP374" s="40">
        <v>1430</v>
      </c>
      <c r="AQ374" s="40">
        <v>222</v>
      </c>
      <c r="AR374" s="42">
        <v>2848</v>
      </c>
      <c r="AS374" s="42">
        <v>1539</v>
      </c>
      <c r="AU374" s="37">
        <v>288466</v>
      </c>
      <c r="AV374" s="37">
        <v>2268</v>
      </c>
      <c r="AW374" s="37">
        <v>1423</v>
      </c>
      <c r="AX374" s="37">
        <v>9360</v>
      </c>
      <c r="AY374" s="37">
        <v>1428</v>
      </c>
      <c r="AZ374" s="37">
        <v>2777</v>
      </c>
      <c r="BA374" s="37">
        <v>2358</v>
      </c>
      <c r="BB374" s="37">
        <v>3053</v>
      </c>
      <c r="BC374" s="37">
        <v>4903</v>
      </c>
      <c r="BD374" s="37">
        <v>5236</v>
      </c>
    </row>
    <row r="375" spans="1:56" x14ac:dyDescent="0.45">
      <c r="A375" s="58" t="s">
        <v>458</v>
      </c>
      <c r="B375" s="120" t="s">
        <v>182</v>
      </c>
      <c r="C375" s="121" t="s">
        <v>168</v>
      </c>
      <c r="D375" s="120">
        <v>240593</v>
      </c>
      <c r="E375" s="176">
        <f t="shared" ref="E375:AS375" si="27">SUM(E373:E374)</f>
        <v>-149577</v>
      </c>
      <c r="F375" s="176">
        <f t="shared" si="27"/>
        <v>-158691</v>
      </c>
      <c r="G375" s="176">
        <f t="shared" si="27"/>
        <v>-134760</v>
      </c>
      <c r="H375" s="177">
        <f t="shared" si="27"/>
        <v>193050</v>
      </c>
      <c r="I375" s="176">
        <f t="shared" si="27"/>
        <v>-83985</v>
      </c>
      <c r="J375" s="176">
        <f t="shared" si="27"/>
        <v>-106737</v>
      </c>
      <c r="K375" s="176">
        <f t="shared" si="27"/>
        <v>-96227</v>
      </c>
      <c r="L375" s="177">
        <f t="shared" si="27"/>
        <v>-84750</v>
      </c>
      <c r="M375" s="176">
        <f t="shared" si="27"/>
        <v>-99766</v>
      </c>
      <c r="N375" s="176">
        <f t="shared" si="27"/>
        <v>-147028</v>
      </c>
      <c r="O375" s="176">
        <f t="shared" si="27"/>
        <v>-139279</v>
      </c>
      <c r="P375" s="177">
        <f t="shared" si="27"/>
        <v>-117310</v>
      </c>
      <c r="Q375" s="176">
        <f t="shared" si="27"/>
        <v>-98645</v>
      </c>
      <c r="R375" s="176">
        <f t="shared" si="27"/>
        <v>-166741</v>
      </c>
      <c r="S375" s="176">
        <f t="shared" si="27"/>
        <v>-136180</v>
      </c>
      <c r="T375" s="177">
        <f t="shared" si="27"/>
        <v>-149370</v>
      </c>
      <c r="U375" s="176">
        <f t="shared" si="27"/>
        <v>-143388</v>
      </c>
      <c r="V375" s="176">
        <f t="shared" si="27"/>
        <v>-170319</v>
      </c>
      <c r="W375" s="176">
        <f t="shared" si="27"/>
        <v>-173904</v>
      </c>
      <c r="X375" s="177">
        <f t="shared" si="27"/>
        <v>-157417</v>
      </c>
      <c r="Y375" s="176">
        <f t="shared" si="27"/>
        <v>-163999</v>
      </c>
      <c r="Z375" s="176">
        <f t="shared" si="27"/>
        <v>-205620</v>
      </c>
      <c r="AA375" s="176">
        <f t="shared" si="27"/>
        <v>-179462</v>
      </c>
      <c r="AB375" s="177">
        <f t="shared" si="27"/>
        <v>-182522</v>
      </c>
      <c r="AC375" s="176">
        <f t="shared" si="27"/>
        <v>-144304</v>
      </c>
      <c r="AD375" s="176">
        <f t="shared" si="27"/>
        <v>-147289</v>
      </c>
      <c r="AE375" s="176">
        <f t="shared" si="27"/>
        <v>-224548</v>
      </c>
      <c r="AF375" s="177">
        <f t="shared" si="27"/>
        <v>-266344</v>
      </c>
      <c r="AG375" s="176">
        <f t="shared" si="27"/>
        <v>-194968</v>
      </c>
      <c r="AH375" s="176">
        <f t="shared" si="27"/>
        <v>-228148</v>
      </c>
      <c r="AI375" s="176">
        <f t="shared" si="27"/>
        <v>-272895</v>
      </c>
      <c r="AJ375" s="177">
        <f t="shared" si="27"/>
        <v>-328899</v>
      </c>
      <c r="AK375" s="176">
        <f t="shared" si="27"/>
        <v>-276923</v>
      </c>
      <c r="AL375" s="176">
        <f t="shared" si="27"/>
        <v>-239738</v>
      </c>
      <c r="AM375" s="176">
        <f t="shared" si="27"/>
        <v>-258777</v>
      </c>
      <c r="AN375" s="177">
        <f t="shared" si="27"/>
        <v>-290119</v>
      </c>
      <c r="AO375" s="176">
        <f t="shared" si="27"/>
        <v>-280844</v>
      </c>
      <c r="AP375" s="176">
        <f t="shared" si="27"/>
        <v>-375774</v>
      </c>
      <c r="AQ375" s="176">
        <f t="shared" si="27"/>
        <v>-419202</v>
      </c>
      <c r="AR375" s="177">
        <f t="shared" si="27"/>
        <v>-479526</v>
      </c>
      <c r="AS375" s="177">
        <f t="shared" si="27"/>
        <v>-361602</v>
      </c>
      <c r="AU375" s="219">
        <f t="shared" ref="AU375:BD375" si="28">SUM(AU373:AU374)</f>
        <v>-249978</v>
      </c>
      <c r="AV375" s="219">
        <f t="shared" si="28"/>
        <v>-371699</v>
      </c>
      <c r="AW375" s="219">
        <f t="shared" si="28"/>
        <v>-503383</v>
      </c>
      <c r="AX375" s="219">
        <f t="shared" si="28"/>
        <v>-550936</v>
      </c>
      <c r="AY375" s="219">
        <f t="shared" si="28"/>
        <v>-645028</v>
      </c>
      <c r="AZ375" s="219">
        <f t="shared" si="28"/>
        <v>-731603</v>
      </c>
      <c r="BA375" s="219">
        <f t="shared" si="28"/>
        <v>-782485</v>
      </c>
      <c r="BB375" s="219">
        <f t="shared" si="28"/>
        <v>-1024910</v>
      </c>
      <c r="BC375" s="219">
        <f t="shared" si="28"/>
        <v>-1065557</v>
      </c>
      <c r="BD375" s="219">
        <f t="shared" si="28"/>
        <v>-1555346</v>
      </c>
    </row>
    <row r="376" spans="1:56" x14ac:dyDescent="0.45">
      <c r="E376" s="162"/>
      <c r="F376" s="162"/>
      <c r="G376" s="162"/>
      <c r="H376" s="163"/>
      <c r="I376" s="162"/>
      <c r="J376" s="162"/>
      <c r="K376" s="162"/>
      <c r="L376" s="163"/>
      <c r="M376" s="162"/>
      <c r="N376" s="162"/>
      <c r="O376" s="162"/>
      <c r="P376" s="163"/>
      <c r="Q376" s="162"/>
      <c r="R376" s="162"/>
      <c r="S376" s="162"/>
      <c r="T376" s="163"/>
      <c r="U376" s="162"/>
      <c r="V376" s="162"/>
      <c r="W376" s="162"/>
      <c r="X376" s="163"/>
      <c r="Y376" s="162"/>
      <c r="Z376" s="162"/>
      <c r="AA376" s="162"/>
      <c r="AB376" s="163"/>
      <c r="AC376" s="162"/>
      <c r="AD376" s="162"/>
      <c r="AE376" s="162"/>
      <c r="AF376" s="163"/>
      <c r="AG376" s="162"/>
      <c r="AH376" s="168"/>
      <c r="AJ376" s="52"/>
      <c r="AK376" s="162"/>
      <c r="AL376" s="168"/>
      <c r="AM376" s="168"/>
      <c r="AN376" s="52"/>
      <c r="AO376" s="162"/>
      <c r="AP376" s="165"/>
      <c r="AQ376" s="165"/>
      <c r="AR376" s="52"/>
      <c r="AS376" s="163"/>
      <c r="AU376" s="167"/>
      <c r="AV376" s="167"/>
      <c r="AW376" s="167"/>
      <c r="AX376" s="167"/>
      <c r="AY376" s="167"/>
      <c r="AZ376" s="167"/>
      <c r="BA376" s="167"/>
      <c r="BB376" s="167"/>
      <c r="BC376" s="167"/>
      <c r="BD376" s="167"/>
    </row>
    <row r="377" spans="1:56" x14ac:dyDescent="0.45">
      <c r="A377" s="114" t="s">
        <v>459</v>
      </c>
      <c r="B377" s="115"/>
      <c r="C377" s="115"/>
      <c r="D377" s="115"/>
      <c r="E377" s="162"/>
      <c r="F377" s="162"/>
      <c r="G377" s="162"/>
      <c r="H377" s="163"/>
      <c r="I377" s="162"/>
      <c r="J377" s="162"/>
      <c r="K377" s="162"/>
      <c r="L377" s="163"/>
      <c r="M377" s="162"/>
      <c r="N377" s="162"/>
      <c r="O377" s="162"/>
      <c r="P377" s="163"/>
      <c r="Q377" s="162"/>
      <c r="R377" s="162"/>
      <c r="S377" s="162"/>
      <c r="T377" s="163"/>
      <c r="U377" s="162"/>
      <c r="V377" s="162"/>
      <c r="W377" s="162"/>
      <c r="X377" s="163"/>
      <c r="Y377" s="162"/>
      <c r="Z377" s="162"/>
      <c r="AA377" s="162"/>
      <c r="AB377" s="163"/>
      <c r="AC377" s="162"/>
      <c r="AD377" s="162"/>
      <c r="AE377" s="162"/>
      <c r="AF377" s="163"/>
      <c r="AG377" s="162"/>
      <c r="AH377" s="168"/>
      <c r="AJ377" s="52"/>
      <c r="AK377" s="162"/>
      <c r="AL377" s="168"/>
      <c r="AM377" s="168"/>
      <c r="AN377" s="52"/>
      <c r="AO377" s="162"/>
      <c r="AP377" s="165"/>
      <c r="AQ377" s="165"/>
      <c r="AR377" s="52"/>
      <c r="AS377" s="163"/>
      <c r="AU377" s="167"/>
      <c r="AV377" s="167"/>
      <c r="AW377" s="167"/>
      <c r="AX377" s="167"/>
      <c r="AY377" s="167"/>
      <c r="AZ377" s="167"/>
      <c r="BA377" s="167"/>
      <c r="BB377" s="167"/>
      <c r="BC377" s="167"/>
      <c r="BD377" s="167"/>
    </row>
    <row r="378" spans="1:56" x14ac:dyDescent="0.45">
      <c r="A378" s="41" t="s">
        <v>460</v>
      </c>
      <c r="B378" s="88" t="s">
        <v>182</v>
      </c>
      <c r="C378" s="119" t="s">
        <v>168</v>
      </c>
      <c r="D378" s="88">
        <v>240594</v>
      </c>
      <c r="E378" s="40">
        <v>2297177</v>
      </c>
      <c r="F378" s="40">
        <v>0</v>
      </c>
      <c r="G378" s="40">
        <v>0</v>
      </c>
      <c r="H378" s="42">
        <v>0</v>
      </c>
      <c r="I378" s="168"/>
      <c r="J378" s="168"/>
      <c r="K378" s="168"/>
      <c r="L378" s="38"/>
      <c r="M378" s="40">
        <v>0</v>
      </c>
      <c r="N378" s="40">
        <v>0</v>
      </c>
      <c r="O378" s="40">
        <v>499220</v>
      </c>
      <c r="P378" s="42">
        <v>0</v>
      </c>
      <c r="Q378" s="168"/>
      <c r="R378" s="168"/>
      <c r="S378" s="168"/>
      <c r="T378" s="59"/>
      <c r="U378" s="40">
        <v>599556</v>
      </c>
      <c r="V378" s="40">
        <v>0</v>
      </c>
      <c r="W378" s="40">
        <v>0</v>
      </c>
      <c r="X378" s="42">
        <v>0</v>
      </c>
      <c r="Y378" s="40">
        <v>499495</v>
      </c>
      <c r="Z378" s="40">
        <v>0</v>
      </c>
      <c r="AA378" s="40">
        <v>0</v>
      </c>
      <c r="AB378" s="42">
        <v>0</v>
      </c>
      <c r="AC378" s="168"/>
      <c r="AD378" s="168"/>
      <c r="AE378" s="168"/>
      <c r="AF378" s="59"/>
      <c r="AG378" s="40">
        <v>1494315</v>
      </c>
      <c r="AH378" s="40">
        <v>0</v>
      </c>
      <c r="AI378" s="40">
        <v>0</v>
      </c>
      <c r="AJ378" s="42">
        <v>0</v>
      </c>
      <c r="AK378" s="39"/>
      <c r="AL378" s="39"/>
      <c r="AM378" s="39"/>
      <c r="AN378" s="38"/>
      <c r="AO378" s="40">
        <v>0</v>
      </c>
      <c r="AP378" s="40">
        <v>0</v>
      </c>
      <c r="AQ378" s="40">
        <v>2296053</v>
      </c>
      <c r="AR378" s="42">
        <v>0</v>
      </c>
      <c r="AS378" s="38"/>
      <c r="AU378" s="37">
        <v>2297177</v>
      </c>
      <c r="AV378" s="169"/>
      <c r="AW378" s="37">
        <v>499220</v>
      </c>
      <c r="AX378" s="169"/>
      <c r="AY378" s="37">
        <v>599556</v>
      </c>
      <c r="AZ378" s="37">
        <v>499495</v>
      </c>
      <c r="BA378" s="169"/>
      <c r="BB378" s="37">
        <v>1494315</v>
      </c>
      <c r="BC378" s="169"/>
      <c r="BD378" s="37">
        <v>2296053</v>
      </c>
    </row>
    <row r="379" spans="1:56" x14ac:dyDescent="0.45">
      <c r="A379" s="41" t="s">
        <v>461</v>
      </c>
      <c r="B379" s="88" t="s">
        <v>182</v>
      </c>
      <c r="C379" s="119" t="s">
        <v>168</v>
      </c>
      <c r="D379" s="88">
        <v>240595</v>
      </c>
      <c r="E379" s="40">
        <v>-2119316</v>
      </c>
      <c r="F379" s="40">
        <v>-220</v>
      </c>
      <c r="G379" s="40">
        <v>-224</v>
      </c>
      <c r="H379" s="42">
        <v>-231</v>
      </c>
      <c r="I379" s="40">
        <v>-1434</v>
      </c>
      <c r="J379" s="40">
        <v>-25238</v>
      </c>
      <c r="K379" s="40">
        <v>-25242</v>
      </c>
      <c r="L379" s="42">
        <v>-26553</v>
      </c>
      <c r="M379" s="40">
        <v>-25346</v>
      </c>
      <c r="N379" s="40">
        <v>-25259</v>
      </c>
      <c r="O379" s="40">
        <v>-451515</v>
      </c>
      <c r="P379" s="42">
        <v>-281</v>
      </c>
      <c r="Q379" s="40">
        <v>-497</v>
      </c>
      <c r="R379" s="40">
        <v>-319</v>
      </c>
      <c r="S379" s="40">
        <v>-486</v>
      </c>
      <c r="T379" s="42">
        <v>-1836</v>
      </c>
      <c r="U379" s="40">
        <v>-750275</v>
      </c>
      <c r="V379" s="40">
        <v>-309</v>
      </c>
      <c r="W379" s="40">
        <v>-1343</v>
      </c>
      <c r="X379" s="42">
        <v>-749</v>
      </c>
      <c r="Y379" s="40">
        <v>-400330</v>
      </c>
      <c r="Z379" s="40">
        <v>-175334</v>
      </c>
      <c r="AA379" s="40">
        <v>-1313</v>
      </c>
      <c r="AB379" s="42">
        <v>-344</v>
      </c>
      <c r="AC379" s="40">
        <v>-525</v>
      </c>
      <c r="AD379" s="40">
        <v>0</v>
      </c>
      <c r="AE379" s="40">
        <v>0</v>
      </c>
      <c r="AF379" s="42">
        <v>-940</v>
      </c>
      <c r="AG379" s="40">
        <v>-555</v>
      </c>
      <c r="AH379" s="40">
        <v>-482</v>
      </c>
      <c r="AI379" s="40">
        <v>-1527</v>
      </c>
      <c r="AJ379" s="42">
        <v>-2076</v>
      </c>
      <c r="AK379" s="40">
        <v>-1753</v>
      </c>
      <c r="AL379" s="40">
        <v>-1183</v>
      </c>
      <c r="AM379" s="40">
        <v>-2776</v>
      </c>
      <c r="AN379" s="42">
        <v>-690</v>
      </c>
      <c r="AO379" s="40">
        <v>-3034</v>
      </c>
      <c r="AP379" s="40">
        <v>-1662</v>
      </c>
      <c r="AQ379" s="40">
        <v>-903035</v>
      </c>
      <c r="AR379" s="42">
        <v>-3599</v>
      </c>
      <c r="AS379" s="42">
        <v>-4505</v>
      </c>
      <c r="AU379" s="37">
        <v>-2119991</v>
      </c>
      <c r="AV379" s="37">
        <v>-78467</v>
      </c>
      <c r="AW379" s="37">
        <v>-502401</v>
      </c>
      <c r="AX379" s="37">
        <v>-3138</v>
      </c>
      <c r="AY379" s="37">
        <v>-752676</v>
      </c>
      <c r="AZ379" s="37">
        <v>-577321</v>
      </c>
      <c r="BA379" s="37">
        <v>-1465</v>
      </c>
      <c r="BB379" s="37">
        <v>-4640</v>
      </c>
      <c r="BC379" s="37">
        <v>-6402</v>
      </c>
      <c r="BD379" s="37">
        <v>-911330</v>
      </c>
    </row>
    <row r="380" spans="1:56" x14ac:dyDescent="0.45">
      <c r="A380" s="41" t="s">
        <v>462</v>
      </c>
      <c r="B380" s="88" t="s">
        <v>182</v>
      </c>
      <c r="C380" s="119" t="s">
        <v>168</v>
      </c>
      <c r="D380" s="88">
        <v>240596</v>
      </c>
      <c r="E380" s="168"/>
      <c r="F380" s="168"/>
      <c r="G380" s="168"/>
      <c r="H380" s="59"/>
      <c r="I380" s="168"/>
      <c r="J380" s="168"/>
      <c r="K380" s="168"/>
      <c r="L380" s="59"/>
      <c r="M380" s="168"/>
      <c r="N380" s="168"/>
      <c r="O380" s="168"/>
      <c r="P380" s="59"/>
      <c r="Q380" s="40">
        <v>0</v>
      </c>
      <c r="R380" s="40">
        <v>0</v>
      </c>
      <c r="S380" s="40">
        <v>453000</v>
      </c>
      <c r="T380" s="42">
        <v>37500</v>
      </c>
      <c r="U380" s="40">
        <v>-22800</v>
      </c>
      <c r="V380" s="40">
        <v>47800</v>
      </c>
      <c r="W380" s="40">
        <v>34400</v>
      </c>
      <c r="X380" s="42">
        <v>-119700</v>
      </c>
      <c r="Y380" s="40">
        <v>-237200</v>
      </c>
      <c r="Z380" s="40">
        <v>87800</v>
      </c>
      <c r="AA380" s="40">
        <v>126200</v>
      </c>
      <c r="AB380" s="42">
        <v>-40100</v>
      </c>
      <c r="AC380" s="40">
        <v>-121300</v>
      </c>
      <c r="AD380" s="40">
        <v>-159400</v>
      </c>
      <c r="AE380" s="40">
        <v>189900</v>
      </c>
      <c r="AF380" s="42">
        <v>149100</v>
      </c>
      <c r="AG380" s="40">
        <v>-425200</v>
      </c>
      <c r="AH380" s="40">
        <v>0</v>
      </c>
      <c r="AI380" s="40">
        <v>0</v>
      </c>
      <c r="AJ380" s="42">
        <v>0</v>
      </c>
      <c r="AK380" s="40">
        <v>0</v>
      </c>
      <c r="AL380" s="40">
        <v>18400</v>
      </c>
      <c r="AM380" s="40">
        <v>-18400</v>
      </c>
      <c r="AN380" s="42">
        <v>54300</v>
      </c>
      <c r="AO380" s="40">
        <v>705300</v>
      </c>
      <c r="AP380" s="40">
        <v>335933</v>
      </c>
      <c r="AQ380" s="40">
        <v>-584433</v>
      </c>
      <c r="AR380" s="42">
        <v>990800</v>
      </c>
      <c r="AS380" s="42">
        <v>3068</v>
      </c>
      <c r="AU380" s="51"/>
      <c r="AV380" s="51"/>
      <c r="AW380" s="51"/>
      <c r="AX380" s="37">
        <v>490500</v>
      </c>
      <c r="AY380" s="37">
        <v>-60300</v>
      </c>
      <c r="AZ380" s="37">
        <v>-63300</v>
      </c>
      <c r="BA380" s="37">
        <v>58300</v>
      </c>
      <c r="BB380" s="37">
        <v>-425200</v>
      </c>
      <c r="BC380" s="37">
        <v>54300</v>
      </c>
      <c r="BD380" s="37">
        <v>1447600</v>
      </c>
    </row>
    <row r="381" spans="1:56" x14ac:dyDescent="0.45">
      <c r="A381" s="41" t="s">
        <v>463</v>
      </c>
      <c r="B381" s="88" t="s">
        <v>182</v>
      </c>
      <c r="C381" s="119" t="s">
        <v>168</v>
      </c>
      <c r="D381" s="88">
        <v>240597</v>
      </c>
      <c r="E381" s="40">
        <v>494900</v>
      </c>
      <c r="F381" s="40">
        <v>329000</v>
      </c>
      <c r="G381" s="40">
        <v>347000</v>
      </c>
      <c r="H381" s="42">
        <v>2000</v>
      </c>
      <c r="I381" s="40">
        <v>431000</v>
      </c>
      <c r="J381" s="40">
        <v>541000</v>
      </c>
      <c r="K381" s="40">
        <v>51000</v>
      </c>
      <c r="L381" s="42">
        <v>0</v>
      </c>
      <c r="M381" s="40">
        <v>13000</v>
      </c>
      <c r="N381" s="40">
        <v>432100</v>
      </c>
      <c r="O381" s="40">
        <v>857000</v>
      </c>
      <c r="P381" s="42">
        <v>732000</v>
      </c>
      <c r="Q381" s="40">
        <v>751000</v>
      </c>
      <c r="R381" s="40">
        <v>832000</v>
      </c>
      <c r="S381" s="40">
        <v>1000</v>
      </c>
      <c r="T381" s="42">
        <v>0</v>
      </c>
      <c r="U381" s="168"/>
      <c r="V381" s="168"/>
      <c r="W381" s="168"/>
      <c r="X381" s="59"/>
      <c r="Y381" s="168"/>
      <c r="Z381" s="168"/>
      <c r="AA381" s="168"/>
      <c r="AB381" s="59"/>
      <c r="AC381" s="168"/>
      <c r="AD381" s="168"/>
      <c r="AE381" s="168"/>
      <c r="AF381" s="59"/>
      <c r="AG381" s="40">
        <v>300000</v>
      </c>
      <c r="AH381" s="40">
        <v>0</v>
      </c>
      <c r="AI381" s="40">
        <v>0</v>
      </c>
      <c r="AJ381" s="42">
        <v>0</v>
      </c>
      <c r="AK381" s="39"/>
      <c r="AL381" s="39"/>
      <c r="AM381" s="39"/>
      <c r="AN381" s="38"/>
      <c r="AO381" s="39"/>
      <c r="AP381" s="40"/>
      <c r="AQ381" s="40"/>
      <c r="AR381" s="38"/>
      <c r="AS381" s="42">
        <v>500000</v>
      </c>
      <c r="AU381" s="37">
        <v>1172900</v>
      </c>
      <c r="AV381" s="37">
        <v>1023000</v>
      </c>
      <c r="AW381" s="37">
        <v>2034100</v>
      </c>
      <c r="AX381" s="37">
        <v>1584000</v>
      </c>
      <c r="AY381" s="169"/>
      <c r="AZ381" s="169"/>
      <c r="BA381" s="169"/>
      <c r="BB381" s="37">
        <v>300000</v>
      </c>
      <c r="BC381" s="169"/>
      <c r="BD381" s="169"/>
    </row>
    <row r="382" spans="1:56" x14ac:dyDescent="0.45">
      <c r="A382" s="41" t="s">
        <v>464</v>
      </c>
      <c r="B382" s="88" t="s">
        <v>182</v>
      </c>
      <c r="C382" s="119" t="s">
        <v>168</v>
      </c>
      <c r="D382" s="88">
        <v>240598</v>
      </c>
      <c r="E382" s="40">
        <v>-608800</v>
      </c>
      <c r="F382" s="40">
        <v>-294000</v>
      </c>
      <c r="G382" s="40">
        <v>-293000</v>
      </c>
      <c r="H382" s="42">
        <v>-108000</v>
      </c>
      <c r="I382" s="40">
        <v>-141000</v>
      </c>
      <c r="J382" s="40">
        <v>-641000</v>
      </c>
      <c r="K382" s="40">
        <v>-241000</v>
      </c>
      <c r="L382" s="42">
        <v>0</v>
      </c>
      <c r="M382" s="40">
        <v>-13000</v>
      </c>
      <c r="N382" s="40">
        <v>-259100</v>
      </c>
      <c r="O382" s="40">
        <v>-642000</v>
      </c>
      <c r="P382" s="42">
        <v>-869000</v>
      </c>
      <c r="Q382" s="40">
        <v>-731000</v>
      </c>
      <c r="R382" s="40">
        <v>-766000</v>
      </c>
      <c r="S382" s="40">
        <v>-338000</v>
      </c>
      <c r="T382" s="42">
        <v>0</v>
      </c>
      <c r="U382" s="168"/>
      <c r="V382" s="168"/>
      <c r="W382" s="168"/>
      <c r="X382" s="59"/>
      <c r="Y382" s="168"/>
      <c r="Z382" s="168"/>
      <c r="AA382" s="168"/>
      <c r="AB382" s="59"/>
      <c r="AC382" s="168"/>
      <c r="AD382" s="168"/>
      <c r="AE382" s="168"/>
      <c r="AF382" s="59"/>
      <c r="AG382" s="40">
        <v>-300000</v>
      </c>
      <c r="AH382" s="40">
        <v>0</v>
      </c>
      <c r="AI382" s="40">
        <v>0</v>
      </c>
      <c r="AJ382" s="42">
        <v>0</v>
      </c>
      <c r="AK382" s="39"/>
      <c r="AL382" s="39"/>
      <c r="AM382" s="39"/>
      <c r="AN382" s="38"/>
      <c r="AO382" s="39"/>
      <c r="AP382" s="40"/>
      <c r="AQ382" s="40"/>
      <c r="AR382" s="38"/>
      <c r="AS382" s="42">
        <v>-250000</v>
      </c>
      <c r="AU382" s="37">
        <v>-1303800</v>
      </c>
      <c r="AV382" s="37">
        <v>-1023000</v>
      </c>
      <c r="AW382" s="37">
        <v>-1783100</v>
      </c>
      <c r="AX382" s="37">
        <v>-1835000</v>
      </c>
      <c r="AY382" s="169"/>
      <c r="AZ382" s="169"/>
      <c r="BA382" s="169"/>
      <c r="BB382" s="37">
        <v>-300000</v>
      </c>
      <c r="BC382" s="169"/>
      <c r="BD382" s="169"/>
    </row>
    <row r="383" spans="1:56" x14ac:dyDescent="0.45">
      <c r="A383" s="41" t="s">
        <v>465</v>
      </c>
      <c r="B383" s="88" t="s">
        <v>182</v>
      </c>
      <c r="C383" s="119" t="s">
        <v>168</v>
      </c>
      <c r="D383" s="88">
        <v>240599</v>
      </c>
      <c r="E383" s="40">
        <v>-15938</v>
      </c>
      <c r="F383" s="40">
        <v>-58</v>
      </c>
      <c r="G383" s="40">
        <v>0</v>
      </c>
      <c r="H383" s="42">
        <v>0</v>
      </c>
      <c r="I383" s="168"/>
      <c r="J383" s="168"/>
      <c r="K383" s="168"/>
      <c r="L383" s="38"/>
      <c r="M383" s="40">
        <v>0</v>
      </c>
      <c r="N383" s="40">
        <v>0</v>
      </c>
      <c r="O383" s="40">
        <v>-7011</v>
      </c>
      <c r="P383" s="42">
        <v>20</v>
      </c>
      <c r="Q383" s="168"/>
      <c r="R383" s="168"/>
      <c r="S383" s="168"/>
      <c r="T383" s="59"/>
      <c r="U383" s="168"/>
      <c r="V383" s="168"/>
      <c r="W383" s="168"/>
      <c r="X383" s="59"/>
      <c r="Y383" s="168"/>
      <c r="Z383" s="168"/>
      <c r="AA383" s="168"/>
      <c r="AB383" s="59"/>
      <c r="AC383" s="168"/>
      <c r="AD383" s="168"/>
      <c r="AE383" s="168"/>
      <c r="AF383" s="59"/>
      <c r="AG383" s="39"/>
      <c r="AH383" s="39"/>
      <c r="AJ383" s="52"/>
      <c r="AK383" s="39"/>
      <c r="AL383" s="39"/>
      <c r="AM383" s="39"/>
      <c r="AN383" s="52"/>
      <c r="AO383" s="39"/>
      <c r="AP383" s="40"/>
      <c r="AQ383" s="40"/>
      <c r="AR383" s="52"/>
      <c r="AS383" s="38"/>
      <c r="AU383" s="37">
        <v>-15996</v>
      </c>
      <c r="AV383" s="169"/>
      <c r="AW383" s="37">
        <v>-6991</v>
      </c>
      <c r="AX383" s="169"/>
      <c r="AY383" s="169"/>
      <c r="AZ383" s="169"/>
      <c r="BA383" s="169"/>
      <c r="BB383" s="169"/>
      <c r="BC383" s="169"/>
      <c r="BD383" s="169"/>
    </row>
    <row r="384" spans="1:56" x14ac:dyDescent="0.45">
      <c r="A384" s="41" t="s">
        <v>466</v>
      </c>
      <c r="B384" s="88" t="s">
        <v>182</v>
      </c>
      <c r="C384" s="119" t="s">
        <v>168</v>
      </c>
      <c r="D384" s="88">
        <v>240600</v>
      </c>
      <c r="E384" s="40">
        <v>-13217</v>
      </c>
      <c r="F384" s="40">
        <v>0</v>
      </c>
      <c r="G384" s="40">
        <v>0</v>
      </c>
      <c r="H384" s="42">
        <v>0</v>
      </c>
      <c r="I384" s="168"/>
      <c r="J384" s="168"/>
      <c r="K384" s="168"/>
      <c r="L384" s="38"/>
      <c r="M384" s="168"/>
      <c r="N384" s="168"/>
      <c r="O384" s="168"/>
      <c r="P384" s="59"/>
      <c r="Q384" s="168"/>
      <c r="R384" s="168"/>
      <c r="S384" s="168"/>
      <c r="T384" s="59"/>
      <c r="U384" s="168"/>
      <c r="V384" s="168"/>
      <c r="W384" s="168"/>
      <c r="X384" s="59"/>
      <c r="Y384" s="168"/>
      <c r="Z384" s="168"/>
      <c r="AA384" s="168"/>
      <c r="AB384" s="59"/>
      <c r="AC384" s="168"/>
      <c r="AD384" s="168"/>
      <c r="AE384" s="168"/>
      <c r="AF384" s="59"/>
      <c r="AG384" s="168"/>
      <c r="AH384" s="168"/>
      <c r="AJ384" s="52"/>
      <c r="AK384" s="168"/>
      <c r="AL384" s="168"/>
      <c r="AM384" s="168"/>
      <c r="AN384" s="52"/>
      <c r="AO384" s="168"/>
      <c r="AP384" s="183"/>
      <c r="AQ384" s="183"/>
      <c r="AR384" s="52"/>
      <c r="AS384" s="59"/>
      <c r="AU384" s="37">
        <v>-13217</v>
      </c>
      <c r="AV384" s="169"/>
      <c r="AW384" s="169"/>
      <c r="AX384" s="169"/>
      <c r="AY384" s="169"/>
      <c r="AZ384" s="169"/>
      <c r="BA384" s="169"/>
      <c r="BB384" s="169"/>
      <c r="BC384" s="169"/>
      <c r="BD384" s="169"/>
    </row>
    <row r="385" spans="1:56" x14ac:dyDescent="0.45">
      <c r="A385" s="41" t="s">
        <v>467</v>
      </c>
      <c r="B385" s="88" t="s">
        <v>182</v>
      </c>
      <c r="C385" s="119" t="s">
        <v>168</v>
      </c>
      <c r="D385" s="88">
        <v>240601</v>
      </c>
      <c r="E385" s="168"/>
      <c r="F385" s="168"/>
      <c r="G385" s="168"/>
      <c r="H385" s="59"/>
      <c r="I385" s="168"/>
      <c r="J385" s="168"/>
      <c r="K385" s="168"/>
      <c r="L385" s="59"/>
      <c r="M385" s="168"/>
      <c r="N385" s="168"/>
      <c r="O385" s="168"/>
      <c r="P385" s="59"/>
      <c r="Q385" s="168"/>
      <c r="R385" s="168"/>
      <c r="S385" s="168"/>
      <c r="T385" s="59"/>
      <c r="U385" s="40">
        <v>-9460</v>
      </c>
      <c r="V385" s="40">
        <v>-64</v>
      </c>
      <c r="W385" s="40">
        <v>0</v>
      </c>
      <c r="X385" s="42">
        <v>0</v>
      </c>
      <c r="Y385" s="40">
        <v>-4444</v>
      </c>
      <c r="Z385" s="40">
        <v>60</v>
      </c>
      <c r="AA385" s="40">
        <v>0</v>
      </c>
      <c r="AB385" s="42">
        <v>0</v>
      </c>
      <c r="AC385" s="40">
        <v>0</v>
      </c>
      <c r="AD385" s="40">
        <v>0</v>
      </c>
      <c r="AE385" s="40">
        <v>-1675</v>
      </c>
      <c r="AF385" s="42">
        <v>0</v>
      </c>
      <c r="AG385" s="40">
        <v>-13623</v>
      </c>
      <c r="AH385" s="40">
        <v>49</v>
      </c>
      <c r="AI385" s="40">
        <v>0</v>
      </c>
      <c r="AJ385" s="42">
        <v>0</v>
      </c>
      <c r="AK385" s="39"/>
      <c r="AL385" s="39"/>
      <c r="AM385" s="40">
        <v>0</v>
      </c>
      <c r="AN385" s="42">
        <v>-2268</v>
      </c>
      <c r="AO385" s="40">
        <v>0</v>
      </c>
      <c r="AP385" s="40">
        <v>0</v>
      </c>
      <c r="AQ385" s="40">
        <v>-16521</v>
      </c>
      <c r="AR385" s="42">
        <v>-404</v>
      </c>
      <c r="AS385" s="38"/>
      <c r="AU385" s="51"/>
      <c r="AV385" s="51"/>
      <c r="AW385" s="51"/>
      <c r="AX385" s="51"/>
      <c r="AY385" s="37">
        <v>-9524</v>
      </c>
      <c r="AZ385" s="37">
        <v>-4384</v>
      </c>
      <c r="BA385" s="37">
        <v>-1675</v>
      </c>
      <c r="BB385" s="37">
        <v>-13574</v>
      </c>
      <c r="BC385" s="37">
        <v>-2268</v>
      </c>
      <c r="BD385" s="37">
        <v>-16925</v>
      </c>
    </row>
    <row r="386" spans="1:56" x14ac:dyDescent="0.45">
      <c r="A386" s="41" t="s">
        <v>468</v>
      </c>
      <c r="B386" s="88" t="s">
        <v>182</v>
      </c>
      <c r="C386" s="119" t="s">
        <v>168</v>
      </c>
      <c r="D386" s="88">
        <v>240602</v>
      </c>
      <c r="E386" s="40">
        <v>-20000</v>
      </c>
      <c r="F386" s="40">
        <v>-199981</v>
      </c>
      <c r="G386" s="40">
        <v>-199993</v>
      </c>
      <c r="H386" s="42">
        <v>-200078</v>
      </c>
      <c r="I386" s="40">
        <v>-800095</v>
      </c>
      <c r="J386" s="40">
        <v>0</v>
      </c>
      <c r="K386" s="40">
        <v>0</v>
      </c>
      <c r="L386" s="42">
        <v>0</v>
      </c>
      <c r="M386" s="40">
        <v>-534654</v>
      </c>
      <c r="N386" s="40">
        <v>-199680</v>
      </c>
      <c r="O386" s="40">
        <v>-275077</v>
      </c>
      <c r="P386" s="42">
        <v>-290202</v>
      </c>
      <c r="Q386" s="40">
        <v>-230961</v>
      </c>
      <c r="R386" s="40">
        <v>-223547</v>
      </c>
      <c r="S386" s="40">
        <v>-224908</v>
      </c>
      <c r="T386" s="42">
        <v>-311058</v>
      </c>
      <c r="U386" s="40">
        <v>-88755</v>
      </c>
      <c r="V386" s="40">
        <v>-74981</v>
      </c>
      <c r="W386" s="40">
        <v>-134999</v>
      </c>
      <c r="X386" s="42">
        <v>-280977</v>
      </c>
      <c r="Y386" s="40">
        <v>-150001</v>
      </c>
      <c r="Z386" s="40">
        <v>-199537</v>
      </c>
      <c r="AA386" s="40">
        <v>-297964</v>
      </c>
      <c r="AB386" s="42">
        <v>-359992</v>
      </c>
      <c r="AC386" s="40">
        <v>-199986</v>
      </c>
      <c r="AD386" s="40">
        <v>-184988</v>
      </c>
      <c r="AE386" s="40">
        <v>-400327</v>
      </c>
      <c r="AF386" s="42">
        <v>-415075</v>
      </c>
      <c r="AG386" s="40">
        <v>-63080</v>
      </c>
      <c r="AH386" s="40">
        <v>-601536</v>
      </c>
      <c r="AI386" s="40">
        <v>-901930</v>
      </c>
      <c r="AJ386" s="42">
        <v>-899888</v>
      </c>
      <c r="AK386" s="40">
        <v>-1000352</v>
      </c>
      <c r="AL386" s="40">
        <v>-699796</v>
      </c>
      <c r="AM386" s="40">
        <v>-359759</v>
      </c>
      <c r="AN386" s="42">
        <v>-489762</v>
      </c>
      <c r="AO386" s="40">
        <v>-746773</v>
      </c>
      <c r="AP386" s="40">
        <v>-348623</v>
      </c>
      <c r="AQ386" s="40">
        <v>-546455</v>
      </c>
      <c r="AR386" s="42">
        <v>-1106163</v>
      </c>
      <c r="AS386" s="38"/>
      <c r="AU386" s="37">
        <v>-620052</v>
      </c>
      <c r="AV386" s="37">
        <v>-800095</v>
      </c>
      <c r="AW386" s="37">
        <v>-1299613</v>
      </c>
      <c r="AX386" s="37">
        <v>-990474</v>
      </c>
      <c r="AY386" s="37">
        <v>-579712</v>
      </c>
      <c r="AZ386" s="37">
        <v>-1007494</v>
      </c>
      <c r="BA386" s="37">
        <v>-1200376</v>
      </c>
      <c r="BB386" s="37">
        <v>-2466434</v>
      </c>
      <c r="BC386" s="37">
        <v>-2549669</v>
      </c>
      <c r="BD386" s="37">
        <v>-2748014</v>
      </c>
    </row>
    <row r="387" spans="1:56" x14ac:dyDescent="0.45">
      <c r="A387" s="41" t="s">
        <v>201</v>
      </c>
      <c r="B387" s="88" t="s">
        <v>182</v>
      </c>
      <c r="C387" s="119" t="s">
        <v>168</v>
      </c>
      <c r="D387" s="88">
        <v>240603</v>
      </c>
      <c r="E387" s="168"/>
      <c r="F387" s="168"/>
      <c r="G387" s="168"/>
      <c r="H387" s="59"/>
      <c r="I387" s="168"/>
      <c r="J387" s="168"/>
      <c r="K387" s="168"/>
      <c r="L387" s="59"/>
      <c r="M387" s="40">
        <v>-66037</v>
      </c>
      <c r="N387" s="40">
        <v>-65167</v>
      </c>
      <c r="O387" s="40">
        <v>-63965</v>
      </c>
      <c r="P387" s="42">
        <v>-63159</v>
      </c>
      <c r="Q387" s="40">
        <v>-71308</v>
      </c>
      <c r="R387" s="40">
        <v>-70853</v>
      </c>
      <c r="S387" s="40">
        <v>-70088</v>
      </c>
      <c r="T387" s="42">
        <v>-68886</v>
      </c>
      <c r="U387" s="40">
        <v>-71294</v>
      </c>
      <c r="V387" s="40">
        <v>-71045</v>
      </c>
      <c r="W387" s="40">
        <v>-70595</v>
      </c>
      <c r="X387" s="42">
        <v>-69997</v>
      </c>
      <c r="Y387" s="40">
        <v>-77657</v>
      </c>
      <c r="Z387" s="40">
        <v>-77051</v>
      </c>
      <c r="AA387" s="40">
        <v>-76520</v>
      </c>
      <c r="AB387" s="42">
        <v>-75295</v>
      </c>
      <c r="AC387" s="40">
        <v>-82756</v>
      </c>
      <c r="AD387" s="40">
        <v>-82380</v>
      </c>
      <c r="AE387" s="40">
        <v>-81640</v>
      </c>
      <c r="AF387" s="42">
        <v>-80792</v>
      </c>
      <c r="AG387" s="40">
        <v>-90617</v>
      </c>
      <c r="AH387" s="40">
        <v>-89651</v>
      </c>
      <c r="AI387" s="40">
        <v>-88362</v>
      </c>
      <c r="AJ387" s="42">
        <v>-87296</v>
      </c>
      <c r="AK387" s="40">
        <v>-99832</v>
      </c>
      <c r="AL387" s="40">
        <v>-98275</v>
      </c>
      <c r="AM387" s="40">
        <v>-97313</v>
      </c>
      <c r="AN387" s="42">
        <v>-96768</v>
      </c>
      <c r="AO387" s="40">
        <v>-125262</v>
      </c>
      <c r="AP387" s="40">
        <v>-124200</v>
      </c>
      <c r="AQ387" s="40">
        <v>-122961</v>
      </c>
      <c r="AR387" s="42">
        <v>-121303</v>
      </c>
      <c r="AS387" s="42">
        <v>-129401</v>
      </c>
      <c r="AU387" s="51"/>
      <c r="AV387" s="51"/>
      <c r="AW387" s="37">
        <v>-258328</v>
      </c>
      <c r="AX387" s="37">
        <v>-281135</v>
      </c>
      <c r="AY387" s="37">
        <v>-282931</v>
      </c>
      <c r="AZ387" s="37">
        <v>-306523</v>
      </c>
      <c r="BA387" s="37">
        <v>-327568</v>
      </c>
      <c r="BB387" s="37">
        <v>-355926</v>
      </c>
      <c r="BC387" s="37">
        <v>-392188</v>
      </c>
      <c r="BD387" s="37">
        <v>-493726</v>
      </c>
    </row>
    <row r="388" spans="1:56" x14ac:dyDescent="0.45">
      <c r="A388" s="41" t="s">
        <v>469</v>
      </c>
      <c r="B388" s="88" t="s">
        <v>182</v>
      </c>
      <c r="C388" s="119" t="s">
        <v>168</v>
      </c>
      <c r="D388" s="88">
        <v>240604</v>
      </c>
      <c r="E388" s="40">
        <v>-19371</v>
      </c>
      <c r="F388" s="40">
        <v>-1329</v>
      </c>
      <c r="G388" s="40">
        <v>-3432</v>
      </c>
      <c r="H388" s="42">
        <v>-2209</v>
      </c>
      <c r="I388" s="40">
        <v>-4580</v>
      </c>
      <c r="J388" s="40">
        <v>1059</v>
      </c>
      <c r="K388" s="40">
        <v>862</v>
      </c>
      <c r="L388" s="42">
        <v>286</v>
      </c>
      <c r="M388" s="40">
        <v>886</v>
      </c>
      <c r="N388" s="40">
        <v>4772</v>
      </c>
      <c r="O388" s="40">
        <v>485</v>
      </c>
      <c r="P388" s="42">
        <v>791</v>
      </c>
      <c r="Q388" s="40">
        <v>7198</v>
      </c>
      <c r="R388" s="40">
        <v>3425</v>
      </c>
      <c r="S388" s="40">
        <v>-215</v>
      </c>
      <c r="T388" s="42">
        <v>702</v>
      </c>
      <c r="U388" s="40">
        <v>-5984</v>
      </c>
      <c r="V388" s="40">
        <v>1346</v>
      </c>
      <c r="W388" s="40">
        <v>1810</v>
      </c>
      <c r="X388" s="42">
        <v>10861</v>
      </c>
      <c r="Y388" s="40">
        <v>2017</v>
      </c>
      <c r="Z388" s="40">
        <v>2359</v>
      </c>
      <c r="AA388" s="40">
        <v>7631</v>
      </c>
      <c r="AB388" s="42">
        <v>3619</v>
      </c>
      <c r="AC388" s="40">
        <v>10300</v>
      </c>
      <c r="AD388" s="40">
        <v>6188</v>
      </c>
      <c r="AE388" s="40">
        <v>4209</v>
      </c>
      <c r="AF388" s="42">
        <v>1407</v>
      </c>
      <c r="AG388" s="40">
        <v>-9006</v>
      </c>
      <c r="AH388" s="40">
        <v>34451</v>
      </c>
      <c r="AI388" s="40">
        <v>28348</v>
      </c>
      <c r="AJ388" s="42">
        <v>2674</v>
      </c>
      <c r="AK388" s="40">
        <v>-12653</v>
      </c>
      <c r="AL388" s="40">
        <v>31650</v>
      </c>
      <c r="AM388" s="40">
        <v>2849</v>
      </c>
      <c r="AN388" s="42">
        <v>42379</v>
      </c>
      <c r="AO388" s="40">
        <v>-8119</v>
      </c>
      <c r="AP388" s="40">
        <v>6476</v>
      </c>
      <c r="AQ388" s="40">
        <v>32851</v>
      </c>
      <c r="AR388" s="42">
        <v>2672</v>
      </c>
      <c r="AS388" s="42">
        <v>-17187</v>
      </c>
      <c r="AU388" s="37">
        <v>-26341</v>
      </c>
      <c r="AV388" s="37">
        <v>-2373</v>
      </c>
      <c r="AW388" s="37">
        <v>6934</v>
      </c>
      <c r="AX388" s="37">
        <v>11110</v>
      </c>
      <c r="AY388" s="37">
        <v>8033</v>
      </c>
      <c r="AZ388" s="37">
        <v>15626</v>
      </c>
      <c r="BA388" s="37">
        <v>22104</v>
      </c>
      <c r="BB388" s="37">
        <v>56467</v>
      </c>
      <c r="BC388" s="37">
        <v>64225</v>
      </c>
      <c r="BD388" s="37">
        <v>33880</v>
      </c>
    </row>
    <row r="389" spans="1:56" x14ac:dyDescent="0.45">
      <c r="A389" s="41" t="s">
        <v>448</v>
      </c>
      <c r="B389" s="88" t="s">
        <v>182</v>
      </c>
      <c r="C389" s="119" t="s">
        <v>168</v>
      </c>
      <c r="D389" s="88">
        <v>240605</v>
      </c>
      <c r="E389" s="40">
        <v>21633</v>
      </c>
      <c r="F389" s="40">
        <v>2084</v>
      </c>
      <c r="G389" s="40">
        <v>4446</v>
      </c>
      <c r="H389" s="42">
        <v>2827</v>
      </c>
      <c r="I389" s="40">
        <v>9398</v>
      </c>
      <c r="J389" s="40">
        <v>1596</v>
      </c>
      <c r="K389" s="40">
        <v>665</v>
      </c>
      <c r="L389" s="42">
        <v>488</v>
      </c>
      <c r="M389" s="40">
        <v>26317</v>
      </c>
      <c r="N389" s="40">
        <v>1612</v>
      </c>
      <c r="O389" s="40">
        <v>640</v>
      </c>
      <c r="P389" s="42">
        <v>-14871</v>
      </c>
      <c r="Q389" s="168"/>
      <c r="R389" s="168"/>
      <c r="S389" s="168"/>
      <c r="T389" s="59"/>
      <c r="U389" s="168"/>
      <c r="V389" s="168"/>
      <c r="W389" s="168"/>
      <c r="X389" s="59"/>
      <c r="Y389" s="168"/>
      <c r="Z389" s="168"/>
      <c r="AA389" s="168"/>
      <c r="AB389" s="59"/>
      <c r="AC389" s="168"/>
      <c r="AD389" s="168"/>
      <c r="AE389" s="168"/>
      <c r="AF389" s="59"/>
      <c r="AG389" s="168"/>
      <c r="AH389" s="168"/>
      <c r="AJ389" s="52"/>
      <c r="AK389" s="168"/>
      <c r="AL389" s="168"/>
      <c r="AM389" s="168"/>
      <c r="AN389" s="52"/>
      <c r="AO389" s="168"/>
      <c r="AP389" s="183"/>
      <c r="AQ389" s="183"/>
      <c r="AR389" s="52"/>
      <c r="AS389" s="59"/>
      <c r="AU389" s="37">
        <v>30990</v>
      </c>
      <c r="AV389" s="37">
        <v>12147</v>
      </c>
      <c r="AW389" s="37">
        <v>13698</v>
      </c>
      <c r="AX389" s="169"/>
      <c r="AY389" s="169"/>
      <c r="AZ389" s="169"/>
      <c r="BA389" s="169"/>
      <c r="BB389" s="169"/>
      <c r="BC389" s="169"/>
      <c r="BD389" s="169"/>
    </row>
    <row r="390" spans="1:56" x14ac:dyDescent="0.45">
      <c r="A390" s="58" t="s">
        <v>470</v>
      </c>
      <c r="B390" s="120" t="s">
        <v>182</v>
      </c>
      <c r="C390" s="121" t="s">
        <v>168</v>
      </c>
      <c r="D390" s="120">
        <v>240606</v>
      </c>
      <c r="E390" s="176">
        <f t="shared" ref="E390:AS390" si="29">SUM(E378:E389)</f>
        <v>17068</v>
      </c>
      <c r="F390" s="176">
        <f t="shared" si="29"/>
        <v>-164504</v>
      </c>
      <c r="G390" s="176">
        <f t="shared" si="29"/>
        <v>-145203</v>
      </c>
      <c r="H390" s="177">
        <f t="shared" si="29"/>
        <v>-305691</v>
      </c>
      <c r="I390" s="176">
        <f t="shared" si="29"/>
        <v>-506711</v>
      </c>
      <c r="J390" s="176">
        <f t="shared" si="29"/>
        <v>-122583</v>
      </c>
      <c r="K390" s="176">
        <f t="shared" si="29"/>
        <v>-213715</v>
      </c>
      <c r="L390" s="177">
        <f t="shared" si="29"/>
        <v>-25779</v>
      </c>
      <c r="M390" s="176">
        <f t="shared" si="29"/>
        <v>-598834</v>
      </c>
      <c r="N390" s="176">
        <f t="shared" si="29"/>
        <v>-110722</v>
      </c>
      <c r="O390" s="176">
        <f t="shared" si="29"/>
        <v>-82223</v>
      </c>
      <c r="P390" s="177">
        <f t="shared" si="29"/>
        <v>-504702</v>
      </c>
      <c r="Q390" s="176">
        <f t="shared" si="29"/>
        <v>-275568</v>
      </c>
      <c r="R390" s="176">
        <f t="shared" si="29"/>
        <v>-225294</v>
      </c>
      <c r="S390" s="176">
        <f t="shared" si="29"/>
        <v>-179697</v>
      </c>
      <c r="T390" s="177">
        <f t="shared" si="29"/>
        <v>-343578</v>
      </c>
      <c r="U390" s="176">
        <f t="shared" si="29"/>
        <v>-349012</v>
      </c>
      <c r="V390" s="176">
        <f t="shared" si="29"/>
        <v>-97253</v>
      </c>
      <c r="W390" s="176">
        <f t="shared" si="29"/>
        <v>-170727</v>
      </c>
      <c r="X390" s="177">
        <f t="shared" si="29"/>
        <v>-460562</v>
      </c>
      <c r="Y390" s="176">
        <f t="shared" si="29"/>
        <v>-368120</v>
      </c>
      <c r="Z390" s="176">
        <f t="shared" si="29"/>
        <v>-361703</v>
      </c>
      <c r="AA390" s="176">
        <f t="shared" si="29"/>
        <v>-241966</v>
      </c>
      <c r="AB390" s="177">
        <f t="shared" si="29"/>
        <v>-472112</v>
      </c>
      <c r="AC390" s="176">
        <f t="shared" si="29"/>
        <v>-394267</v>
      </c>
      <c r="AD390" s="176">
        <f t="shared" si="29"/>
        <v>-420580</v>
      </c>
      <c r="AE390" s="176">
        <f t="shared" si="29"/>
        <v>-289533</v>
      </c>
      <c r="AF390" s="177">
        <f t="shared" si="29"/>
        <v>-346300</v>
      </c>
      <c r="AG390" s="176">
        <f t="shared" si="29"/>
        <v>892234</v>
      </c>
      <c r="AH390" s="176">
        <f t="shared" si="29"/>
        <v>-657169</v>
      </c>
      <c r="AI390" s="176">
        <f t="shared" si="29"/>
        <v>-963471</v>
      </c>
      <c r="AJ390" s="177">
        <f t="shared" si="29"/>
        <v>-986586</v>
      </c>
      <c r="AK390" s="176">
        <f t="shared" si="29"/>
        <v>-1114590</v>
      </c>
      <c r="AL390" s="176">
        <f t="shared" si="29"/>
        <v>-749204</v>
      </c>
      <c r="AM390" s="176">
        <f t="shared" si="29"/>
        <v>-475399</v>
      </c>
      <c r="AN390" s="177">
        <f t="shared" si="29"/>
        <v>-492809</v>
      </c>
      <c r="AO390" s="176">
        <f t="shared" si="29"/>
        <v>-177888</v>
      </c>
      <c r="AP390" s="176">
        <f t="shared" si="29"/>
        <v>-132076</v>
      </c>
      <c r="AQ390" s="176">
        <f t="shared" si="29"/>
        <v>155499</v>
      </c>
      <c r="AR390" s="177">
        <f t="shared" si="29"/>
        <v>-237997</v>
      </c>
      <c r="AS390" s="177">
        <f t="shared" si="29"/>
        <v>101975</v>
      </c>
      <c r="AU390" s="219">
        <f t="shared" ref="AU390:BD390" si="30">SUM(AU378:AU389)</f>
        <v>-598330</v>
      </c>
      <c r="AV390" s="219">
        <f t="shared" si="30"/>
        <v>-868788</v>
      </c>
      <c r="AW390" s="219">
        <f t="shared" si="30"/>
        <v>-1296481</v>
      </c>
      <c r="AX390" s="219">
        <f t="shared" si="30"/>
        <v>-1024137</v>
      </c>
      <c r="AY390" s="219">
        <f t="shared" si="30"/>
        <v>-1077554</v>
      </c>
      <c r="AZ390" s="219">
        <f t="shared" si="30"/>
        <v>-1443901</v>
      </c>
      <c r="BA390" s="219">
        <f t="shared" si="30"/>
        <v>-1450680</v>
      </c>
      <c r="BB390" s="219">
        <f t="shared" si="30"/>
        <v>-1714992</v>
      </c>
      <c r="BC390" s="219">
        <f t="shared" si="30"/>
        <v>-2832002</v>
      </c>
      <c r="BD390" s="219">
        <f t="shared" si="30"/>
        <v>-392462</v>
      </c>
    </row>
    <row r="391" spans="1:56" x14ac:dyDescent="0.45">
      <c r="E391" s="162"/>
      <c r="F391" s="162"/>
      <c r="G391" s="162"/>
      <c r="H391" s="163"/>
      <c r="I391" s="162"/>
      <c r="J391" s="162"/>
      <c r="K391" s="162"/>
      <c r="L391" s="163"/>
      <c r="M391" s="162"/>
      <c r="N391" s="162"/>
      <c r="O391" s="162"/>
      <c r="P391" s="163"/>
      <c r="Q391" s="162"/>
      <c r="R391" s="162"/>
      <c r="S391" s="162"/>
      <c r="T391" s="163"/>
      <c r="U391" s="162"/>
      <c r="V391" s="162"/>
      <c r="W391" s="162"/>
      <c r="X391" s="163"/>
      <c r="Y391" s="162"/>
      <c r="Z391" s="162"/>
      <c r="AA391" s="162"/>
      <c r="AB391" s="163"/>
      <c r="AC391" s="162"/>
      <c r="AD391" s="162"/>
      <c r="AE391" s="162"/>
      <c r="AF391" s="163"/>
      <c r="AG391" s="162"/>
      <c r="AH391" s="162"/>
      <c r="AJ391" s="52"/>
      <c r="AK391" s="162"/>
      <c r="AL391" s="162"/>
      <c r="AM391" s="162"/>
      <c r="AN391" s="52"/>
      <c r="AO391" s="162"/>
      <c r="AP391" s="165"/>
      <c r="AQ391" s="165"/>
      <c r="AR391" s="52"/>
      <c r="AS391" s="163"/>
      <c r="AU391" s="167"/>
      <c r="AV391" s="167"/>
      <c r="AW391" s="167"/>
      <c r="AX391" s="167"/>
      <c r="AY391" s="167"/>
      <c r="AZ391" s="167"/>
      <c r="BA391" s="167"/>
      <c r="BB391" s="167"/>
      <c r="BC391" s="167"/>
      <c r="BD391" s="167"/>
    </row>
    <row r="392" spans="1:56" x14ac:dyDescent="0.45">
      <c r="A392" s="58" t="s">
        <v>471</v>
      </c>
      <c r="B392" s="120" t="s">
        <v>182</v>
      </c>
      <c r="C392" s="121" t="s">
        <v>168</v>
      </c>
      <c r="D392" s="120">
        <v>240607</v>
      </c>
      <c r="E392" s="176">
        <f t="shared" ref="E392:AS392" si="31">SUM(E370,E375,E390)</f>
        <v>14717</v>
      </c>
      <c r="F392" s="176">
        <f t="shared" si="31"/>
        <v>13694</v>
      </c>
      <c r="G392" s="176">
        <f t="shared" si="31"/>
        <v>-3503</v>
      </c>
      <c r="H392" s="177">
        <f t="shared" si="31"/>
        <v>339849</v>
      </c>
      <c r="I392" s="176">
        <f t="shared" si="31"/>
        <v>-339236</v>
      </c>
      <c r="J392" s="176">
        <f t="shared" si="31"/>
        <v>6144</v>
      </c>
      <c r="K392" s="176">
        <f t="shared" si="31"/>
        <v>43681</v>
      </c>
      <c r="L392" s="177">
        <f t="shared" si="31"/>
        <v>363668</v>
      </c>
      <c r="M392" s="176">
        <f t="shared" si="31"/>
        <v>-354707</v>
      </c>
      <c r="N392" s="176">
        <f t="shared" si="31"/>
        <v>-44591</v>
      </c>
      <c r="O392" s="176">
        <f t="shared" si="31"/>
        <v>1989</v>
      </c>
      <c r="P392" s="177">
        <f t="shared" si="31"/>
        <v>-24567</v>
      </c>
      <c r="Q392" s="176">
        <f t="shared" si="31"/>
        <v>29740</v>
      </c>
      <c r="R392" s="176">
        <f t="shared" si="31"/>
        <v>-2654</v>
      </c>
      <c r="S392" s="176">
        <f t="shared" si="31"/>
        <v>15203</v>
      </c>
      <c r="T392" s="177">
        <f t="shared" si="31"/>
        <v>-12321</v>
      </c>
      <c r="U392" s="176">
        <f t="shared" si="31"/>
        <v>18062</v>
      </c>
      <c r="V392" s="176">
        <f t="shared" si="31"/>
        <v>8196</v>
      </c>
      <c r="W392" s="176">
        <f t="shared" si="31"/>
        <v>12019</v>
      </c>
      <c r="X392" s="177">
        <f t="shared" si="31"/>
        <v>41249</v>
      </c>
      <c r="Y392" s="176">
        <f t="shared" si="31"/>
        <v>16529</v>
      </c>
      <c r="Z392" s="176">
        <f t="shared" si="31"/>
        <v>-18682</v>
      </c>
      <c r="AA392" s="176">
        <f t="shared" si="31"/>
        <v>-4600</v>
      </c>
      <c r="AB392" s="177">
        <f t="shared" si="31"/>
        <v>-25201</v>
      </c>
      <c r="AC392" s="176">
        <f t="shared" si="31"/>
        <v>35624</v>
      </c>
      <c r="AD392" s="176">
        <f t="shared" si="31"/>
        <v>-11543</v>
      </c>
      <c r="AE392" s="176">
        <f t="shared" si="31"/>
        <v>16508</v>
      </c>
      <c r="AF392" s="177">
        <f t="shared" si="31"/>
        <v>-35756</v>
      </c>
      <c r="AG392" s="176">
        <f t="shared" si="31"/>
        <v>2433592</v>
      </c>
      <c r="AH392" s="176">
        <f t="shared" si="31"/>
        <v>285692</v>
      </c>
      <c r="AI392" s="176">
        <f t="shared" si="31"/>
        <v>-760161</v>
      </c>
      <c r="AJ392" s="177">
        <f t="shared" si="31"/>
        <v>-822866</v>
      </c>
      <c r="AK392" s="176">
        <f t="shared" si="31"/>
        <v>-688522</v>
      </c>
      <c r="AL392" s="176">
        <f t="shared" si="31"/>
        <v>-374389</v>
      </c>
      <c r="AM392" s="176">
        <f t="shared" si="31"/>
        <v>174996</v>
      </c>
      <c r="AN392" s="177">
        <f t="shared" si="31"/>
        <v>-143833</v>
      </c>
      <c r="AO392" s="176">
        <f t="shared" si="31"/>
        <v>-9216</v>
      </c>
      <c r="AP392" s="176">
        <f t="shared" si="31"/>
        <v>-9350</v>
      </c>
      <c r="AQ392" s="176">
        <f t="shared" si="31"/>
        <v>36468</v>
      </c>
      <c r="AR392" s="177">
        <f t="shared" si="31"/>
        <v>18845</v>
      </c>
      <c r="AS392" s="177">
        <f t="shared" si="31"/>
        <v>-68512</v>
      </c>
      <c r="AU392" s="219">
        <f t="shared" ref="AU392:BD392" si="32">SUM(AU370,AU375,AU390)</f>
        <v>364757</v>
      </c>
      <c r="AV392" s="219">
        <f t="shared" si="32"/>
        <v>74257</v>
      </c>
      <c r="AW392" s="219">
        <f t="shared" si="32"/>
        <v>-421876</v>
      </c>
      <c r="AX392" s="219">
        <f t="shared" si="32"/>
        <v>29968</v>
      </c>
      <c r="AY392" s="219">
        <f t="shared" si="32"/>
        <v>79526</v>
      </c>
      <c r="AZ392" s="219">
        <f t="shared" si="32"/>
        <v>-31954</v>
      </c>
      <c r="BA392" s="219">
        <f t="shared" si="32"/>
        <v>4833</v>
      </c>
      <c r="BB392" s="219">
        <f t="shared" si="32"/>
        <v>1136257</v>
      </c>
      <c r="BC392" s="219">
        <f t="shared" si="32"/>
        <v>-1031748</v>
      </c>
      <c r="BD392" s="219">
        <f t="shared" si="32"/>
        <v>36747</v>
      </c>
    </row>
    <row r="393" spans="1:56" x14ac:dyDescent="0.45">
      <c r="E393" s="162"/>
      <c r="F393" s="162"/>
      <c r="G393" s="162"/>
      <c r="H393" s="163"/>
      <c r="I393" s="162"/>
      <c r="J393" s="162"/>
      <c r="K393" s="162"/>
      <c r="L393" s="163"/>
      <c r="M393" s="162"/>
      <c r="N393" s="162"/>
      <c r="O393" s="162"/>
      <c r="P393" s="163"/>
      <c r="Q393" s="162"/>
      <c r="R393" s="162"/>
      <c r="S393" s="162"/>
      <c r="T393" s="163"/>
      <c r="U393" s="162"/>
      <c r="V393" s="162"/>
      <c r="W393" s="162"/>
      <c r="X393" s="163"/>
      <c r="Y393" s="162"/>
      <c r="Z393" s="162"/>
      <c r="AA393" s="162"/>
      <c r="AB393" s="163"/>
      <c r="AC393" s="162"/>
      <c r="AD393" s="162"/>
      <c r="AE393" s="162"/>
      <c r="AF393" s="163"/>
      <c r="AG393" s="162"/>
      <c r="AH393" s="162"/>
      <c r="AJ393" s="52"/>
      <c r="AK393" s="162"/>
      <c r="AL393" s="162"/>
      <c r="AM393" s="162"/>
      <c r="AN393" s="52"/>
      <c r="AO393" s="162"/>
      <c r="AP393" s="165"/>
      <c r="AQ393" s="165"/>
      <c r="AR393" s="52"/>
      <c r="AS393" s="163"/>
      <c r="AU393" s="167"/>
      <c r="AV393" s="167"/>
      <c r="AW393" s="167"/>
      <c r="AX393" s="167"/>
      <c r="AY393" s="167"/>
      <c r="AZ393" s="167"/>
      <c r="BA393" s="167"/>
      <c r="BB393" s="167"/>
      <c r="BC393" s="167"/>
      <c r="BD393" s="167"/>
    </row>
    <row r="394" spans="1:56" x14ac:dyDescent="0.45">
      <c r="A394" s="50" t="s">
        <v>472</v>
      </c>
      <c r="B394" s="88" t="s">
        <v>182</v>
      </c>
      <c r="C394" s="119" t="s">
        <v>168</v>
      </c>
      <c r="D394" s="88">
        <v>240608</v>
      </c>
      <c r="E394" s="40">
        <v>140809</v>
      </c>
      <c r="F394" s="197">
        <v>155526</v>
      </c>
      <c r="G394" s="197">
        <v>169220</v>
      </c>
      <c r="H394" s="126">
        <v>165717</v>
      </c>
      <c r="I394" s="40">
        <v>505566</v>
      </c>
      <c r="J394" s="197">
        <v>166330</v>
      </c>
      <c r="K394" s="197">
        <v>172474</v>
      </c>
      <c r="L394" s="126">
        <v>216155</v>
      </c>
      <c r="M394" s="40">
        <v>579823</v>
      </c>
      <c r="N394" s="197">
        <v>225116</v>
      </c>
      <c r="O394" s="197">
        <v>180525</v>
      </c>
      <c r="P394" s="126">
        <v>182514</v>
      </c>
      <c r="Q394" s="40">
        <v>157947</v>
      </c>
      <c r="R394" s="197">
        <v>187687</v>
      </c>
      <c r="S394" s="197">
        <v>185033</v>
      </c>
      <c r="T394" s="126">
        <v>200236</v>
      </c>
      <c r="U394" s="40">
        <v>187915</v>
      </c>
      <c r="V394" s="197">
        <v>205977</v>
      </c>
      <c r="W394" s="197">
        <v>214173</v>
      </c>
      <c r="X394" s="126">
        <v>226192</v>
      </c>
      <c r="Y394" s="40">
        <v>267441</v>
      </c>
      <c r="Z394" s="197">
        <v>283970</v>
      </c>
      <c r="AA394" s="197">
        <v>265288</v>
      </c>
      <c r="AB394" s="126">
        <v>260688</v>
      </c>
      <c r="AC394" s="40">
        <v>235487</v>
      </c>
      <c r="AD394" s="197">
        <v>271111</v>
      </c>
      <c r="AE394" s="197">
        <v>259568</v>
      </c>
      <c r="AF394" s="126">
        <v>276076</v>
      </c>
      <c r="AG394" s="40">
        <v>240320</v>
      </c>
      <c r="AH394" s="197">
        <v>2673912</v>
      </c>
      <c r="AI394" s="197">
        <v>2959604</v>
      </c>
      <c r="AJ394" s="126">
        <v>2199443</v>
      </c>
      <c r="AK394" s="40">
        <v>1376577</v>
      </c>
      <c r="AL394" s="197">
        <v>688055</v>
      </c>
      <c r="AM394" s="197">
        <v>313666</v>
      </c>
      <c r="AN394" s="126">
        <v>488662</v>
      </c>
      <c r="AO394" s="40">
        <v>344829</v>
      </c>
      <c r="AP394" s="197">
        <v>335613</v>
      </c>
      <c r="AQ394" s="197">
        <v>326263</v>
      </c>
      <c r="AR394" s="126">
        <v>362731</v>
      </c>
      <c r="AS394" s="42">
        <v>381576</v>
      </c>
      <c r="AU394" s="169"/>
      <c r="AV394" s="169"/>
      <c r="AW394" s="169"/>
      <c r="AX394" s="169"/>
      <c r="AY394" s="169"/>
      <c r="AZ394" s="169"/>
      <c r="BA394" s="169"/>
      <c r="BB394" s="169"/>
      <c r="BC394" s="169"/>
      <c r="BD394" s="169"/>
    </row>
    <row r="395" spans="1:56" ht="14.65" thickBot="1" x14ac:dyDescent="0.5">
      <c r="A395" s="66" t="s">
        <v>473</v>
      </c>
      <c r="B395" s="122" t="s">
        <v>182</v>
      </c>
      <c r="C395" s="123" t="s">
        <v>168</v>
      </c>
      <c r="D395" s="122">
        <v>240609</v>
      </c>
      <c r="E395" s="65">
        <v>155526</v>
      </c>
      <c r="F395" s="65">
        <v>169220</v>
      </c>
      <c r="G395" s="65">
        <v>165717</v>
      </c>
      <c r="H395" s="64">
        <v>505566</v>
      </c>
      <c r="I395" s="65">
        <v>166330</v>
      </c>
      <c r="J395" s="65">
        <v>172474</v>
      </c>
      <c r="K395" s="65">
        <v>216155</v>
      </c>
      <c r="L395" s="64">
        <v>579823</v>
      </c>
      <c r="M395" s="65">
        <v>225116</v>
      </c>
      <c r="N395" s="65">
        <v>180525</v>
      </c>
      <c r="O395" s="65">
        <v>182514</v>
      </c>
      <c r="P395" s="64">
        <v>157947</v>
      </c>
      <c r="Q395" s="65">
        <v>187687</v>
      </c>
      <c r="R395" s="65">
        <v>185033</v>
      </c>
      <c r="S395" s="65">
        <v>200236</v>
      </c>
      <c r="T395" s="64">
        <v>187915</v>
      </c>
      <c r="U395" s="65">
        <v>205977</v>
      </c>
      <c r="V395" s="65">
        <v>214173</v>
      </c>
      <c r="W395" s="65">
        <v>226192</v>
      </c>
      <c r="X395" s="64">
        <v>267441</v>
      </c>
      <c r="Y395" s="65">
        <v>283970</v>
      </c>
      <c r="Z395" s="65">
        <v>265288</v>
      </c>
      <c r="AA395" s="65">
        <v>260688</v>
      </c>
      <c r="AB395" s="64">
        <v>235487</v>
      </c>
      <c r="AC395" s="65">
        <v>271111</v>
      </c>
      <c r="AD395" s="65">
        <v>259568</v>
      </c>
      <c r="AE395" s="65">
        <v>276076</v>
      </c>
      <c r="AF395" s="64">
        <v>240320</v>
      </c>
      <c r="AG395" s="65">
        <v>2673912</v>
      </c>
      <c r="AH395" s="65">
        <v>2959604</v>
      </c>
      <c r="AI395" s="65">
        <v>2199443</v>
      </c>
      <c r="AJ395" s="64">
        <v>1376577</v>
      </c>
      <c r="AK395" s="65">
        <v>688055</v>
      </c>
      <c r="AL395" s="65">
        <v>313666</v>
      </c>
      <c r="AM395" s="65">
        <v>488662</v>
      </c>
      <c r="AN395" s="64">
        <v>344829</v>
      </c>
      <c r="AO395" s="65">
        <v>335613</v>
      </c>
      <c r="AP395" s="65">
        <v>326263</v>
      </c>
      <c r="AQ395" s="65">
        <v>362731</v>
      </c>
      <c r="AR395" s="64">
        <v>381576</v>
      </c>
      <c r="AS395" s="64">
        <v>313064</v>
      </c>
      <c r="AU395" s="233"/>
      <c r="AV395" s="233"/>
      <c r="AW395" s="233"/>
      <c r="AX395" s="233"/>
      <c r="AY395" s="233"/>
      <c r="AZ395" s="233"/>
      <c r="BA395" s="233"/>
      <c r="BB395" s="233"/>
      <c r="BC395" s="233"/>
      <c r="BD395" s="233"/>
    </row>
    <row r="396" spans="1:56" x14ac:dyDescent="0.45">
      <c r="E396" s="162"/>
      <c r="F396" s="162"/>
      <c r="G396" s="162"/>
      <c r="H396" s="163"/>
      <c r="I396" s="162"/>
      <c r="J396" s="162"/>
      <c r="K396" s="162"/>
      <c r="L396" s="163"/>
      <c r="M396" s="162"/>
      <c r="N396" s="162"/>
      <c r="O396" s="162"/>
      <c r="P396" s="163"/>
      <c r="Q396" s="162"/>
      <c r="R396" s="162"/>
      <c r="S396" s="162"/>
      <c r="T396" s="163"/>
      <c r="U396" s="162"/>
      <c r="V396" s="162"/>
      <c r="W396" s="162"/>
      <c r="X396" s="163"/>
      <c r="Y396" s="162"/>
      <c r="Z396" s="162"/>
      <c r="AA396" s="162"/>
      <c r="AB396" s="163"/>
      <c r="AC396" s="162"/>
      <c r="AD396" s="162"/>
      <c r="AE396" s="162"/>
      <c r="AF396" s="163"/>
      <c r="AG396" s="162"/>
      <c r="AH396" s="162"/>
      <c r="AJ396" s="52"/>
      <c r="AK396" s="162"/>
      <c r="AL396" s="162"/>
      <c r="AM396" s="162"/>
      <c r="AN396" s="52"/>
      <c r="AO396" s="162"/>
      <c r="AP396" s="165"/>
      <c r="AQ396" s="165"/>
      <c r="AR396" s="52"/>
      <c r="AS396" s="163"/>
      <c r="AU396" s="167"/>
      <c r="AV396" s="167"/>
      <c r="AW396" s="167"/>
      <c r="AX396" s="167"/>
      <c r="AY396" s="167"/>
      <c r="AZ396" s="167"/>
      <c r="BA396" s="167"/>
      <c r="BB396" s="167"/>
      <c r="BC396" s="167"/>
      <c r="BD396" s="167"/>
    </row>
    <row r="397" spans="1:56" x14ac:dyDescent="0.45">
      <c r="A397" s="114" t="s">
        <v>474</v>
      </c>
      <c r="B397" s="115"/>
      <c r="C397" s="115"/>
      <c r="D397" s="115"/>
      <c r="E397" s="162"/>
      <c r="F397" s="162"/>
      <c r="G397" s="162"/>
      <c r="H397" s="163"/>
      <c r="I397" s="162"/>
      <c r="J397" s="162"/>
      <c r="K397" s="162"/>
      <c r="L397" s="163"/>
      <c r="M397" s="162"/>
      <c r="N397" s="162"/>
      <c r="O397" s="162"/>
      <c r="P397" s="163"/>
      <c r="Q397" s="162"/>
      <c r="R397" s="162"/>
      <c r="S397" s="162"/>
      <c r="T397" s="163"/>
      <c r="U397" s="162"/>
      <c r="V397" s="162"/>
      <c r="W397" s="162"/>
      <c r="X397" s="163"/>
      <c r="Y397" s="162"/>
      <c r="Z397" s="162"/>
      <c r="AA397" s="162"/>
      <c r="AB397" s="163"/>
      <c r="AC397" s="162"/>
      <c r="AD397" s="162"/>
      <c r="AE397" s="162"/>
      <c r="AF397" s="163"/>
      <c r="AG397" s="162"/>
      <c r="AH397" s="162"/>
      <c r="AJ397" s="52"/>
      <c r="AK397" s="162"/>
      <c r="AL397" s="162"/>
      <c r="AM397" s="162"/>
      <c r="AN397" s="52"/>
      <c r="AO397" s="162"/>
      <c r="AP397" s="165"/>
      <c r="AQ397" s="165"/>
      <c r="AR397" s="52"/>
      <c r="AS397" s="163"/>
      <c r="AU397" s="167"/>
      <c r="AV397" s="167"/>
      <c r="AW397" s="167"/>
      <c r="AX397" s="167"/>
      <c r="AY397" s="167"/>
      <c r="AZ397" s="167"/>
      <c r="BA397" s="167"/>
      <c r="BB397" s="167"/>
      <c r="BC397" s="167"/>
      <c r="BD397" s="167"/>
    </row>
    <row r="398" spans="1:56" x14ac:dyDescent="0.45">
      <c r="A398" s="111" t="s">
        <v>475</v>
      </c>
      <c r="B398" s="113"/>
      <c r="C398" s="113"/>
      <c r="D398" s="113"/>
      <c r="E398" s="162"/>
      <c r="F398" s="162"/>
      <c r="G398" s="162"/>
      <c r="H398" s="163"/>
      <c r="I398" s="162"/>
      <c r="J398" s="162"/>
      <c r="K398" s="162"/>
      <c r="L398" s="163"/>
      <c r="M398" s="162"/>
      <c r="N398" s="162"/>
      <c r="O398" s="162"/>
      <c r="P398" s="163"/>
      <c r="Q398" s="162"/>
      <c r="R398" s="162"/>
      <c r="S398" s="162"/>
      <c r="T398" s="163"/>
      <c r="U398" s="162"/>
      <c r="V398" s="162"/>
      <c r="W398" s="162"/>
      <c r="X398" s="163"/>
      <c r="Y398" s="162"/>
      <c r="Z398" s="162"/>
      <c r="AA398" s="162"/>
      <c r="AB398" s="163"/>
      <c r="AC398" s="162"/>
      <c r="AD398" s="162"/>
      <c r="AE398" s="162"/>
      <c r="AF398" s="163"/>
      <c r="AG398" s="162"/>
      <c r="AH398" s="162"/>
      <c r="AJ398" s="52"/>
      <c r="AK398" s="162"/>
      <c r="AL398" s="162"/>
      <c r="AM398" s="162"/>
      <c r="AN398" s="52"/>
      <c r="AO398" s="162"/>
      <c r="AP398" s="165"/>
      <c r="AQ398" s="165"/>
      <c r="AR398" s="52"/>
      <c r="AS398" s="163"/>
      <c r="AU398" s="167"/>
      <c r="AV398" s="167"/>
      <c r="AW398" s="167"/>
      <c r="AX398" s="167"/>
      <c r="AY398" s="167"/>
      <c r="AZ398" s="167"/>
      <c r="BA398" s="167"/>
      <c r="BB398" s="167"/>
      <c r="BC398" s="167"/>
      <c r="BD398" s="167"/>
    </row>
    <row r="399" spans="1:56" x14ac:dyDescent="0.45">
      <c r="A399" s="45" t="s">
        <v>476</v>
      </c>
      <c r="B399" s="88" t="s">
        <v>182</v>
      </c>
      <c r="C399" s="119" t="s">
        <v>168</v>
      </c>
      <c r="D399" s="88">
        <v>240610</v>
      </c>
      <c r="E399" s="40">
        <v>15444</v>
      </c>
      <c r="F399" s="40">
        <v>15360</v>
      </c>
      <c r="G399" s="40">
        <v>24864</v>
      </c>
      <c r="H399" s="42">
        <v>17796</v>
      </c>
      <c r="I399" s="40">
        <v>24434</v>
      </c>
      <c r="J399" s="40">
        <v>17238</v>
      </c>
      <c r="K399" s="40">
        <v>24578</v>
      </c>
      <c r="L399" s="42">
        <v>16197</v>
      </c>
      <c r="M399" s="40">
        <v>24215</v>
      </c>
      <c r="N399" s="40">
        <v>15324</v>
      </c>
      <c r="O399" s="40">
        <v>23586</v>
      </c>
      <c r="P399" s="42">
        <v>13229</v>
      </c>
      <c r="Q399" s="40">
        <v>21477</v>
      </c>
      <c r="R399" s="40">
        <v>23104</v>
      </c>
      <c r="S399" s="40">
        <v>23677</v>
      </c>
      <c r="T399" s="42">
        <v>24694</v>
      </c>
      <c r="U399" s="40">
        <v>37917</v>
      </c>
      <c r="V399" s="40">
        <v>3439</v>
      </c>
      <c r="W399" s="40">
        <v>43787</v>
      </c>
      <c r="X399" s="42">
        <v>3606</v>
      </c>
      <c r="Y399" s="40">
        <v>43162</v>
      </c>
      <c r="Z399" s="40">
        <v>2376</v>
      </c>
      <c r="AA399" s="40">
        <v>49891</v>
      </c>
      <c r="AB399" s="42">
        <v>2583</v>
      </c>
      <c r="AC399" s="40">
        <v>48960</v>
      </c>
      <c r="AD399" s="40">
        <v>1211</v>
      </c>
      <c r="AE399" s="40">
        <v>49106</v>
      </c>
      <c r="AF399" s="42">
        <v>756</v>
      </c>
      <c r="AG399" s="40">
        <v>48339</v>
      </c>
      <c r="AH399" s="40">
        <v>1158</v>
      </c>
      <c r="AI399" s="40">
        <v>55695</v>
      </c>
      <c r="AJ399" s="42">
        <v>23019</v>
      </c>
      <c r="AK399" s="40">
        <v>55858</v>
      </c>
      <c r="AL399" s="40">
        <v>23196</v>
      </c>
      <c r="AM399" s="40">
        <v>54220</v>
      </c>
      <c r="AN399" s="42">
        <v>26529</v>
      </c>
      <c r="AO399" s="40">
        <v>52349</v>
      </c>
      <c r="AP399" s="40">
        <v>28771</v>
      </c>
      <c r="AQ399" s="40">
        <v>73013</v>
      </c>
      <c r="AR399" s="42">
        <v>41179</v>
      </c>
      <c r="AS399" s="42">
        <v>145419</v>
      </c>
      <c r="AU399" s="37">
        <v>73464</v>
      </c>
      <c r="AV399" s="37">
        <v>82447</v>
      </c>
      <c r="AW399" s="37">
        <v>76354</v>
      </c>
      <c r="AX399" s="37">
        <v>92952</v>
      </c>
      <c r="AY399" s="37">
        <v>88749</v>
      </c>
      <c r="AZ399" s="37">
        <v>98012</v>
      </c>
      <c r="BA399" s="37">
        <v>100033</v>
      </c>
      <c r="BB399" s="37">
        <v>128211</v>
      </c>
      <c r="BC399" s="37">
        <v>159803</v>
      </c>
      <c r="BD399" s="37">
        <v>195312</v>
      </c>
    </row>
    <row r="400" spans="1:56" x14ac:dyDescent="0.45">
      <c r="A400" s="45" t="s">
        <v>92</v>
      </c>
      <c r="B400" s="88" t="s">
        <v>182</v>
      </c>
      <c r="C400" s="119" t="s">
        <v>168</v>
      </c>
      <c r="D400" s="88">
        <v>240611</v>
      </c>
      <c r="E400" s="40">
        <v>123571</v>
      </c>
      <c r="F400" s="40">
        <v>207436</v>
      </c>
      <c r="G400" s="40">
        <v>149346</v>
      </c>
      <c r="H400" s="42">
        <v>166458</v>
      </c>
      <c r="I400" s="40">
        <v>84511</v>
      </c>
      <c r="J400" s="40">
        <v>274939</v>
      </c>
      <c r="K400" s="40">
        <v>127511</v>
      </c>
      <c r="L400" s="42">
        <v>144522</v>
      </c>
      <c r="M400" s="40">
        <v>87449</v>
      </c>
      <c r="N400" s="40">
        <v>275755</v>
      </c>
      <c r="O400" s="40">
        <v>185241</v>
      </c>
      <c r="P400" s="42">
        <v>148912</v>
      </c>
      <c r="Q400" s="40">
        <v>64520</v>
      </c>
      <c r="R400" s="40">
        <v>294682</v>
      </c>
      <c r="S400" s="40">
        <v>193057</v>
      </c>
      <c r="T400" s="42">
        <v>127374</v>
      </c>
      <c r="U400" s="40">
        <v>8837</v>
      </c>
      <c r="V400" s="40">
        <v>416441</v>
      </c>
      <c r="W400" s="40">
        <v>167667</v>
      </c>
      <c r="X400" s="42">
        <v>67565</v>
      </c>
      <c r="Y400" s="40">
        <v>7274</v>
      </c>
      <c r="Z400" s="40">
        <v>149522</v>
      </c>
      <c r="AA400" s="40">
        <v>118893</v>
      </c>
      <c r="AB400" s="42">
        <v>37768</v>
      </c>
      <c r="AC400" s="40">
        <v>19623</v>
      </c>
      <c r="AD400" s="40">
        <v>210452</v>
      </c>
      <c r="AE400" s="40">
        <v>138396</v>
      </c>
      <c r="AF400" s="42">
        <v>88648</v>
      </c>
      <c r="AG400" s="40">
        <v>4154</v>
      </c>
      <c r="AH400" s="40">
        <v>334524</v>
      </c>
      <c r="AI400" s="40">
        <v>241978</v>
      </c>
      <c r="AJ400" s="42">
        <v>140914</v>
      </c>
      <c r="AK400" s="40">
        <v>15801</v>
      </c>
      <c r="AL400" s="40">
        <v>320299</v>
      </c>
      <c r="AM400" s="40">
        <v>129645</v>
      </c>
      <c r="AN400" s="42">
        <v>102522</v>
      </c>
      <c r="AO400" s="40">
        <v>7226</v>
      </c>
      <c r="AP400" s="40">
        <v>254709</v>
      </c>
      <c r="AQ400" s="40">
        <v>159743</v>
      </c>
      <c r="AR400" s="42">
        <v>79136</v>
      </c>
      <c r="AS400" s="42">
        <v>5992</v>
      </c>
      <c r="AU400" s="37">
        <v>646811</v>
      </c>
      <c r="AV400" s="37">
        <v>631483</v>
      </c>
      <c r="AW400" s="37">
        <v>697357</v>
      </c>
      <c r="AX400" s="37">
        <v>679633</v>
      </c>
      <c r="AY400" s="37">
        <v>660510</v>
      </c>
      <c r="AZ400" s="37">
        <v>313457</v>
      </c>
      <c r="BA400" s="37">
        <v>457119</v>
      </c>
      <c r="BB400" s="37">
        <v>721570</v>
      </c>
      <c r="BC400" s="37">
        <v>568267</v>
      </c>
      <c r="BD400" s="37">
        <v>500814</v>
      </c>
    </row>
    <row r="401" spans="1:56" x14ac:dyDescent="0.45">
      <c r="A401" s="111" t="s">
        <v>477</v>
      </c>
      <c r="B401" s="113"/>
      <c r="C401" s="113"/>
      <c r="D401" s="113"/>
      <c r="E401" s="162"/>
      <c r="F401" s="162"/>
      <c r="G401" s="162"/>
      <c r="H401" s="163"/>
      <c r="I401" s="162"/>
      <c r="J401" s="162"/>
      <c r="K401" s="162"/>
      <c r="L401" s="163"/>
      <c r="M401" s="162"/>
      <c r="N401" s="162"/>
      <c r="O401" s="162"/>
      <c r="P401" s="163"/>
      <c r="Q401" s="162"/>
      <c r="R401" s="162"/>
      <c r="S401" s="162"/>
      <c r="T401" s="163"/>
      <c r="U401" s="162"/>
      <c r="V401" s="162"/>
      <c r="W401" s="162"/>
      <c r="X401" s="163"/>
      <c r="Y401" s="162"/>
      <c r="Z401" s="162"/>
      <c r="AA401" s="162"/>
      <c r="AB401" s="163"/>
      <c r="AC401" s="162"/>
      <c r="AD401" s="162"/>
      <c r="AE401" s="162"/>
      <c r="AF401" s="163"/>
      <c r="AG401" s="162"/>
      <c r="AH401" s="162"/>
      <c r="AJ401" s="52"/>
      <c r="AK401" s="162"/>
      <c r="AL401" s="162"/>
      <c r="AM401" s="162"/>
      <c r="AN401" s="52"/>
      <c r="AO401" s="162"/>
      <c r="AP401" s="165"/>
      <c r="AQ401" s="165"/>
      <c r="AR401" s="52"/>
      <c r="AS401" s="163"/>
      <c r="AU401" s="51"/>
      <c r="AV401" s="51"/>
      <c r="AW401" s="51"/>
      <c r="AX401" s="51"/>
      <c r="AY401" s="51"/>
      <c r="AZ401" s="51"/>
      <c r="BA401" s="51"/>
      <c r="BB401" s="51"/>
      <c r="BC401" s="51"/>
      <c r="BD401" s="51"/>
    </row>
    <row r="402" spans="1:56" x14ac:dyDescent="0.45">
      <c r="A402" s="45" t="s">
        <v>478</v>
      </c>
      <c r="B402" s="88" t="s">
        <v>182</v>
      </c>
      <c r="C402" s="119" t="s">
        <v>168</v>
      </c>
      <c r="D402" s="88">
        <v>240612</v>
      </c>
      <c r="E402" s="168"/>
      <c r="F402" s="168"/>
      <c r="G402" s="168"/>
      <c r="H402" s="59"/>
      <c r="I402" s="168"/>
      <c r="J402" s="168"/>
      <c r="K402" s="168"/>
      <c r="L402" s="59"/>
      <c r="M402" s="168"/>
      <c r="N402" s="168"/>
      <c r="O402" s="168"/>
      <c r="P402" s="59"/>
      <c r="Q402" s="168"/>
      <c r="R402" s="168"/>
      <c r="S402" s="168"/>
      <c r="T402" s="59"/>
      <c r="U402" s="168"/>
      <c r="V402" s="168"/>
      <c r="W402" s="168"/>
      <c r="X402" s="59"/>
      <c r="Y402" s="168"/>
      <c r="Z402" s="168"/>
      <c r="AA402" s="168"/>
      <c r="AB402" s="59"/>
      <c r="AC402" s="40">
        <v>358806</v>
      </c>
      <c r="AD402" s="40">
        <v>488692</v>
      </c>
      <c r="AE402" s="40">
        <v>464236</v>
      </c>
      <c r="AF402" s="42">
        <v>394254</v>
      </c>
      <c r="AG402" s="40">
        <v>418239</v>
      </c>
      <c r="AH402" s="40">
        <v>450898</v>
      </c>
      <c r="AI402" s="40">
        <v>450574</v>
      </c>
      <c r="AJ402" s="42">
        <v>401819</v>
      </c>
      <c r="AK402" s="40">
        <v>417749</v>
      </c>
      <c r="AL402" s="40">
        <v>476024</v>
      </c>
      <c r="AM402" s="40">
        <v>479619</v>
      </c>
      <c r="AN402" s="42">
        <v>405172</v>
      </c>
      <c r="AO402" s="40">
        <v>396628</v>
      </c>
      <c r="AP402" s="40">
        <v>447272</v>
      </c>
      <c r="AQ402" s="40">
        <v>470145</v>
      </c>
      <c r="AR402" s="42">
        <v>522673</v>
      </c>
      <c r="AS402" s="42">
        <v>386055</v>
      </c>
      <c r="AU402" s="51"/>
      <c r="AV402" s="51"/>
      <c r="AW402" s="51"/>
      <c r="AX402" s="51"/>
      <c r="AY402" s="51"/>
      <c r="AZ402" s="51"/>
      <c r="BA402" s="37">
        <v>1705988</v>
      </c>
      <c r="BB402" s="37">
        <v>1721530</v>
      </c>
      <c r="BC402" s="37">
        <v>1778564</v>
      </c>
      <c r="BD402" s="37">
        <v>1836718</v>
      </c>
    </row>
    <row r="403" spans="1:56" x14ac:dyDescent="0.45">
      <c r="A403" s="45" t="s">
        <v>479</v>
      </c>
      <c r="B403" s="88" t="s">
        <v>182</v>
      </c>
      <c r="C403" s="119" t="s">
        <v>168</v>
      </c>
      <c r="D403" s="88">
        <v>240613</v>
      </c>
      <c r="E403" s="40">
        <v>54162</v>
      </c>
      <c r="F403" s="40">
        <v>-10911</v>
      </c>
      <c r="G403" s="40">
        <v>-11211</v>
      </c>
      <c r="H403" s="42">
        <v>-4958</v>
      </c>
      <c r="I403" s="40">
        <v>25639</v>
      </c>
      <c r="J403" s="40">
        <v>6357</v>
      </c>
      <c r="K403" s="40">
        <v>2965</v>
      </c>
      <c r="L403" s="42">
        <v>-3375</v>
      </c>
      <c r="M403" s="40">
        <v>38676</v>
      </c>
      <c r="N403" s="40">
        <v>7751</v>
      </c>
      <c r="O403" s="40">
        <v>-8768</v>
      </c>
      <c r="P403" s="42">
        <v>-5639</v>
      </c>
      <c r="Q403" s="40">
        <v>40285</v>
      </c>
      <c r="R403" s="40">
        <v>4515</v>
      </c>
      <c r="S403" s="40">
        <v>1847</v>
      </c>
      <c r="T403" s="42">
        <v>-7733</v>
      </c>
      <c r="U403" s="40">
        <v>47464</v>
      </c>
      <c r="V403" s="40">
        <v>22448</v>
      </c>
      <c r="W403" s="40">
        <v>5337</v>
      </c>
      <c r="X403" s="42">
        <v>-12071</v>
      </c>
      <c r="Y403" s="40">
        <v>66684</v>
      </c>
      <c r="Z403" s="40">
        <v>10857</v>
      </c>
      <c r="AA403" s="40">
        <v>2086</v>
      </c>
      <c r="AB403" s="42">
        <v>-15965</v>
      </c>
      <c r="AC403" s="40">
        <v>91384</v>
      </c>
      <c r="AD403" s="40">
        <v>-9329</v>
      </c>
      <c r="AE403" s="40">
        <v>14895</v>
      </c>
      <c r="AF403" s="42">
        <v>13298</v>
      </c>
      <c r="AG403" s="40">
        <v>93801</v>
      </c>
      <c r="AH403" s="40">
        <v>-4511</v>
      </c>
      <c r="AI403" s="40">
        <v>10998</v>
      </c>
      <c r="AJ403" s="42">
        <v>17771</v>
      </c>
      <c r="AK403" s="40">
        <v>93599</v>
      </c>
      <c r="AL403" s="40">
        <v>25737</v>
      </c>
      <c r="AM403" s="40">
        <v>-20915</v>
      </c>
      <c r="AN403" s="42">
        <v>45168</v>
      </c>
      <c r="AO403" s="40">
        <v>141202</v>
      </c>
      <c r="AP403" s="40">
        <v>-2179</v>
      </c>
      <c r="AQ403" s="40">
        <v>13556</v>
      </c>
      <c r="AR403" s="42">
        <v>-1885</v>
      </c>
      <c r="AS403" s="42">
        <v>160510</v>
      </c>
      <c r="AU403" s="37">
        <v>27082</v>
      </c>
      <c r="AV403" s="37">
        <v>31586</v>
      </c>
      <c r="AW403" s="37">
        <v>32020</v>
      </c>
      <c r="AX403" s="37">
        <v>38914</v>
      </c>
      <c r="AY403" s="37">
        <v>63178</v>
      </c>
      <c r="AZ403" s="37">
        <v>63662</v>
      </c>
      <c r="BA403" s="37">
        <v>110248</v>
      </c>
      <c r="BB403" s="37">
        <v>118059</v>
      </c>
      <c r="BC403" s="37">
        <v>143589</v>
      </c>
      <c r="BD403" s="37">
        <v>150694</v>
      </c>
    </row>
    <row r="404" spans="1:56" x14ac:dyDescent="0.45">
      <c r="E404" s="162"/>
      <c r="F404" s="162"/>
      <c r="G404" s="162"/>
      <c r="H404" s="163"/>
      <c r="I404" s="162"/>
      <c r="J404" s="162"/>
      <c r="K404" s="162"/>
      <c r="L404" s="163"/>
      <c r="M404" s="162"/>
      <c r="N404" s="162"/>
      <c r="O404" s="162"/>
      <c r="P404" s="163"/>
      <c r="Q404" s="162"/>
      <c r="R404" s="162"/>
      <c r="S404" s="162"/>
      <c r="T404" s="163"/>
      <c r="U404" s="162"/>
      <c r="V404" s="162"/>
      <c r="W404" s="162"/>
      <c r="X404" s="163"/>
      <c r="Y404" s="162"/>
      <c r="Z404" s="162"/>
      <c r="AA404" s="162"/>
      <c r="AB404" s="163"/>
      <c r="AC404" s="162"/>
      <c r="AD404" s="162"/>
      <c r="AE404" s="162"/>
      <c r="AF404" s="163"/>
      <c r="AG404" s="162"/>
      <c r="AH404" s="162"/>
      <c r="AJ404" s="52"/>
      <c r="AK404" s="162"/>
      <c r="AL404" s="162"/>
      <c r="AM404" s="162"/>
      <c r="AN404" s="52"/>
      <c r="AO404" s="162"/>
      <c r="AP404" s="165"/>
      <c r="AQ404" s="165"/>
      <c r="AR404" s="52"/>
      <c r="AS404" s="163"/>
      <c r="AU404" s="167"/>
      <c r="AV404" s="167"/>
      <c r="AW404" s="167"/>
      <c r="AX404" s="167"/>
      <c r="AY404" s="167"/>
      <c r="AZ404" s="167"/>
      <c r="BA404" s="167"/>
      <c r="BB404" s="167"/>
      <c r="BC404" s="167"/>
      <c r="BD404" s="167"/>
    </row>
    <row r="405" spans="1:56" x14ac:dyDescent="0.45">
      <c r="A405" s="57" t="s">
        <v>202</v>
      </c>
      <c r="B405" s="118"/>
      <c r="C405" s="118"/>
      <c r="D405" s="118"/>
      <c r="E405" s="150"/>
      <c r="F405" s="150"/>
      <c r="G405" s="150"/>
      <c r="H405" s="151"/>
      <c r="I405" s="150"/>
      <c r="J405" s="150"/>
      <c r="K405" s="150"/>
      <c r="L405" s="151"/>
      <c r="M405" s="150"/>
      <c r="N405" s="150"/>
      <c r="O405" s="150"/>
      <c r="P405" s="151"/>
      <c r="Q405" s="150"/>
      <c r="R405" s="150"/>
      <c r="S405" s="150"/>
      <c r="T405" s="151"/>
      <c r="U405" s="150"/>
      <c r="V405" s="150"/>
      <c r="W405" s="150"/>
      <c r="X405" s="151"/>
      <c r="Y405" s="150"/>
      <c r="Z405" s="150"/>
      <c r="AA405" s="150"/>
      <c r="AB405" s="151"/>
      <c r="AC405" s="150"/>
      <c r="AD405" s="150"/>
      <c r="AE405" s="150"/>
      <c r="AF405" s="151"/>
      <c r="AG405" s="150"/>
      <c r="AH405" s="150"/>
      <c r="AI405" s="150"/>
      <c r="AJ405" s="151"/>
      <c r="AK405" s="150"/>
      <c r="AL405" s="150"/>
      <c r="AM405" s="150"/>
      <c r="AN405" s="151"/>
      <c r="AO405" s="150"/>
      <c r="AP405" s="153"/>
      <c r="AQ405" s="153"/>
      <c r="AR405" s="151"/>
      <c r="AS405" s="151"/>
      <c r="AU405" s="150"/>
      <c r="AV405" s="155"/>
      <c r="AW405" s="155"/>
      <c r="AX405" s="155"/>
      <c r="AY405" s="155"/>
      <c r="AZ405" s="155"/>
      <c r="BA405" s="155"/>
      <c r="BB405" s="155"/>
      <c r="BC405" s="155"/>
      <c r="BD405" s="155"/>
    </row>
    <row r="406" spans="1:56" x14ac:dyDescent="0.45">
      <c r="A406" s="43" t="s">
        <v>480</v>
      </c>
      <c r="B406" s="89"/>
      <c r="C406" s="89"/>
      <c r="D406" s="89"/>
      <c r="E406" s="168"/>
      <c r="F406" s="168"/>
      <c r="G406" s="168"/>
      <c r="H406" s="59"/>
      <c r="I406" s="168"/>
      <c r="J406" s="168"/>
      <c r="K406" s="168"/>
      <c r="L406" s="59"/>
      <c r="M406" s="168"/>
      <c r="N406" s="168"/>
      <c r="O406" s="168"/>
      <c r="P406" s="59"/>
      <c r="Q406" s="168"/>
      <c r="R406" s="168"/>
      <c r="S406" s="168"/>
      <c r="T406" s="59"/>
      <c r="U406" s="168"/>
      <c r="V406" s="168"/>
      <c r="W406" s="168"/>
      <c r="X406" s="59"/>
      <c r="Y406" s="168"/>
      <c r="Z406" s="168"/>
      <c r="AA406" s="168"/>
      <c r="AB406" s="59"/>
      <c r="AC406" s="168"/>
      <c r="AD406" s="168"/>
      <c r="AE406" s="168"/>
      <c r="AF406" s="59"/>
      <c r="AG406" s="168"/>
      <c r="AH406" s="168"/>
      <c r="AI406" s="168"/>
      <c r="AJ406" s="59"/>
      <c r="AK406" s="168"/>
      <c r="AL406" s="168"/>
      <c r="AM406" s="168"/>
      <c r="AN406" s="59"/>
      <c r="AO406" s="168"/>
      <c r="AP406" s="183"/>
      <c r="AQ406" s="183"/>
      <c r="AR406" s="59"/>
      <c r="AS406" s="59"/>
      <c r="AU406" s="51"/>
      <c r="AV406" s="51"/>
      <c r="AW406" s="51"/>
      <c r="AX406" s="51"/>
      <c r="AY406" s="51"/>
      <c r="AZ406" s="51"/>
      <c r="BA406" s="51"/>
      <c r="BB406" s="51"/>
      <c r="BC406" s="51"/>
      <c r="BD406" s="51"/>
    </row>
    <row r="407" spans="1:56" x14ac:dyDescent="0.45">
      <c r="A407" s="41" t="s">
        <v>427</v>
      </c>
      <c r="B407" s="88" t="s">
        <v>174</v>
      </c>
      <c r="C407" s="119" t="s">
        <v>176</v>
      </c>
      <c r="D407" s="88">
        <v>2750895</v>
      </c>
      <c r="E407" s="40">
        <v>220.1</v>
      </c>
      <c r="F407" s="40">
        <v>245.5</v>
      </c>
      <c r="G407" s="40">
        <v>237.4</v>
      </c>
      <c r="H407" s="214">
        <f>AU407-SUM(E407,F407,G407)</f>
        <v>322</v>
      </c>
      <c r="I407" s="40">
        <v>222</v>
      </c>
      <c r="L407" s="52"/>
      <c r="M407" s="168"/>
      <c r="N407" s="168"/>
      <c r="O407" s="168"/>
      <c r="P407" s="59"/>
      <c r="Q407" s="168"/>
      <c r="R407" s="168"/>
      <c r="S407" s="168"/>
      <c r="T407" s="59"/>
      <c r="U407" s="168"/>
      <c r="V407" s="168"/>
      <c r="W407" s="168"/>
      <c r="X407" s="59"/>
      <c r="Y407" s="168"/>
      <c r="Z407" s="168"/>
      <c r="AA407" s="168"/>
      <c r="AB407" s="59"/>
      <c r="AC407" s="168"/>
      <c r="AD407" s="168"/>
      <c r="AE407" s="168"/>
      <c r="AF407" s="59"/>
      <c r="AG407" s="168"/>
      <c r="AH407" s="168"/>
      <c r="AI407" s="168"/>
      <c r="AJ407" s="59"/>
      <c r="AK407" s="168"/>
      <c r="AL407" s="168"/>
      <c r="AM407" s="168"/>
      <c r="AN407" s="59"/>
      <c r="AO407" s="168"/>
      <c r="AP407" s="183"/>
      <c r="AQ407" s="183"/>
      <c r="AR407" s="59"/>
      <c r="AS407" s="59"/>
      <c r="AU407" s="37">
        <v>1025</v>
      </c>
      <c r="AV407" s="37">
        <v>1065.3</v>
      </c>
      <c r="AW407" s="37">
        <v>1165.0999999999999</v>
      </c>
      <c r="AX407" s="51"/>
      <c r="AY407" s="51"/>
      <c r="AZ407" s="51"/>
      <c r="BA407" s="51"/>
      <c r="BB407" s="51"/>
      <c r="BC407" s="51"/>
      <c r="BD407" s="51"/>
    </row>
    <row r="408" spans="1:56" x14ac:dyDescent="0.45">
      <c r="A408" s="46" t="s">
        <v>481</v>
      </c>
      <c r="B408" s="90"/>
      <c r="C408" s="90"/>
      <c r="D408" s="90"/>
      <c r="E408" s="162"/>
      <c r="F408" s="162"/>
      <c r="G408" s="162"/>
      <c r="H408" s="59"/>
      <c r="I408" s="162"/>
      <c r="J408" s="168"/>
      <c r="K408" s="168"/>
      <c r="L408" s="59"/>
      <c r="M408" s="168"/>
      <c r="N408" s="168"/>
      <c r="O408" s="168"/>
      <c r="P408" s="59"/>
      <c r="Q408" s="168"/>
      <c r="R408" s="168"/>
      <c r="S408" s="168"/>
      <c r="T408" s="59"/>
      <c r="U408" s="168"/>
      <c r="V408" s="168"/>
      <c r="W408" s="168"/>
      <c r="X408" s="59"/>
      <c r="Y408" s="168"/>
      <c r="Z408" s="168"/>
      <c r="AA408" s="168"/>
      <c r="AB408" s="59"/>
      <c r="AC408" s="168"/>
      <c r="AD408" s="168"/>
      <c r="AE408" s="168"/>
      <c r="AF408" s="59"/>
      <c r="AG408" s="168"/>
      <c r="AH408" s="168"/>
      <c r="AI408" s="168"/>
      <c r="AJ408" s="59"/>
      <c r="AK408" s="168"/>
      <c r="AL408" s="168"/>
      <c r="AM408" s="168"/>
      <c r="AN408" s="59"/>
      <c r="AO408" s="168"/>
      <c r="AP408" s="183"/>
      <c r="AQ408" s="183"/>
      <c r="AR408" s="59"/>
      <c r="AS408" s="59"/>
      <c r="AU408" s="167"/>
      <c r="AV408" s="167"/>
      <c r="AW408" s="167"/>
      <c r="AX408" s="51"/>
      <c r="AY408" s="51"/>
      <c r="AZ408" s="51"/>
      <c r="BA408" s="51"/>
      <c r="BB408" s="51"/>
      <c r="BC408" s="51"/>
      <c r="BD408" s="51"/>
    </row>
    <row r="409" spans="1:56" x14ac:dyDescent="0.45">
      <c r="A409" s="45" t="s">
        <v>73</v>
      </c>
      <c r="B409" s="88" t="s">
        <v>174</v>
      </c>
      <c r="C409" s="119" t="s">
        <v>176</v>
      </c>
      <c r="D409" s="88">
        <v>2750896</v>
      </c>
      <c r="E409" s="40">
        <v>24.5</v>
      </c>
      <c r="F409" s="40">
        <v>20.6</v>
      </c>
      <c r="G409" s="40">
        <v>21.5</v>
      </c>
      <c r="H409" s="214">
        <f>AU409-SUM(E409,F409,G409)</f>
        <v>22.400000000000006</v>
      </c>
      <c r="I409" s="40">
        <v>22</v>
      </c>
      <c r="L409" s="52"/>
      <c r="M409" s="168"/>
      <c r="N409" s="168"/>
      <c r="O409" s="168"/>
      <c r="P409" s="59"/>
      <c r="Q409" s="168"/>
      <c r="R409" s="168"/>
      <c r="S409" s="168"/>
      <c r="T409" s="59"/>
      <c r="U409" s="168"/>
      <c r="V409" s="168"/>
      <c r="W409" s="168"/>
      <c r="X409" s="59"/>
      <c r="Y409" s="168"/>
      <c r="Z409" s="168"/>
      <c r="AA409" s="168"/>
      <c r="AB409" s="59"/>
      <c r="AC409" s="168"/>
      <c r="AD409" s="168"/>
      <c r="AE409" s="168"/>
      <c r="AF409" s="59"/>
      <c r="AG409" s="168"/>
      <c r="AH409" s="168"/>
      <c r="AI409" s="168"/>
      <c r="AJ409" s="59"/>
      <c r="AK409" s="168"/>
      <c r="AL409" s="168"/>
      <c r="AM409" s="168"/>
      <c r="AN409" s="59"/>
      <c r="AO409" s="168"/>
      <c r="AP409" s="183"/>
      <c r="AQ409" s="183"/>
      <c r="AR409" s="59"/>
      <c r="AS409" s="59"/>
      <c r="AU409" s="37">
        <v>89</v>
      </c>
      <c r="AV409" s="37">
        <v>88.2</v>
      </c>
      <c r="AW409" s="37">
        <v>86.9</v>
      </c>
      <c r="AX409" s="51"/>
      <c r="AY409" s="51"/>
      <c r="AZ409" s="51"/>
      <c r="BA409" s="51"/>
      <c r="BB409" s="51"/>
      <c r="BC409" s="51"/>
      <c r="BD409" s="51"/>
    </row>
    <row r="410" spans="1:56" x14ac:dyDescent="0.45">
      <c r="A410" s="45" t="s">
        <v>447</v>
      </c>
      <c r="B410" s="88" t="s">
        <v>174</v>
      </c>
      <c r="C410" s="119" t="s">
        <v>176</v>
      </c>
      <c r="D410" s="88">
        <v>2750897</v>
      </c>
      <c r="E410" s="40">
        <v>78.400000000000006</v>
      </c>
      <c r="F410" s="40">
        <v>81.400000000000006</v>
      </c>
      <c r="G410" s="40">
        <v>83.1</v>
      </c>
      <c r="H410" s="214">
        <f>AU410-SUM(E410,F410,G410)</f>
        <v>84.1</v>
      </c>
      <c r="I410" s="40">
        <v>83</v>
      </c>
      <c r="L410" s="52"/>
      <c r="M410" s="168"/>
      <c r="N410" s="168"/>
      <c r="O410" s="168"/>
      <c r="P410" s="59"/>
      <c r="Q410" s="168"/>
      <c r="R410" s="168"/>
      <c r="S410" s="168"/>
      <c r="T410" s="59"/>
      <c r="U410" s="168"/>
      <c r="V410" s="168"/>
      <c r="W410" s="168"/>
      <c r="X410" s="59"/>
      <c r="Y410" s="168"/>
      <c r="Z410" s="168"/>
      <c r="AA410" s="168"/>
      <c r="AB410" s="59"/>
      <c r="AC410" s="168"/>
      <c r="AD410" s="168"/>
      <c r="AE410" s="168"/>
      <c r="AF410" s="59"/>
      <c r="AG410" s="168"/>
      <c r="AH410" s="168"/>
      <c r="AI410" s="168"/>
      <c r="AJ410" s="59"/>
      <c r="AK410" s="168"/>
      <c r="AL410" s="168"/>
      <c r="AM410" s="168"/>
      <c r="AN410" s="59"/>
      <c r="AO410" s="168"/>
      <c r="AP410" s="183"/>
      <c r="AQ410" s="183"/>
      <c r="AR410" s="59"/>
      <c r="AS410" s="59"/>
      <c r="AU410" s="37">
        <v>327</v>
      </c>
      <c r="AV410" s="37">
        <v>336.9</v>
      </c>
      <c r="AW410" s="37">
        <v>346.8</v>
      </c>
      <c r="AX410" s="51"/>
      <c r="AY410" s="51"/>
      <c r="AZ410" s="51"/>
      <c r="BA410" s="51"/>
      <c r="BB410" s="51"/>
      <c r="BC410" s="51"/>
      <c r="BD410" s="51"/>
    </row>
    <row r="411" spans="1:56" x14ac:dyDescent="0.45">
      <c r="A411" s="45" t="s">
        <v>92</v>
      </c>
      <c r="B411" s="88" t="s">
        <v>174</v>
      </c>
      <c r="C411" s="119" t="s">
        <v>176</v>
      </c>
      <c r="D411" s="88">
        <v>2750898</v>
      </c>
      <c r="E411" s="40">
        <v>131.5</v>
      </c>
      <c r="F411" s="40">
        <v>146.69999999999999</v>
      </c>
      <c r="G411" s="40">
        <v>131.30000000000001</v>
      </c>
      <c r="H411" s="214">
        <f>AU411-SUM(E411,F411,G411)</f>
        <v>193.5</v>
      </c>
      <c r="I411" s="40">
        <v>135</v>
      </c>
      <c r="L411" s="52"/>
      <c r="M411" s="168"/>
      <c r="N411" s="168"/>
      <c r="O411" s="168"/>
      <c r="P411" s="59"/>
      <c r="Q411" s="168"/>
      <c r="R411" s="168"/>
      <c r="S411" s="168"/>
      <c r="T411" s="59"/>
      <c r="U411" s="168"/>
      <c r="V411" s="168"/>
      <c r="W411" s="168"/>
      <c r="X411" s="59"/>
      <c r="Y411" s="168"/>
      <c r="Z411" s="168"/>
      <c r="AA411" s="168"/>
      <c r="AB411" s="59"/>
      <c r="AC411" s="168"/>
      <c r="AD411" s="168"/>
      <c r="AE411" s="168"/>
      <c r="AF411" s="59"/>
      <c r="AG411" s="168"/>
      <c r="AH411" s="168"/>
      <c r="AI411" s="168"/>
      <c r="AJ411" s="59"/>
      <c r="AK411" s="168"/>
      <c r="AL411" s="168"/>
      <c r="AM411" s="168"/>
      <c r="AN411" s="59"/>
      <c r="AO411" s="168"/>
      <c r="AP411" s="183"/>
      <c r="AQ411" s="183"/>
      <c r="AR411" s="59"/>
      <c r="AS411" s="59"/>
      <c r="AU411" s="37">
        <v>603</v>
      </c>
      <c r="AV411" s="37">
        <v>615.5</v>
      </c>
      <c r="AW411" s="37">
        <v>687.9</v>
      </c>
      <c r="AX411" s="51"/>
      <c r="AY411" s="51"/>
      <c r="AZ411" s="51"/>
      <c r="BA411" s="51"/>
      <c r="BB411" s="51"/>
      <c r="BC411" s="51"/>
      <c r="BD411" s="51"/>
    </row>
    <row r="412" spans="1:56" x14ac:dyDescent="0.45">
      <c r="A412" s="44" t="s">
        <v>214</v>
      </c>
      <c r="B412" s="120" t="s">
        <v>174</v>
      </c>
      <c r="C412" s="121" t="s">
        <v>176</v>
      </c>
      <c r="D412" s="120">
        <v>2750899</v>
      </c>
      <c r="E412" s="176">
        <f>E407+SUM(E409:E411)</f>
        <v>454.5</v>
      </c>
      <c r="F412" s="176">
        <f>F407+SUM(F409:F411)</f>
        <v>494.2</v>
      </c>
      <c r="G412" s="176">
        <f>G407+SUM(G409:G411)</f>
        <v>473.3</v>
      </c>
      <c r="H412" s="234">
        <f>AU412-SUM(E412,F412,G412)</f>
        <v>622</v>
      </c>
      <c r="I412" s="235">
        <v>463</v>
      </c>
      <c r="J412" s="188"/>
      <c r="K412" s="188"/>
      <c r="L412" s="189"/>
      <c r="M412" s="174"/>
      <c r="N412" s="174"/>
      <c r="O412" s="174"/>
      <c r="P412" s="175"/>
      <c r="Q412" s="174"/>
      <c r="R412" s="174"/>
      <c r="S412" s="174"/>
      <c r="T412" s="175"/>
      <c r="U412" s="174"/>
      <c r="V412" s="174"/>
      <c r="W412" s="174"/>
      <c r="X412" s="175"/>
      <c r="Y412" s="174"/>
      <c r="Z412" s="174"/>
      <c r="AA412" s="174"/>
      <c r="AB412" s="175"/>
      <c r="AC412" s="174"/>
      <c r="AD412" s="174"/>
      <c r="AE412" s="174"/>
      <c r="AF412" s="175"/>
      <c r="AG412" s="174"/>
      <c r="AH412" s="174"/>
      <c r="AI412" s="174"/>
      <c r="AJ412" s="175"/>
      <c r="AK412" s="174"/>
      <c r="AL412" s="174"/>
      <c r="AM412" s="174"/>
      <c r="AN412" s="175"/>
      <c r="AO412" s="174"/>
      <c r="AP412" s="204"/>
      <c r="AQ412" s="204"/>
      <c r="AR412" s="175"/>
      <c r="AS412" s="175"/>
      <c r="AU412" s="219">
        <f>AU407+SUM(AU409:AU411)</f>
        <v>2044</v>
      </c>
      <c r="AV412" s="67">
        <v>2105.9</v>
      </c>
      <c r="AW412" s="219">
        <f>AW407+SUM(AW409:AW411)</f>
        <v>2286.6999999999998</v>
      </c>
      <c r="AX412" s="178"/>
      <c r="AY412" s="178"/>
      <c r="AZ412" s="178"/>
      <c r="BA412" s="178"/>
      <c r="BB412" s="178"/>
      <c r="BC412" s="178"/>
      <c r="BD412" s="178"/>
    </row>
    <row r="413" spans="1:56" x14ac:dyDescent="0.45">
      <c r="E413" s="162"/>
      <c r="F413" s="162"/>
      <c r="G413" s="162"/>
      <c r="H413" s="59"/>
      <c r="I413" s="162"/>
      <c r="J413" s="168"/>
      <c r="K413" s="168"/>
      <c r="L413" s="59"/>
      <c r="M413" s="168"/>
      <c r="N413" s="168"/>
      <c r="O413" s="168"/>
      <c r="P413" s="59"/>
      <c r="Q413" s="168"/>
      <c r="R413" s="168"/>
      <c r="S413" s="168"/>
      <c r="T413" s="59"/>
      <c r="U413" s="168"/>
      <c r="V413" s="168"/>
      <c r="W413" s="168"/>
      <c r="X413" s="59"/>
      <c r="Y413" s="168"/>
      <c r="Z413" s="168"/>
      <c r="AA413" s="168"/>
      <c r="AB413" s="59"/>
      <c r="AC413" s="168"/>
      <c r="AD413" s="168"/>
      <c r="AE413" s="168"/>
      <c r="AF413" s="59"/>
      <c r="AG413" s="168"/>
      <c r="AH413" s="168"/>
      <c r="AI413" s="168"/>
      <c r="AJ413" s="59"/>
      <c r="AK413" s="168"/>
      <c r="AL413" s="168"/>
      <c r="AM413" s="168"/>
      <c r="AN413" s="59"/>
      <c r="AO413" s="168"/>
      <c r="AP413" s="183"/>
      <c r="AQ413" s="183"/>
      <c r="AR413" s="59"/>
      <c r="AS413" s="59"/>
      <c r="AU413" s="167"/>
      <c r="AV413" s="167"/>
      <c r="AW413" s="167"/>
      <c r="AX413" s="51"/>
      <c r="AY413" s="51"/>
      <c r="AZ413" s="51"/>
      <c r="BA413" s="51"/>
      <c r="BB413" s="51"/>
      <c r="BC413" s="51"/>
      <c r="BD413" s="51"/>
    </row>
    <row r="414" spans="1:56" x14ac:dyDescent="0.45">
      <c r="A414" s="46" t="s">
        <v>482</v>
      </c>
      <c r="B414" s="90"/>
      <c r="C414" s="90"/>
      <c r="D414" s="90"/>
      <c r="E414" s="162"/>
      <c r="F414" s="162"/>
      <c r="G414" s="162"/>
      <c r="H414" s="59"/>
      <c r="I414" s="162"/>
      <c r="J414" s="168"/>
      <c r="K414" s="168"/>
      <c r="L414" s="59"/>
      <c r="M414" s="168"/>
      <c r="N414" s="168"/>
      <c r="O414" s="168"/>
      <c r="P414" s="59"/>
      <c r="Q414" s="168"/>
      <c r="R414" s="168"/>
      <c r="S414" s="168"/>
      <c r="T414" s="59"/>
      <c r="U414" s="168"/>
      <c r="V414" s="168"/>
      <c r="W414" s="168"/>
      <c r="X414" s="59"/>
      <c r="Y414" s="168"/>
      <c r="Z414" s="168"/>
      <c r="AA414" s="168"/>
      <c r="AB414" s="59"/>
      <c r="AC414" s="168"/>
      <c r="AD414" s="168"/>
      <c r="AE414" s="168"/>
      <c r="AF414" s="59"/>
      <c r="AG414" s="168"/>
      <c r="AH414" s="168"/>
      <c r="AI414" s="168"/>
      <c r="AJ414" s="59"/>
      <c r="AK414" s="168"/>
      <c r="AL414" s="168"/>
      <c r="AM414" s="168"/>
      <c r="AN414" s="59"/>
      <c r="AO414" s="168"/>
      <c r="AP414" s="183"/>
      <c r="AQ414" s="183"/>
      <c r="AR414" s="59"/>
      <c r="AS414" s="59"/>
      <c r="AU414" s="167"/>
      <c r="AV414" s="167"/>
      <c r="AW414" s="167"/>
      <c r="AX414" s="51"/>
      <c r="AY414" s="51"/>
      <c r="AZ414" s="51"/>
      <c r="BA414" s="51"/>
      <c r="BB414" s="51"/>
      <c r="BC414" s="51"/>
      <c r="BD414" s="51"/>
    </row>
    <row r="415" spans="1:56" x14ac:dyDescent="0.45">
      <c r="A415" s="45" t="s">
        <v>483</v>
      </c>
      <c r="B415" s="88" t="s">
        <v>174</v>
      </c>
      <c r="C415" s="119" t="s">
        <v>176</v>
      </c>
      <c r="D415" s="88">
        <v>2750900</v>
      </c>
      <c r="E415" s="40">
        <v>18.899999999999999</v>
      </c>
      <c r="F415" s="40">
        <v>0</v>
      </c>
      <c r="G415" s="40">
        <v>0</v>
      </c>
      <c r="H415" s="214">
        <f>AU415-SUM(E415,F415,G415)</f>
        <v>0.10000000000000142</v>
      </c>
      <c r="I415" s="168"/>
      <c r="J415" s="168"/>
      <c r="K415" s="168"/>
      <c r="L415" s="59"/>
      <c r="M415" s="168"/>
      <c r="N415" s="168"/>
      <c r="O415" s="168"/>
      <c r="P415" s="59"/>
      <c r="Q415" s="168"/>
      <c r="R415" s="168"/>
      <c r="S415" s="168"/>
      <c r="T415" s="59"/>
      <c r="U415" s="168"/>
      <c r="V415" s="168"/>
      <c r="W415" s="168"/>
      <c r="X415" s="59"/>
      <c r="Y415" s="168"/>
      <c r="Z415" s="168"/>
      <c r="AA415" s="168"/>
      <c r="AB415" s="59"/>
      <c r="AC415" s="168"/>
      <c r="AD415" s="168"/>
      <c r="AE415" s="168"/>
      <c r="AF415" s="59"/>
      <c r="AG415" s="168"/>
      <c r="AH415" s="168"/>
      <c r="AI415" s="168"/>
      <c r="AJ415" s="59"/>
      <c r="AK415" s="168"/>
      <c r="AL415" s="168"/>
      <c r="AM415" s="168"/>
      <c r="AN415" s="59"/>
      <c r="AO415" s="168"/>
      <c r="AP415" s="183"/>
      <c r="AQ415" s="183"/>
      <c r="AR415" s="59"/>
      <c r="AS415" s="59"/>
      <c r="AU415" s="37">
        <v>19</v>
      </c>
      <c r="AV415" s="169"/>
      <c r="AW415" s="37">
        <v>0.3</v>
      </c>
      <c r="AX415" s="51"/>
      <c r="AY415" s="51"/>
      <c r="AZ415" s="51"/>
      <c r="BA415" s="51"/>
      <c r="BB415" s="51"/>
      <c r="BC415" s="51"/>
      <c r="BD415" s="51"/>
    </row>
    <row r="416" spans="1:56" x14ac:dyDescent="0.45">
      <c r="A416" s="45" t="s">
        <v>484</v>
      </c>
      <c r="B416" s="88" t="s">
        <v>174</v>
      </c>
      <c r="C416" s="119" t="s">
        <v>176</v>
      </c>
      <c r="D416" s="88">
        <v>2750901</v>
      </c>
      <c r="E416" s="40">
        <v>5.3</v>
      </c>
      <c r="F416" s="40">
        <v>5.5</v>
      </c>
      <c r="G416" s="40">
        <v>5.5</v>
      </c>
      <c r="H416" s="214">
        <f>AU416-SUM(E416,F416,G416)</f>
        <v>4.6999999999999993</v>
      </c>
      <c r="I416" s="40">
        <v>9</v>
      </c>
      <c r="L416" s="52"/>
      <c r="M416" s="168"/>
      <c r="N416" s="168"/>
      <c r="O416" s="168"/>
      <c r="P416" s="59"/>
      <c r="Q416" s="168"/>
      <c r="R416" s="168"/>
      <c r="S416" s="168"/>
      <c r="T416" s="59"/>
      <c r="U416" s="168"/>
      <c r="V416" s="168"/>
      <c r="W416" s="168"/>
      <c r="X416" s="59"/>
      <c r="Y416" s="168"/>
      <c r="Z416" s="168"/>
      <c r="AA416" s="168"/>
      <c r="AB416" s="59"/>
      <c r="AC416" s="168"/>
      <c r="AD416" s="168"/>
      <c r="AE416" s="168"/>
      <c r="AF416" s="59"/>
      <c r="AG416" s="168"/>
      <c r="AH416" s="168"/>
      <c r="AI416" s="168"/>
      <c r="AJ416" s="59"/>
      <c r="AK416" s="168"/>
      <c r="AL416" s="168"/>
      <c r="AM416" s="168"/>
      <c r="AN416" s="59"/>
      <c r="AO416" s="168"/>
      <c r="AP416" s="183"/>
      <c r="AQ416" s="183"/>
      <c r="AR416" s="59"/>
      <c r="AS416" s="59"/>
      <c r="AU416" s="37">
        <v>21</v>
      </c>
      <c r="AV416" s="37">
        <v>37.4</v>
      </c>
      <c r="AW416" s="37">
        <v>38.5</v>
      </c>
      <c r="AX416" s="51"/>
      <c r="AY416" s="51"/>
      <c r="AZ416" s="51"/>
      <c r="BA416" s="51"/>
      <c r="BB416" s="51"/>
      <c r="BC416" s="51"/>
      <c r="BD416" s="51"/>
    </row>
    <row r="417" spans="1:56" x14ac:dyDescent="0.45">
      <c r="A417" s="45" t="s">
        <v>485</v>
      </c>
      <c r="B417" s="88" t="s">
        <v>174</v>
      </c>
      <c r="C417" s="119" t="s">
        <v>176</v>
      </c>
      <c r="D417" s="88">
        <v>2750902</v>
      </c>
      <c r="E417" s="40">
        <v>0.5</v>
      </c>
      <c r="F417" s="40">
        <v>0</v>
      </c>
      <c r="G417" s="40">
        <v>0.2</v>
      </c>
      <c r="H417" s="214">
        <f>AU417-SUM(E417,F417,G417)</f>
        <v>0.30000000000000004</v>
      </c>
      <c r="I417" s="39"/>
      <c r="L417" s="52"/>
      <c r="M417" s="168"/>
      <c r="N417" s="168"/>
      <c r="O417" s="168"/>
      <c r="P417" s="59"/>
      <c r="Q417" s="168"/>
      <c r="R417" s="168"/>
      <c r="S417" s="168"/>
      <c r="T417" s="59"/>
      <c r="U417" s="168"/>
      <c r="V417" s="168"/>
      <c r="W417" s="168"/>
      <c r="X417" s="59"/>
      <c r="Y417" s="168"/>
      <c r="Z417" s="168"/>
      <c r="AA417" s="168"/>
      <c r="AB417" s="59"/>
      <c r="AC417" s="168"/>
      <c r="AD417" s="168"/>
      <c r="AE417" s="168"/>
      <c r="AF417" s="59"/>
      <c r="AG417" s="168"/>
      <c r="AH417" s="168"/>
      <c r="AI417" s="168"/>
      <c r="AJ417" s="59"/>
      <c r="AK417" s="168"/>
      <c r="AL417" s="168"/>
      <c r="AM417" s="168"/>
      <c r="AN417" s="59"/>
      <c r="AO417" s="168"/>
      <c r="AP417" s="183"/>
      <c r="AQ417" s="183"/>
      <c r="AR417" s="59"/>
      <c r="AS417" s="59"/>
      <c r="AU417" s="37">
        <v>1</v>
      </c>
      <c r="AV417" s="169"/>
      <c r="AW417" s="169"/>
      <c r="AX417" s="51"/>
      <c r="AY417" s="51"/>
      <c r="AZ417" s="51"/>
      <c r="BA417" s="51"/>
      <c r="BB417" s="51"/>
      <c r="BC417" s="51"/>
      <c r="BD417" s="51"/>
    </row>
    <row r="418" spans="1:56" x14ac:dyDescent="0.45">
      <c r="A418" s="45" t="s">
        <v>486</v>
      </c>
      <c r="B418" s="88" t="s">
        <v>174</v>
      </c>
      <c r="C418" s="119" t="s">
        <v>176</v>
      </c>
      <c r="D418" s="88">
        <v>2750903</v>
      </c>
      <c r="E418" s="40">
        <v>0</v>
      </c>
      <c r="F418" s="40">
        <v>8.5</v>
      </c>
      <c r="G418" s="40">
        <v>0</v>
      </c>
      <c r="H418" s="214">
        <f>AU418-SUM(E418,F418,G418)</f>
        <v>0.5</v>
      </c>
      <c r="I418" s="168"/>
      <c r="L418" s="52"/>
      <c r="M418" s="168"/>
      <c r="N418" s="168"/>
      <c r="O418" s="168"/>
      <c r="P418" s="59"/>
      <c r="Q418" s="168"/>
      <c r="R418" s="168"/>
      <c r="S418" s="168"/>
      <c r="T418" s="59"/>
      <c r="U418" s="168"/>
      <c r="V418" s="168"/>
      <c r="W418" s="168"/>
      <c r="X418" s="59"/>
      <c r="Y418" s="168"/>
      <c r="Z418" s="168"/>
      <c r="AA418" s="168"/>
      <c r="AB418" s="59"/>
      <c r="AC418" s="168"/>
      <c r="AD418" s="168"/>
      <c r="AE418" s="168"/>
      <c r="AF418" s="59"/>
      <c r="AG418" s="168"/>
      <c r="AH418" s="168"/>
      <c r="AI418" s="168"/>
      <c r="AJ418" s="59"/>
      <c r="AK418" s="168"/>
      <c r="AL418" s="168"/>
      <c r="AM418" s="168"/>
      <c r="AN418" s="59"/>
      <c r="AO418" s="168"/>
      <c r="AP418" s="183"/>
      <c r="AQ418" s="183"/>
      <c r="AR418" s="59"/>
      <c r="AS418" s="59"/>
      <c r="AU418" s="37">
        <v>9</v>
      </c>
      <c r="AV418" s="169"/>
      <c r="AW418" s="169"/>
      <c r="AX418" s="51"/>
      <c r="AY418" s="51"/>
      <c r="AZ418" s="51"/>
      <c r="BA418" s="51"/>
      <c r="BB418" s="51"/>
      <c r="BC418" s="51"/>
      <c r="BD418" s="51"/>
    </row>
    <row r="419" spans="1:56" x14ac:dyDescent="0.45">
      <c r="A419" s="45" t="s">
        <v>487</v>
      </c>
      <c r="B419" s="88" t="s">
        <v>174</v>
      </c>
      <c r="C419" s="119" t="s">
        <v>176</v>
      </c>
      <c r="D419" s="88">
        <v>2750904</v>
      </c>
      <c r="E419" s="168"/>
      <c r="F419" s="39"/>
      <c r="G419" s="168"/>
      <c r="H419" s="59"/>
      <c r="I419" s="168"/>
      <c r="L419" s="52"/>
      <c r="M419" s="168"/>
      <c r="N419" s="168"/>
      <c r="O419" s="168"/>
      <c r="P419" s="59"/>
      <c r="Q419" s="168"/>
      <c r="R419" s="168"/>
      <c r="S419" s="168"/>
      <c r="T419" s="59"/>
      <c r="U419" s="168"/>
      <c r="V419" s="168"/>
      <c r="W419" s="168"/>
      <c r="X419" s="59"/>
      <c r="Y419" s="168"/>
      <c r="Z419" s="168"/>
      <c r="AA419" s="168"/>
      <c r="AB419" s="59"/>
      <c r="AC419" s="168"/>
      <c r="AD419" s="168"/>
      <c r="AE419" s="168"/>
      <c r="AF419" s="59"/>
      <c r="AG419" s="168"/>
      <c r="AH419" s="168"/>
      <c r="AI419" s="168"/>
      <c r="AJ419" s="59"/>
      <c r="AK419" s="168"/>
      <c r="AL419" s="168"/>
      <c r="AM419" s="168"/>
      <c r="AN419" s="59"/>
      <c r="AO419" s="168"/>
      <c r="AP419" s="183"/>
      <c r="AQ419" s="183"/>
      <c r="AR419" s="59"/>
      <c r="AS419" s="59"/>
      <c r="AU419" s="169"/>
      <c r="AV419" s="37">
        <v>14.3</v>
      </c>
      <c r="AW419" s="169"/>
      <c r="AX419" s="51"/>
      <c r="AY419" s="51"/>
      <c r="AZ419" s="51"/>
      <c r="BA419" s="51"/>
      <c r="BB419" s="51"/>
      <c r="BC419" s="51"/>
      <c r="BD419" s="51"/>
    </row>
    <row r="420" spans="1:56" x14ac:dyDescent="0.45">
      <c r="A420" s="45" t="s">
        <v>488</v>
      </c>
      <c r="B420" s="88" t="s">
        <v>174</v>
      </c>
      <c r="C420" s="119" t="s">
        <v>176</v>
      </c>
      <c r="D420" s="88">
        <v>2750905</v>
      </c>
      <c r="E420" s="40">
        <v>0.9</v>
      </c>
      <c r="F420" s="40">
        <v>0.3</v>
      </c>
      <c r="G420" s="40">
        <v>-2.2999999999999998</v>
      </c>
      <c r="H420" s="214">
        <f>AU420-SUM(E420,F420,G420)</f>
        <v>-3.9000000000000004</v>
      </c>
      <c r="I420" s="40">
        <v>1</v>
      </c>
      <c r="L420" s="52"/>
      <c r="M420" s="168"/>
      <c r="N420" s="168"/>
      <c r="O420" s="168"/>
      <c r="P420" s="59"/>
      <c r="Q420" s="168"/>
      <c r="R420" s="168"/>
      <c r="S420" s="168"/>
      <c r="T420" s="59"/>
      <c r="U420" s="168"/>
      <c r="V420" s="168"/>
      <c r="W420" s="168"/>
      <c r="X420" s="59"/>
      <c r="Y420" s="168"/>
      <c r="Z420" s="168"/>
      <c r="AA420" s="168"/>
      <c r="AB420" s="59"/>
      <c r="AC420" s="168"/>
      <c r="AD420" s="168"/>
      <c r="AE420" s="168"/>
      <c r="AF420" s="59"/>
      <c r="AG420" s="168"/>
      <c r="AH420" s="168"/>
      <c r="AI420" s="168"/>
      <c r="AJ420" s="59"/>
      <c r="AK420" s="168"/>
      <c r="AL420" s="168"/>
      <c r="AM420" s="168"/>
      <c r="AN420" s="59"/>
      <c r="AO420" s="168"/>
      <c r="AP420" s="183"/>
      <c r="AQ420" s="183"/>
      <c r="AR420" s="59"/>
      <c r="AS420" s="59"/>
      <c r="AU420" s="37">
        <v>-5</v>
      </c>
      <c r="AV420" s="37">
        <v>7.5</v>
      </c>
      <c r="AW420" s="37">
        <v>21.6</v>
      </c>
      <c r="AX420" s="51"/>
      <c r="AY420" s="51"/>
      <c r="AZ420" s="51"/>
      <c r="BA420" s="51"/>
      <c r="BB420" s="51"/>
      <c r="BC420" s="51"/>
      <c r="BD420" s="51"/>
    </row>
    <row r="421" spans="1:56" x14ac:dyDescent="0.45">
      <c r="A421" s="45" t="s">
        <v>88</v>
      </c>
      <c r="B421" s="88" t="s">
        <v>174</v>
      </c>
      <c r="C421" s="119" t="s">
        <v>176</v>
      </c>
      <c r="D421" s="88">
        <v>2750906</v>
      </c>
      <c r="E421" s="40">
        <v>0</v>
      </c>
      <c r="F421" s="40">
        <v>0.1</v>
      </c>
      <c r="G421" s="40">
        <v>0</v>
      </c>
      <c r="H421" s="214">
        <f>AU421-SUM(E421,F421,G421)</f>
        <v>0.9</v>
      </c>
      <c r="I421" s="40">
        <v>1</v>
      </c>
      <c r="L421" s="52"/>
      <c r="M421" s="168"/>
      <c r="N421" s="168"/>
      <c r="O421" s="168"/>
      <c r="P421" s="59"/>
      <c r="Q421" s="168"/>
      <c r="R421" s="168"/>
      <c r="S421" s="168"/>
      <c r="T421" s="59"/>
      <c r="U421" s="168"/>
      <c r="V421" s="168"/>
      <c r="W421" s="168"/>
      <c r="X421" s="59"/>
      <c r="Y421" s="168"/>
      <c r="Z421" s="168"/>
      <c r="AA421" s="168"/>
      <c r="AB421" s="59"/>
      <c r="AC421" s="168"/>
      <c r="AD421" s="168"/>
      <c r="AE421" s="168"/>
      <c r="AF421" s="59"/>
      <c r="AG421" s="168"/>
      <c r="AH421" s="168"/>
      <c r="AI421" s="168"/>
      <c r="AJ421" s="59"/>
      <c r="AK421" s="168"/>
      <c r="AL421" s="168"/>
      <c r="AM421" s="168"/>
      <c r="AN421" s="59"/>
      <c r="AO421" s="168"/>
      <c r="AP421" s="183"/>
      <c r="AQ421" s="183"/>
      <c r="AR421" s="59"/>
      <c r="AS421" s="59"/>
      <c r="AU421" s="37">
        <v>1</v>
      </c>
      <c r="AV421" s="169"/>
      <c r="AW421" s="169"/>
      <c r="AX421" s="51"/>
      <c r="AY421" s="51"/>
      <c r="AZ421" s="51"/>
      <c r="BA421" s="51"/>
      <c r="BB421" s="51"/>
      <c r="BC421" s="51"/>
      <c r="BD421" s="51"/>
    </row>
    <row r="422" spans="1:56" x14ac:dyDescent="0.45">
      <c r="A422" s="44" t="s">
        <v>489</v>
      </c>
      <c r="B422" s="120" t="s">
        <v>174</v>
      </c>
      <c r="C422" s="121" t="s">
        <v>176</v>
      </c>
      <c r="D422" s="120">
        <v>2750907</v>
      </c>
      <c r="E422" s="63">
        <v>25.6</v>
      </c>
      <c r="F422" s="176">
        <f>SUM(F415:F421)</f>
        <v>14.4</v>
      </c>
      <c r="G422" s="63">
        <v>3.4</v>
      </c>
      <c r="H422" s="234">
        <f>AU422-SUM(E422,F422,G422)</f>
        <v>2.6000000000000014</v>
      </c>
      <c r="I422" s="236">
        <f>SUM(I415:I421)</f>
        <v>11</v>
      </c>
      <c r="J422" s="188"/>
      <c r="K422" s="188"/>
      <c r="L422" s="189"/>
      <c r="M422" s="174"/>
      <c r="N422" s="174"/>
      <c r="O422" s="174"/>
      <c r="P422" s="175"/>
      <c r="Q422" s="174"/>
      <c r="R422" s="174"/>
      <c r="S422" s="174"/>
      <c r="T422" s="175"/>
      <c r="U422" s="174"/>
      <c r="V422" s="174"/>
      <c r="W422" s="174"/>
      <c r="X422" s="175"/>
      <c r="Y422" s="174"/>
      <c r="Z422" s="174"/>
      <c r="AA422" s="174"/>
      <c r="AB422" s="175"/>
      <c r="AC422" s="174"/>
      <c r="AD422" s="174"/>
      <c r="AE422" s="174"/>
      <c r="AF422" s="175"/>
      <c r="AG422" s="174"/>
      <c r="AH422" s="174"/>
      <c r="AI422" s="174"/>
      <c r="AJ422" s="175"/>
      <c r="AK422" s="174"/>
      <c r="AL422" s="174"/>
      <c r="AM422" s="174"/>
      <c r="AN422" s="175"/>
      <c r="AO422" s="174"/>
      <c r="AP422" s="204"/>
      <c r="AQ422" s="204"/>
      <c r="AR422" s="175"/>
      <c r="AS422" s="175"/>
      <c r="AU422" s="219">
        <f>SUM(AU415:AU421)</f>
        <v>46</v>
      </c>
      <c r="AV422" s="219">
        <f>SUM(AV415:AV421)</f>
        <v>59.2</v>
      </c>
      <c r="AW422" s="219">
        <f>SUM(AW415:AW421)</f>
        <v>60.4</v>
      </c>
      <c r="AX422" s="178"/>
      <c r="AY422" s="178"/>
      <c r="AZ422" s="178"/>
      <c r="BA422" s="178"/>
      <c r="BB422" s="178"/>
      <c r="BC422" s="178"/>
      <c r="BD422" s="178"/>
    </row>
    <row r="423" spans="1:56" x14ac:dyDescent="0.45">
      <c r="E423" s="162"/>
      <c r="F423" s="162"/>
      <c r="G423" s="162"/>
      <c r="H423" s="59"/>
      <c r="I423" s="162"/>
      <c r="J423" s="168"/>
      <c r="K423" s="168"/>
      <c r="L423" s="59"/>
      <c r="M423" s="168"/>
      <c r="N423" s="168"/>
      <c r="O423" s="168"/>
      <c r="P423" s="59"/>
      <c r="Q423" s="168"/>
      <c r="R423" s="168"/>
      <c r="S423" s="168"/>
      <c r="T423" s="59"/>
      <c r="U423" s="168"/>
      <c r="V423" s="168"/>
      <c r="W423" s="168"/>
      <c r="X423" s="59"/>
      <c r="Y423" s="168"/>
      <c r="Z423" s="168"/>
      <c r="AA423" s="168"/>
      <c r="AB423" s="59"/>
      <c r="AC423" s="168"/>
      <c r="AD423" s="168"/>
      <c r="AE423" s="168"/>
      <c r="AF423" s="59"/>
      <c r="AG423" s="168"/>
      <c r="AH423" s="168"/>
      <c r="AI423" s="168"/>
      <c r="AJ423" s="59"/>
      <c r="AK423" s="168"/>
      <c r="AL423" s="168"/>
      <c r="AM423" s="168"/>
      <c r="AN423" s="59"/>
      <c r="AO423" s="168"/>
      <c r="AP423" s="183"/>
      <c r="AQ423" s="183"/>
      <c r="AR423" s="59"/>
      <c r="AS423" s="59"/>
      <c r="AU423" s="167"/>
      <c r="AV423" s="167"/>
      <c r="AW423" s="167"/>
      <c r="AX423" s="51"/>
      <c r="AY423" s="51"/>
      <c r="AZ423" s="51"/>
      <c r="BA423" s="51"/>
      <c r="BB423" s="51"/>
      <c r="BC423" s="51"/>
      <c r="BD423" s="51"/>
    </row>
    <row r="424" spans="1:56" x14ac:dyDescent="0.45">
      <c r="A424" s="58" t="s">
        <v>202</v>
      </c>
      <c r="B424" s="120" t="s">
        <v>174</v>
      </c>
      <c r="C424" s="121" t="s">
        <v>176</v>
      </c>
      <c r="D424" s="120">
        <v>2750908</v>
      </c>
      <c r="E424" s="176">
        <f>E412+E422</f>
        <v>480.1</v>
      </c>
      <c r="F424" s="63">
        <v>508.6</v>
      </c>
      <c r="G424" s="176">
        <f>G412+G422</f>
        <v>476.7</v>
      </c>
      <c r="H424" s="234">
        <f>AU424-SUM(E424,F424,G424)</f>
        <v>624.59999999999991</v>
      </c>
      <c r="I424" s="235">
        <v>473</v>
      </c>
      <c r="J424" s="188"/>
      <c r="K424" s="188"/>
      <c r="L424" s="189"/>
      <c r="M424" s="174"/>
      <c r="N424" s="174"/>
      <c r="O424" s="174"/>
      <c r="P424" s="175"/>
      <c r="Q424" s="174"/>
      <c r="R424" s="174"/>
      <c r="S424" s="174"/>
      <c r="T424" s="175"/>
      <c r="U424" s="174"/>
      <c r="V424" s="174"/>
      <c r="W424" s="174"/>
      <c r="X424" s="175"/>
      <c r="Y424" s="174"/>
      <c r="Z424" s="174"/>
      <c r="AA424" s="174"/>
      <c r="AB424" s="175"/>
      <c r="AC424" s="174"/>
      <c r="AD424" s="174"/>
      <c r="AE424" s="174"/>
      <c r="AF424" s="175"/>
      <c r="AG424" s="174"/>
      <c r="AH424" s="174"/>
      <c r="AI424" s="174"/>
      <c r="AJ424" s="175"/>
      <c r="AK424" s="174"/>
      <c r="AL424" s="174"/>
      <c r="AM424" s="174"/>
      <c r="AN424" s="175"/>
      <c r="AO424" s="174"/>
      <c r="AP424" s="204"/>
      <c r="AQ424" s="204"/>
      <c r="AR424" s="175"/>
      <c r="AS424" s="175"/>
      <c r="AU424" s="219">
        <f>AU412+AU422</f>
        <v>2090</v>
      </c>
      <c r="AV424" s="219">
        <f>AV412+AV422</f>
        <v>2165.1</v>
      </c>
      <c r="AW424" s="219">
        <f>AW412+AW422</f>
        <v>2347.1</v>
      </c>
      <c r="AX424" s="178"/>
      <c r="AY424" s="178"/>
      <c r="AZ424" s="178"/>
      <c r="BA424" s="178"/>
      <c r="BB424" s="178"/>
      <c r="BC424" s="178"/>
      <c r="BD424" s="178"/>
    </row>
    <row r="425" spans="1:56" x14ac:dyDescent="0.45">
      <c r="E425" s="162"/>
      <c r="F425" s="162"/>
      <c r="G425" s="162"/>
      <c r="H425" s="59"/>
      <c r="I425" s="162"/>
      <c r="J425" s="168"/>
      <c r="K425" s="168"/>
      <c r="L425" s="59"/>
      <c r="M425" s="168"/>
      <c r="N425" s="168"/>
      <c r="O425" s="168"/>
      <c r="P425" s="59"/>
      <c r="Q425" s="168"/>
      <c r="R425" s="168"/>
      <c r="S425" s="168"/>
      <c r="T425" s="59"/>
      <c r="U425" s="168"/>
      <c r="V425" s="168"/>
      <c r="W425" s="168"/>
      <c r="X425" s="59"/>
      <c r="Y425" s="168"/>
      <c r="Z425" s="168"/>
      <c r="AA425" s="168"/>
      <c r="AB425" s="59"/>
      <c r="AC425" s="168"/>
      <c r="AD425" s="168"/>
      <c r="AE425" s="168"/>
      <c r="AF425" s="59"/>
      <c r="AG425" s="168"/>
      <c r="AH425" s="168"/>
      <c r="AI425" s="168"/>
      <c r="AJ425" s="59"/>
      <c r="AK425" s="168"/>
      <c r="AL425" s="168"/>
      <c r="AM425" s="168"/>
      <c r="AN425" s="59"/>
      <c r="AO425" s="168"/>
      <c r="AP425" s="183"/>
      <c r="AQ425" s="183"/>
      <c r="AR425" s="59"/>
      <c r="AS425" s="59"/>
      <c r="AU425" s="167"/>
      <c r="AV425" s="167"/>
      <c r="AW425" s="167"/>
      <c r="AX425" s="51"/>
      <c r="AY425" s="51"/>
      <c r="AZ425" s="51"/>
      <c r="BA425" s="51"/>
      <c r="BB425" s="51"/>
      <c r="BC425" s="51"/>
      <c r="BD425" s="51"/>
    </row>
    <row r="426" spans="1:56" x14ac:dyDescent="0.45">
      <c r="A426" s="41" t="s">
        <v>89</v>
      </c>
      <c r="B426" s="88" t="s">
        <v>174</v>
      </c>
      <c r="C426" s="119" t="s">
        <v>176</v>
      </c>
      <c r="D426" s="88">
        <v>2750909</v>
      </c>
      <c r="E426" s="40">
        <v>164</v>
      </c>
      <c r="F426" s="40">
        <v>168.8</v>
      </c>
      <c r="G426" s="40">
        <v>175.3</v>
      </c>
      <c r="H426" s="214">
        <f>AU426-SUM(E426,F426,G426)</f>
        <v>178.89999999999998</v>
      </c>
      <c r="I426" s="40">
        <v>188</v>
      </c>
      <c r="L426" s="52"/>
      <c r="M426" s="168"/>
      <c r="N426" s="168"/>
      <c r="O426" s="168"/>
      <c r="P426" s="59"/>
      <c r="Q426" s="168"/>
      <c r="R426" s="168"/>
      <c r="S426" s="168"/>
      <c r="T426" s="59"/>
      <c r="U426" s="168"/>
      <c r="V426" s="168"/>
      <c r="W426" s="168"/>
      <c r="X426" s="59"/>
      <c r="Y426" s="168"/>
      <c r="Z426" s="168"/>
      <c r="AA426" s="168"/>
      <c r="AB426" s="59"/>
      <c r="AC426" s="168"/>
      <c r="AD426" s="168"/>
      <c r="AE426" s="168"/>
      <c r="AF426" s="59"/>
      <c r="AG426" s="168"/>
      <c r="AH426" s="168"/>
      <c r="AI426" s="168"/>
      <c r="AJ426" s="59"/>
      <c r="AK426" s="168"/>
      <c r="AL426" s="168"/>
      <c r="AM426" s="168"/>
      <c r="AN426" s="59"/>
      <c r="AO426" s="168"/>
      <c r="AP426" s="183"/>
      <c r="AQ426" s="183"/>
      <c r="AR426" s="59"/>
      <c r="AS426" s="59"/>
      <c r="AU426" s="37">
        <v>687</v>
      </c>
      <c r="AV426" s="37">
        <v>785.2</v>
      </c>
      <c r="AW426" s="37">
        <v>856.9</v>
      </c>
      <c r="AX426" s="51"/>
      <c r="AY426" s="51"/>
      <c r="AZ426" s="51"/>
      <c r="BA426" s="51"/>
      <c r="BB426" s="51"/>
      <c r="BC426" s="51"/>
      <c r="BD426" s="51"/>
    </row>
    <row r="427" spans="1:56" x14ac:dyDescent="0.45">
      <c r="A427" s="58" t="s">
        <v>490</v>
      </c>
      <c r="B427" s="120" t="s">
        <v>174</v>
      </c>
      <c r="C427" s="121" t="s">
        <v>176</v>
      </c>
      <c r="D427" s="120">
        <v>2750910</v>
      </c>
      <c r="E427" s="176">
        <f>E424+E426</f>
        <v>644.1</v>
      </c>
      <c r="F427" s="63">
        <v>677.4</v>
      </c>
      <c r="G427" s="176">
        <f>G424+G426</f>
        <v>652</v>
      </c>
      <c r="H427" s="234">
        <f>AU427-SUM(E427,F427,G427)</f>
        <v>802.5</v>
      </c>
      <c r="I427" s="235">
        <v>662</v>
      </c>
      <c r="J427" s="188"/>
      <c r="K427" s="188"/>
      <c r="L427" s="189"/>
      <c r="M427" s="174"/>
      <c r="N427" s="174"/>
      <c r="O427" s="174"/>
      <c r="P427" s="175"/>
      <c r="Q427" s="174"/>
      <c r="R427" s="174"/>
      <c r="S427" s="174"/>
      <c r="T427" s="175"/>
      <c r="U427" s="174"/>
      <c r="V427" s="174"/>
      <c r="W427" s="174"/>
      <c r="X427" s="175"/>
      <c r="Y427" s="174"/>
      <c r="Z427" s="174"/>
      <c r="AA427" s="174"/>
      <c r="AB427" s="175"/>
      <c r="AC427" s="174"/>
      <c r="AD427" s="174"/>
      <c r="AE427" s="174"/>
      <c r="AF427" s="175"/>
      <c r="AG427" s="174"/>
      <c r="AH427" s="174"/>
      <c r="AI427" s="174"/>
      <c r="AJ427" s="175"/>
      <c r="AK427" s="174"/>
      <c r="AL427" s="174"/>
      <c r="AM427" s="174"/>
      <c r="AN427" s="175"/>
      <c r="AO427" s="174"/>
      <c r="AP427" s="204"/>
      <c r="AQ427" s="204"/>
      <c r="AR427" s="175"/>
      <c r="AS427" s="175"/>
      <c r="AU427" s="67">
        <v>2776</v>
      </c>
      <c r="AV427" s="219">
        <f>AV424+AV426</f>
        <v>2950.3</v>
      </c>
      <c r="AW427" s="219">
        <f>AW424+AW426</f>
        <v>3204</v>
      </c>
      <c r="AX427" s="178"/>
      <c r="AY427" s="178"/>
      <c r="AZ427" s="178"/>
      <c r="BA427" s="178"/>
      <c r="BB427" s="178"/>
      <c r="BC427" s="178"/>
      <c r="BD427" s="178"/>
    </row>
    <row r="428" spans="1:56" x14ac:dyDescent="0.45">
      <c r="E428" s="162"/>
      <c r="F428" s="162"/>
      <c r="G428" s="162"/>
      <c r="H428" s="59"/>
      <c r="I428" s="162"/>
      <c r="J428" s="168"/>
      <c r="K428" s="168"/>
      <c r="L428" s="59"/>
      <c r="M428" s="168"/>
      <c r="N428" s="168"/>
      <c r="O428" s="168"/>
      <c r="P428" s="59"/>
      <c r="Q428" s="168"/>
      <c r="R428" s="168"/>
      <c r="S428" s="168"/>
      <c r="T428" s="59"/>
      <c r="U428" s="168"/>
      <c r="V428" s="168"/>
      <c r="W428" s="168"/>
      <c r="X428" s="59"/>
      <c r="Y428" s="168"/>
      <c r="Z428" s="168"/>
      <c r="AA428" s="168"/>
      <c r="AB428" s="59"/>
      <c r="AC428" s="168"/>
      <c r="AD428" s="168"/>
      <c r="AE428" s="168"/>
      <c r="AF428" s="59"/>
      <c r="AG428" s="168"/>
      <c r="AH428" s="168"/>
      <c r="AI428" s="168"/>
      <c r="AJ428" s="59"/>
      <c r="AK428" s="168"/>
      <c r="AL428" s="168"/>
      <c r="AM428" s="168"/>
      <c r="AN428" s="59"/>
      <c r="AO428" s="168"/>
      <c r="AP428" s="183"/>
      <c r="AQ428" s="183"/>
      <c r="AR428" s="59"/>
      <c r="AS428" s="59"/>
      <c r="AU428" s="237"/>
      <c r="AV428" s="167"/>
      <c r="AW428" s="51"/>
      <c r="AX428" s="51"/>
      <c r="AY428" s="51"/>
      <c r="AZ428" s="51"/>
      <c r="BA428" s="51"/>
      <c r="BB428" s="51"/>
      <c r="BC428" s="51"/>
      <c r="BD428" s="51"/>
    </row>
    <row r="429" spans="1:56" x14ac:dyDescent="0.45">
      <c r="A429" s="43" t="s">
        <v>491</v>
      </c>
      <c r="B429" s="89"/>
      <c r="C429" s="89"/>
      <c r="D429" s="89"/>
      <c r="E429" s="162"/>
      <c r="F429" s="162"/>
      <c r="G429" s="162"/>
      <c r="H429" s="59"/>
      <c r="I429" s="162"/>
      <c r="J429" s="168"/>
      <c r="K429" s="168"/>
      <c r="L429" s="59"/>
      <c r="M429" s="168"/>
      <c r="N429" s="168"/>
      <c r="O429" s="168"/>
      <c r="P429" s="59"/>
      <c r="Q429" s="168"/>
      <c r="R429" s="168"/>
      <c r="S429" s="168"/>
      <c r="T429" s="59"/>
      <c r="U429" s="168"/>
      <c r="V429" s="168"/>
      <c r="W429" s="168"/>
      <c r="X429" s="59"/>
      <c r="Y429" s="168"/>
      <c r="Z429" s="168"/>
      <c r="AA429" s="168"/>
      <c r="AB429" s="59"/>
      <c r="AC429" s="168"/>
      <c r="AD429" s="168"/>
      <c r="AE429" s="168"/>
      <c r="AF429" s="59"/>
      <c r="AG429" s="168"/>
      <c r="AH429" s="168"/>
      <c r="AI429" s="168"/>
      <c r="AJ429" s="59"/>
      <c r="AK429" s="168"/>
      <c r="AL429" s="168"/>
      <c r="AM429" s="168"/>
      <c r="AN429" s="59"/>
      <c r="AO429" s="168"/>
      <c r="AP429" s="183"/>
      <c r="AQ429" s="183"/>
      <c r="AR429" s="59"/>
      <c r="AS429" s="59"/>
      <c r="AU429" s="51"/>
      <c r="AV429" s="167"/>
      <c r="AW429" s="51"/>
      <c r="AX429" s="51"/>
      <c r="AY429" s="51"/>
      <c r="AZ429" s="51"/>
      <c r="BA429" s="51"/>
      <c r="BB429" s="51"/>
      <c r="BC429" s="51"/>
      <c r="BD429" s="51"/>
    </row>
    <row r="430" spans="1:56" x14ac:dyDescent="0.45">
      <c r="A430" s="41" t="s">
        <v>492</v>
      </c>
      <c r="B430" s="88" t="s">
        <v>174</v>
      </c>
      <c r="C430" s="119" t="s">
        <v>176</v>
      </c>
      <c r="D430" s="88">
        <v>2750911</v>
      </c>
      <c r="E430" s="40">
        <v>2836.2</v>
      </c>
      <c r="F430" s="40">
        <v>2871.1</v>
      </c>
      <c r="G430" s="40">
        <v>2924.9</v>
      </c>
      <c r="H430" s="42">
        <v>2799.5</v>
      </c>
      <c r="I430" s="39"/>
      <c r="J430" s="39"/>
      <c r="K430" s="39"/>
      <c r="L430" s="42">
        <v>2725.1</v>
      </c>
      <c r="M430" s="39"/>
      <c r="N430" s="39"/>
      <c r="O430" s="39"/>
      <c r="P430" s="42">
        <v>2970.6</v>
      </c>
      <c r="Q430" s="168"/>
      <c r="R430" s="168"/>
      <c r="S430" s="168"/>
      <c r="T430" s="59"/>
      <c r="U430" s="168"/>
      <c r="V430" s="168"/>
      <c r="W430" s="168"/>
      <c r="X430" s="59"/>
      <c r="Y430" s="168"/>
      <c r="Z430" s="168"/>
      <c r="AA430" s="168"/>
      <c r="AB430" s="59"/>
      <c r="AC430" s="168"/>
      <c r="AD430" s="168"/>
      <c r="AE430" s="168"/>
      <c r="AF430" s="59"/>
      <c r="AG430" s="168"/>
      <c r="AH430" s="168"/>
      <c r="AI430" s="168"/>
      <c r="AJ430" s="59"/>
      <c r="AK430" s="168"/>
      <c r="AL430" s="168"/>
      <c r="AM430" s="168"/>
      <c r="AN430" s="59"/>
      <c r="AO430" s="168"/>
      <c r="AP430" s="183"/>
      <c r="AQ430" s="183"/>
      <c r="AR430" s="59"/>
      <c r="AS430" s="59"/>
      <c r="AU430" s="169"/>
      <c r="AV430" s="169"/>
      <c r="AW430" s="51"/>
      <c r="AX430" s="51"/>
      <c r="AY430" s="51"/>
      <c r="AZ430" s="51"/>
      <c r="BA430" s="51"/>
      <c r="BB430" s="51"/>
      <c r="BC430" s="51"/>
      <c r="BD430" s="51"/>
    </row>
    <row r="431" spans="1:56" x14ac:dyDescent="0.45">
      <c r="A431" s="41" t="s">
        <v>493</v>
      </c>
      <c r="B431" s="88" t="s">
        <v>174</v>
      </c>
      <c r="C431" s="119" t="s">
        <v>176</v>
      </c>
      <c r="D431" s="88">
        <v>2750912</v>
      </c>
      <c r="E431" s="40">
        <v>5047.2</v>
      </c>
      <c r="F431" s="40">
        <v>5187.2</v>
      </c>
      <c r="G431" s="40">
        <v>5336</v>
      </c>
      <c r="H431" s="42">
        <v>5495.2</v>
      </c>
      <c r="I431" s="39"/>
      <c r="J431" s="39"/>
      <c r="K431" s="39"/>
      <c r="L431" s="42">
        <v>6281.6</v>
      </c>
      <c r="M431" s="39"/>
      <c r="N431" s="39"/>
      <c r="O431" s="39"/>
      <c r="P431" s="42">
        <v>6855.2</v>
      </c>
      <c r="Q431" s="168"/>
      <c r="R431" s="168"/>
      <c r="S431" s="168"/>
      <c r="T431" s="59"/>
      <c r="U431" s="168"/>
      <c r="V431" s="168"/>
      <c r="W431" s="168"/>
      <c r="X431" s="59"/>
      <c r="Y431" s="168"/>
      <c r="Z431" s="168"/>
      <c r="AA431" s="168"/>
      <c r="AB431" s="59"/>
      <c r="AC431" s="168"/>
      <c r="AD431" s="168"/>
      <c r="AE431" s="168"/>
      <c r="AF431" s="59"/>
      <c r="AG431" s="168"/>
      <c r="AH431" s="168"/>
      <c r="AI431" s="168"/>
      <c r="AJ431" s="59"/>
      <c r="AK431" s="168"/>
      <c r="AL431" s="168"/>
      <c r="AM431" s="168"/>
      <c r="AN431" s="59"/>
      <c r="AO431" s="168"/>
      <c r="AP431" s="183"/>
      <c r="AQ431" s="183"/>
      <c r="AR431" s="59"/>
      <c r="AS431" s="59"/>
      <c r="AU431" s="169"/>
      <c r="AV431" s="169"/>
      <c r="AW431" s="51"/>
      <c r="AX431" s="51"/>
      <c r="AY431" s="51"/>
      <c r="AZ431" s="51"/>
      <c r="BA431" s="51"/>
      <c r="BB431" s="51"/>
      <c r="BC431" s="51"/>
      <c r="BD431" s="51"/>
    </row>
    <row r="432" spans="1:56" x14ac:dyDescent="0.45">
      <c r="A432" s="49" t="s">
        <v>494</v>
      </c>
      <c r="B432" s="120" t="s">
        <v>174</v>
      </c>
      <c r="C432" s="121" t="s">
        <v>176</v>
      </c>
      <c r="D432" s="120">
        <v>2750913</v>
      </c>
      <c r="E432" s="176">
        <f>E430+E431</f>
        <v>7883.4</v>
      </c>
      <c r="F432" s="63">
        <v>8058.3</v>
      </c>
      <c r="G432" s="176">
        <f>G430+G431</f>
        <v>8260.9</v>
      </c>
      <c r="H432" s="177">
        <f>H430+H431</f>
        <v>8294.7000000000007</v>
      </c>
      <c r="I432" s="191"/>
      <c r="J432" s="191"/>
      <c r="K432" s="191"/>
      <c r="L432" s="177">
        <f>L430+L431</f>
        <v>9006.7000000000007</v>
      </c>
      <c r="M432" s="191"/>
      <c r="N432" s="191"/>
      <c r="O432" s="191"/>
      <c r="P432" s="177">
        <f>P430+P431</f>
        <v>9825.7999999999993</v>
      </c>
      <c r="Q432" s="174"/>
      <c r="R432" s="174"/>
      <c r="S432" s="174"/>
      <c r="T432" s="175"/>
      <c r="U432" s="174"/>
      <c r="V432" s="174"/>
      <c r="W432" s="174"/>
      <c r="X432" s="175"/>
      <c r="Y432" s="174"/>
      <c r="Z432" s="174"/>
      <c r="AA432" s="174"/>
      <c r="AB432" s="175"/>
      <c r="AC432" s="174"/>
      <c r="AD432" s="174"/>
      <c r="AE432" s="174"/>
      <c r="AF432" s="175"/>
      <c r="AG432" s="174"/>
      <c r="AH432" s="174"/>
      <c r="AI432" s="174"/>
      <c r="AJ432" s="175"/>
      <c r="AK432" s="174"/>
      <c r="AL432" s="174"/>
      <c r="AM432" s="174"/>
      <c r="AN432" s="175"/>
      <c r="AO432" s="174"/>
      <c r="AP432" s="204"/>
      <c r="AQ432" s="204"/>
      <c r="AR432" s="175"/>
      <c r="AS432" s="175"/>
      <c r="AU432" s="220"/>
      <c r="AV432" s="220"/>
      <c r="AW432" s="178"/>
      <c r="AX432" s="178"/>
      <c r="AY432" s="178"/>
      <c r="AZ432" s="178"/>
      <c r="BA432" s="178"/>
      <c r="BB432" s="178"/>
      <c r="BC432" s="178"/>
      <c r="BD432" s="178"/>
    </row>
    <row r="433" spans="1:56" x14ac:dyDescent="0.45">
      <c r="A433" s="48"/>
      <c r="B433" s="88"/>
      <c r="C433" s="88"/>
      <c r="D433" s="88"/>
      <c r="E433" s="162"/>
      <c r="F433" s="162"/>
      <c r="G433" s="162"/>
      <c r="H433" s="38"/>
      <c r="I433" s="39"/>
      <c r="J433" s="39"/>
      <c r="K433" s="39"/>
      <c r="L433" s="38"/>
      <c r="M433" s="39"/>
      <c r="N433" s="39"/>
      <c r="O433" s="39"/>
      <c r="P433" s="38"/>
      <c r="Q433" s="168"/>
      <c r="R433" s="168"/>
      <c r="S433" s="168"/>
      <c r="T433" s="59"/>
      <c r="U433" s="168"/>
      <c r="V433" s="168"/>
      <c r="W433" s="168"/>
      <c r="X433" s="59"/>
      <c r="Y433" s="168"/>
      <c r="Z433" s="168"/>
      <c r="AA433" s="168"/>
      <c r="AB433" s="59"/>
      <c r="AC433" s="168"/>
      <c r="AD433" s="168"/>
      <c r="AE433" s="168"/>
      <c r="AF433" s="59"/>
      <c r="AG433" s="168"/>
      <c r="AH433" s="168"/>
      <c r="AI433" s="168"/>
      <c r="AJ433" s="59"/>
      <c r="AK433" s="168"/>
      <c r="AL433" s="168"/>
      <c r="AM433" s="168"/>
      <c r="AN433" s="59"/>
      <c r="AO433" s="168"/>
      <c r="AP433" s="183"/>
      <c r="AQ433" s="183"/>
      <c r="AR433" s="59"/>
      <c r="AS433" s="59"/>
      <c r="AU433" s="169"/>
      <c r="AV433" s="169"/>
      <c r="AW433" s="51"/>
      <c r="AX433" s="51"/>
      <c r="AY433" s="51"/>
      <c r="AZ433" s="51"/>
      <c r="BA433" s="51"/>
      <c r="BB433" s="51"/>
      <c r="BC433" s="51"/>
      <c r="BD433" s="51"/>
    </row>
    <row r="434" spans="1:56" x14ac:dyDescent="0.45">
      <c r="A434" s="48" t="s">
        <v>490</v>
      </c>
      <c r="B434" s="88" t="s">
        <v>174</v>
      </c>
      <c r="C434" s="119" t="s">
        <v>176</v>
      </c>
      <c r="D434" s="88">
        <v>2750914</v>
      </c>
      <c r="E434" s="40">
        <v>2630.8</v>
      </c>
      <c r="F434" s="40">
        <v>2689.7</v>
      </c>
      <c r="G434" s="40">
        <v>2738.9</v>
      </c>
      <c r="H434" s="42">
        <v>2776.4</v>
      </c>
      <c r="I434" s="39"/>
      <c r="J434" s="39"/>
      <c r="K434" s="39"/>
      <c r="L434" s="42">
        <v>2950.3</v>
      </c>
      <c r="M434" s="39"/>
      <c r="N434" s="39"/>
      <c r="O434" s="39"/>
      <c r="P434" s="42">
        <v>3204</v>
      </c>
      <c r="Q434" s="168"/>
      <c r="R434" s="168"/>
      <c r="S434" s="168"/>
      <c r="T434" s="59"/>
      <c r="U434" s="168"/>
      <c r="V434" s="168"/>
      <c r="W434" s="168"/>
      <c r="X434" s="59"/>
      <c r="Y434" s="168"/>
      <c r="Z434" s="168"/>
      <c r="AA434" s="168"/>
      <c r="AB434" s="59"/>
      <c r="AC434" s="168"/>
      <c r="AD434" s="168"/>
      <c r="AE434" s="168"/>
      <c r="AF434" s="59"/>
      <c r="AG434" s="168"/>
      <c r="AH434" s="168"/>
      <c r="AI434" s="168"/>
      <c r="AJ434" s="59"/>
      <c r="AK434" s="168"/>
      <c r="AL434" s="168"/>
      <c r="AM434" s="168"/>
      <c r="AN434" s="59"/>
      <c r="AO434" s="168"/>
      <c r="AP434" s="183"/>
      <c r="AQ434" s="183"/>
      <c r="AR434" s="59"/>
      <c r="AS434" s="59"/>
      <c r="AU434" s="169"/>
      <c r="AV434" s="169"/>
      <c r="AW434" s="51"/>
      <c r="AX434" s="51"/>
      <c r="AY434" s="51"/>
      <c r="AZ434" s="51"/>
      <c r="BA434" s="51"/>
      <c r="BB434" s="51"/>
      <c r="BC434" s="51"/>
      <c r="BD434" s="51"/>
    </row>
    <row r="435" spans="1:56" x14ac:dyDescent="0.45">
      <c r="A435" s="48" t="s">
        <v>495</v>
      </c>
      <c r="B435" s="88" t="s">
        <v>175</v>
      </c>
      <c r="C435" s="119" t="s">
        <v>176</v>
      </c>
      <c r="D435" s="88">
        <v>2750915</v>
      </c>
      <c r="E435" s="40">
        <v>3</v>
      </c>
      <c r="F435" s="40">
        <v>3</v>
      </c>
      <c r="G435" s="40">
        <v>3</v>
      </c>
      <c r="H435" s="42">
        <v>3</v>
      </c>
      <c r="I435" s="39"/>
      <c r="J435" s="39"/>
      <c r="K435" s="39"/>
      <c r="L435" s="42">
        <v>3.1</v>
      </c>
      <c r="M435" s="39"/>
      <c r="N435" s="39"/>
      <c r="O435" s="39"/>
      <c r="P435" s="42">
        <v>3.1</v>
      </c>
      <c r="Q435" s="168"/>
      <c r="R435" s="168"/>
      <c r="S435" s="168"/>
      <c r="T435" s="59"/>
      <c r="U435" s="168"/>
      <c r="V435" s="168"/>
      <c r="W435" s="168"/>
      <c r="X435" s="59"/>
      <c r="Y435" s="168"/>
      <c r="Z435" s="168"/>
      <c r="AA435" s="168"/>
      <c r="AB435" s="59"/>
      <c r="AC435" s="168"/>
      <c r="AD435" s="168"/>
      <c r="AE435" s="168"/>
      <c r="AF435" s="59"/>
      <c r="AG435" s="168"/>
      <c r="AH435" s="168"/>
      <c r="AI435" s="168"/>
      <c r="AJ435" s="59"/>
      <c r="AK435" s="168"/>
      <c r="AL435" s="168"/>
      <c r="AM435" s="168"/>
      <c r="AN435" s="59"/>
      <c r="AO435" s="168"/>
      <c r="AP435" s="183"/>
      <c r="AQ435" s="183"/>
      <c r="AR435" s="59"/>
      <c r="AS435" s="59"/>
      <c r="AU435" s="169"/>
      <c r="AV435" s="169"/>
      <c r="AW435" s="51"/>
      <c r="AX435" s="51"/>
      <c r="AY435" s="51"/>
      <c r="AZ435" s="51"/>
      <c r="BA435" s="51"/>
      <c r="BB435" s="51"/>
      <c r="BC435" s="51"/>
      <c r="BD435" s="51"/>
    </row>
    <row r="436" spans="1:56" x14ac:dyDescent="0.45">
      <c r="E436" s="162"/>
      <c r="F436" s="162"/>
      <c r="G436" s="162"/>
      <c r="H436" s="163"/>
      <c r="I436" s="162"/>
      <c r="J436" s="162"/>
      <c r="K436" s="162"/>
      <c r="L436" s="163"/>
      <c r="M436" s="162"/>
      <c r="N436" s="162"/>
      <c r="O436" s="162"/>
      <c r="P436" s="163"/>
      <c r="Q436" s="162"/>
      <c r="R436" s="162"/>
      <c r="S436" s="162"/>
      <c r="T436" s="163"/>
      <c r="U436" s="162"/>
      <c r="V436" s="162"/>
      <c r="W436" s="162"/>
      <c r="X436" s="163"/>
      <c r="Y436" s="162"/>
      <c r="Z436" s="162"/>
      <c r="AA436" s="162"/>
      <c r="AB436" s="163"/>
      <c r="AC436" s="162"/>
      <c r="AD436" s="162"/>
      <c r="AE436" s="162"/>
      <c r="AF436" s="163"/>
      <c r="AG436" s="162"/>
      <c r="AH436" s="162"/>
      <c r="AJ436" s="52"/>
      <c r="AK436" s="162"/>
      <c r="AL436" s="162"/>
      <c r="AM436" s="162"/>
      <c r="AN436" s="52"/>
      <c r="AO436" s="162"/>
      <c r="AP436" s="165"/>
      <c r="AQ436" s="165"/>
      <c r="AR436" s="52"/>
      <c r="AS436" s="163"/>
      <c r="AU436" s="167"/>
      <c r="AV436" s="167"/>
      <c r="AW436" s="167"/>
      <c r="AX436" s="167"/>
      <c r="AY436" s="167"/>
      <c r="AZ436" s="167"/>
      <c r="BA436" s="167"/>
      <c r="BB436" s="167"/>
      <c r="BC436" s="167"/>
      <c r="BD436" s="167"/>
    </row>
    <row r="437" spans="1:56" x14ac:dyDescent="0.45">
      <c r="A437" s="57" t="s">
        <v>97</v>
      </c>
      <c r="B437" s="118"/>
      <c r="C437" s="118"/>
      <c r="D437" s="118"/>
      <c r="E437" s="150"/>
      <c r="F437" s="150"/>
      <c r="G437" s="150"/>
      <c r="H437" s="151"/>
      <c r="I437" s="150"/>
      <c r="J437" s="150"/>
      <c r="K437" s="150"/>
      <c r="L437" s="151"/>
      <c r="M437" s="150"/>
      <c r="N437" s="150"/>
      <c r="O437" s="150"/>
      <c r="P437" s="151"/>
      <c r="Q437" s="150"/>
      <c r="R437" s="150"/>
      <c r="S437" s="150"/>
      <c r="T437" s="151"/>
      <c r="U437" s="150"/>
      <c r="V437" s="150"/>
      <c r="W437" s="150"/>
      <c r="X437" s="151"/>
      <c r="Y437" s="150"/>
      <c r="Z437" s="150"/>
      <c r="AA437" s="150"/>
      <c r="AB437" s="151"/>
      <c r="AC437" s="150"/>
      <c r="AD437" s="150"/>
      <c r="AE437" s="150"/>
      <c r="AF437" s="151"/>
      <c r="AG437" s="150"/>
      <c r="AH437" s="150"/>
      <c r="AI437" s="150"/>
      <c r="AJ437" s="151"/>
      <c r="AK437" s="150"/>
      <c r="AL437" s="150"/>
      <c r="AM437" s="150"/>
      <c r="AN437" s="151"/>
      <c r="AO437" s="150"/>
      <c r="AP437" s="153"/>
      <c r="AQ437" s="153"/>
      <c r="AR437" s="151"/>
      <c r="AS437" s="151"/>
      <c r="AU437" s="155"/>
      <c r="AV437" s="155"/>
      <c r="AW437" s="155"/>
      <c r="AX437" s="155"/>
      <c r="AY437" s="155"/>
      <c r="AZ437" s="155"/>
      <c r="BA437" s="155"/>
      <c r="BB437" s="155"/>
      <c r="BC437" s="155"/>
      <c r="BD437" s="155"/>
    </row>
    <row r="438" spans="1:56" x14ac:dyDescent="0.45">
      <c r="A438" s="127" t="s">
        <v>496</v>
      </c>
      <c r="B438" s="128"/>
      <c r="C438" s="128"/>
      <c r="D438" s="128"/>
      <c r="E438" s="181"/>
      <c r="F438" s="181"/>
      <c r="G438" s="181"/>
      <c r="H438" s="182"/>
      <c r="I438" s="181"/>
      <c r="J438" s="181"/>
      <c r="K438" s="181"/>
      <c r="L438" s="182"/>
      <c r="M438" s="181"/>
      <c r="N438" s="181"/>
      <c r="O438" s="181"/>
      <c r="P438" s="182"/>
      <c r="Q438" s="181"/>
      <c r="R438" s="181"/>
      <c r="S438" s="181"/>
      <c r="T438" s="182"/>
      <c r="U438" s="181"/>
      <c r="V438" s="181"/>
      <c r="W438" s="181"/>
      <c r="X438" s="182"/>
      <c r="Y438" s="181"/>
      <c r="Z438" s="181"/>
      <c r="AA438" s="181"/>
      <c r="AB438" s="182"/>
      <c r="AC438" s="181"/>
      <c r="AD438" s="181"/>
      <c r="AE438" s="181"/>
      <c r="AF438" s="182"/>
      <c r="AG438" s="181"/>
      <c r="AH438" s="181"/>
      <c r="AI438" s="181"/>
      <c r="AJ438" s="182"/>
      <c r="AK438" s="181"/>
      <c r="AL438" s="181"/>
      <c r="AM438" s="181"/>
      <c r="AN438" s="182"/>
      <c r="AO438" s="181"/>
      <c r="AP438" s="221"/>
      <c r="AQ438" s="221"/>
      <c r="AR438" s="182"/>
      <c r="AS438" s="182"/>
      <c r="AU438" s="238"/>
      <c r="AV438" s="184"/>
      <c r="AW438" s="184"/>
      <c r="AX438" s="184"/>
      <c r="AY438" s="184"/>
      <c r="AZ438" s="184"/>
      <c r="BA438" s="184"/>
      <c r="BB438" s="184"/>
      <c r="BC438" s="184"/>
      <c r="BD438" s="184"/>
    </row>
    <row r="439" spans="1:56" x14ac:dyDescent="0.45">
      <c r="A439" s="50" t="s">
        <v>183</v>
      </c>
      <c r="B439" s="88" t="s">
        <v>174</v>
      </c>
      <c r="C439" s="119" t="s">
        <v>168</v>
      </c>
      <c r="D439" s="88">
        <v>240614</v>
      </c>
      <c r="E439" s="40">
        <v>4233.7</v>
      </c>
      <c r="F439" s="40">
        <v>4394.7</v>
      </c>
      <c r="G439" s="40">
        <v>4381.8</v>
      </c>
      <c r="H439" s="42">
        <v>4494</v>
      </c>
      <c r="I439" s="40">
        <v>4522.1000000000004</v>
      </c>
      <c r="J439" s="40">
        <v>4724</v>
      </c>
      <c r="K439" s="39"/>
      <c r="L439" s="42">
        <v>18909.599999999999</v>
      </c>
      <c r="O439" s="39"/>
      <c r="P439" s="42">
        <v>20368.599999999999</v>
      </c>
      <c r="T439" s="52"/>
      <c r="X439" s="52"/>
      <c r="Z439" s="40">
        <v>12557.8</v>
      </c>
      <c r="AA439" s="40">
        <v>6417.4</v>
      </c>
      <c r="AB439" s="42">
        <v>6649.8</v>
      </c>
      <c r="AD439" s="40">
        <v>13604.9</v>
      </c>
      <c r="AE439" s="40">
        <v>6991.4</v>
      </c>
      <c r="AF439" s="42">
        <v>7157.7</v>
      </c>
      <c r="AH439" s="40">
        <v>17132.7</v>
      </c>
      <c r="AI439" s="40">
        <v>8199.6</v>
      </c>
      <c r="AJ439" s="42">
        <v>8414.5</v>
      </c>
      <c r="AL439" s="39"/>
      <c r="AM439" s="39"/>
      <c r="AN439" s="38"/>
      <c r="AO439" s="168"/>
      <c r="AR439" s="38"/>
      <c r="AS439" s="59"/>
      <c r="AU439" s="37">
        <v>17504.2</v>
      </c>
      <c r="AV439" s="37">
        <v>18909.599999999999</v>
      </c>
      <c r="AW439" s="37">
        <v>20368.599999999999</v>
      </c>
      <c r="AX439" s="51"/>
      <c r="AY439" s="51"/>
      <c r="AZ439" s="37">
        <v>25625</v>
      </c>
      <c r="BA439" s="37">
        <v>27754</v>
      </c>
      <c r="BB439" s="37">
        <v>33746.800000000003</v>
      </c>
      <c r="BC439" s="51"/>
      <c r="BD439" s="51"/>
    </row>
    <row r="440" spans="1:56" x14ac:dyDescent="0.45">
      <c r="E440" s="39"/>
      <c r="F440" s="39"/>
      <c r="G440" s="39"/>
      <c r="H440" s="38"/>
      <c r="I440" s="39"/>
      <c r="J440" s="39"/>
      <c r="K440" s="39"/>
      <c r="L440" s="38"/>
      <c r="O440" s="39"/>
      <c r="P440" s="38"/>
      <c r="T440" s="52"/>
      <c r="X440" s="52"/>
      <c r="Z440" s="39"/>
      <c r="AA440" s="39"/>
      <c r="AB440" s="38"/>
      <c r="AD440" s="39"/>
      <c r="AE440" s="39"/>
      <c r="AF440" s="38"/>
      <c r="AH440" s="39"/>
      <c r="AI440" s="39"/>
      <c r="AJ440" s="38"/>
      <c r="AL440" s="39"/>
      <c r="AM440" s="39"/>
      <c r="AN440" s="38"/>
      <c r="AO440" s="168"/>
      <c r="AR440" s="38"/>
      <c r="AS440" s="59"/>
      <c r="AU440" s="51"/>
      <c r="AV440" s="51"/>
      <c r="AW440" s="51"/>
      <c r="AX440" s="51"/>
      <c r="AY440" s="51"/>
      <c r="AZ440" s="51"/>
      <c r="BA440" s="51"/>
      <c r="BB440" s="51"/>
      <c r="BC440" s="51"/>
      <c r="BD440" s="51"/>
    </row>
    <row r="441" spans="1:56" x14ac:dyDescent="0.45">
      <c r="A441" s="43" t="s">
        <v>497</v>
      </c>
      <c r="B441" s="89"/>
      <c r="C441" s="89"/>
      <c r="D441" s="89"/>
      <c r="E441" s="39"/>
      <c r="F441" s="39"/>
      <c r="G441" s="39"/>
      <c r="H441" s="38"/>
      <c r="I441" s="39"/>
      <c r="J441" s="39"/>
      <c r="K441" s="39"/>
      <c r="L441" s="38"/>
      <c r="O441" s="39"/>
      <c r="P441" s="38"/>
      <c r="T441" s="52"/>
      <c r="X441" s="52"/>
      <c r="Z441" s="39"/>
      <c r="AA441" s="39"/>
      <c r="AB441" s="38"/>
      <c r="AD441" s="39"/>
      <c r="AE441" s="39"/>
      <c r="AF441" s="38"/>
      <c r="AH441" s="39"/>
      <c r="AI441" s="39"/>
      <c r="AJ441" s="38"/>
      <c r="AL441" s="39"/>
      <c r="AM441" s="39"/>
      <c r="AN441" s="38"/>
      <c r="AO441" s="168"/>
      <c r="AR441" s="38"/>
      <c r="AS441" s="59"/>
      <c r="AU441" s="51"/>
      <c r="AV441" s="51"/>
      <c r="AW441" s="51"/>
      <c r="AX441" s="51"/>
      <c r="AY441" s="51"/>
      <c r="AZ441" s="51"/>
      <c r="BA441" s="51"/>
      <c r="BB441" s="51"/>
      <c r="BC441" s="51"/>
      <c r="BD441" s="51"/>
    </row>
    <row r="442" spans="1:56" x14ac:dyDescent="0.45">
      <c r="A442" s="41" t="s">
        <v>498</v>
      </c>
      <c r="B442" s="88" t="s">
        <v>174</v>
      </c>
      <c r="C442" s="119" t="s">
        <v>168</v>
      </c>
      <c r="D442" s="88">
        <v>240615</v>
      </c>
      <c r="E442" s="40">
        <v>900.1</v>
      </c>
      <c r="F442" s="40">
        <v>964.5</v>
      </c>
      <c r="G442" s="40">
        <v>938.3</v>
      </c>
      <c r="H442" s="42">
        <v>896.7</v>
      </c>
      <c r="I442" s="40">
        <v>978</v>
      </c>
      <c r="J442" s="40">
        <v>1027.0999999999999</v>
      </c>
      <c r="K442" s="39"/>
      <c r="L442" s="42">
        <v>4033.4</v>
      </c>
      <c r="O442" s="39"/>
      <c r="P442" s="42">
        <v>4365.8</v>
      </c>
      <c r="T442" s="52"/>
      <c r="X442" s="52"/>
      <c r="Z442" s="40">
        <v>2801.5</v>
      </c>
      <c r="AA442" s="40">
        <v>1452.9</v>
      </c>
      <c r="AB442" s="42">
        <v>1433.2</v>
      </c>
      <c r="AD442" s="40">
        <v>3061.2</v>
      </c>
      <c r="AE442" s="40">
        <v>1573.7</v>
      </c>
      <c r="AF442" s="42">
        <v>1551.9</v>
      </c>
      <c r="AH442" s="40">
        <v>3504.5</v>
      </c>
      <c r="AI442" s="40">
        <v>1795.1</v>
      </c>
      <c r="AJ442" s="42">
        <v>1864.5</v>
      </c>
      <c r="AL442" s="39"/>
      <c r="AM442" s="39"/>
      <c r="AN442" s="38"/>
      <c r="AO442" s="168"/>
      <c r="AR442" s="38"/>
      <c r="AS442" s="59"/>
      <c r="AU442" s="37">
        <v>3699.6</v>
      </c>
      <c r="AV442" s="37">
        <v>4033.4</v>
      </c>
      <c r="AW442" s="37">
        <v>4365.8</v>
      </c>
      <c r="AX442" s="51"/>
      <c r="AY442" s="51"/>
      <c r="AZ442" s="37">
        <v>5687.6</v>
      </c>
      <c r="BA442" s="37">
        <v>6186.8</v>
      </c>
      <c r="BB442" s="37">
        <v>7164.1</v>
      </c>
      <c r="BC442" s="51"/>
      <c r="BD442" s="51"/>
    </row>
    <row r="443" spans="1:56" x14ac:dyDescent="0.45">
      <c r="A443" s="41" t="s">
        <v>499</v>
      </c>
      <c r="B443" s="88" t="s">
        <v>174</v>
      </c>
      <c r="C443" s="119" t="s">
        <v>168</v>
      </c>
      <c r="D443" s="88">
        <v>240616</v>
      </c>
      <c r="E443" s="40">
        <v>-0.5</v>
      </c>
      <c r="F443" s="40">
        <v>0</v>
      </c>
      <c r="G443" s="40">
        <v>0</v>
      </c>
      <c r="H443" s="42">
        <v>0</v>
      </c>
      <c r="L443" s="38"/>
      <c r="P443" s="38"/>
      <c r="T443" s="52"/>
      <c r="X443" s="52"/>
      <c r="AB443" s="52"/>
      <c r="AF443" s="52"/>
      <c r="AJ443" s="52"/>
      <c r="AN443" s="52"/>
      <c r="AO443" s="168"/>
      <c r="AR443" s="52"/>
      <c r="AS443" s="59"/>
      <c r="AU443" s="37">
        <v>-0.5</v>
      </c>
      <c r="AV443" s="169"/>
      <c r="AW443" s="169"/>
      <c r="AX443" s="169"/>
      <c r="AY443" s="169"/>
      <c r="AZ443" s="169"/>
      <c r="BA443" s="169"/>
      <c r="BB443" s="169"/>
      <c r="BC443" s="169"/>
      <c r="BD443" s="169"/>
    </row>
    <row r="444" spans="1:56" x14ac:dyDescent="0.45">
      <c r="A444" s="41" t="s">
        <v>500</v>
      </c>
      <c r="B444" s="88" t="s">
        <v>174</v>
      </c>
      <c r="C444" s="119" t="s">
        <v>168</v>
      </c>
      <c r="D444" s="88">
        <v>240617</v>
      </c>
      <c r="E444" s="40">
        <v>-0.5</v>
      </c>
      <c r="F444" s="40">
        <v>0</v>
      </c>
      <c r="G444" s="40">
        <v>0</v>
      </c>
      <c r="H444" s="42">
        <v>0</v>
      </c>
      <c r="L444" s="38"/>
      <c r="P444" s="38"/>
      <c r="T444" s="52"/>
      <c r="X444" s="52"/>
      <c r="AB444" s="52"/>
      <c r="AF444" s="52"/>
      <c r="AJ444" s="52"/>
      <c r="AN444" s="52"/>
      <c r="AO444" s="168"/>
      <c r="AR444" s="52"/>
      <c r="AS444" s="59"/>
      <c r="AU444" s="37">
        <v>-0.5</v>
      </c>
      <c r="AV444" s="169"/>
      <c r="AW444" s="169"/>
      <c r="AX444" s="169"/>
      <c r="AY444" s="169"/>
      <c r="AZ444" s="169"/>
      <c r="BA444" s="169"/>
      <c r="BB444" s="169"/>
      <c r="BC444" s="169"/>
      <c r="BD444" s="169"/>
    </row>
    <row r="445" spans="1:56" x14ac:dyDescent="0.45">
      <c r="A445" s="41" t="s">
        <v>501</v>
      </c>
      <c r="B445" s="88" t="s">
        <v>174</v>
      </c>
      <c r="C445" s="119" t="s">
        <v>176</v>
      </c>
      <c r="D445" s="88">
        <v>2750916</v>
      </c>
      <c r="E445" s="39"/>
      <c r="F445" s="39"/>
      <c r="G445" s="39"/>
      <c r="H445" s="38"/>
      <c r="L445" s="38"/>
      <c r="P445" s="42">
        <v>-6.1</v>
      </c>
      <c r="T445" s="52"/>
      <c r="X445" s="52"/>
      <c r="AB445" s="52"/>
      <c r="AF445" s="52"/>
      <c r="AJ445" s="52"/>
      <c r="AN445" s="52"/>
      <c r="AO445" s="168"/>
      <c r="AR445" s="52"/>
      <c r="AS445" s="59"/>
      <c r="AU445" s="169"/>
      <c r="AV445" s="169"/>
      <c r="AW445" s="37">
        <v>-6.1</v>
      </c>
      <c r="AX445" s="169"/>
      <c r="AY445" s="169"/>
      <c r="AZ445" s="169"/>
      <c r="BA445" s="169"/>
      <c r="BB445" s="169"/>
      <c r="BC445" s="169"/>
      <c r="BD445" s="169"/>
    </row>
    <row r="446" spans="1:56" x14ac:dyDescent="0.45">
      <c r="A446" s="41" t="s">
        <v>487</v>
      </c>
      <c r="B446" s="88" t="s">
        <v>174</v>
      </c>
      <c r="C446" s="119" t="s">
        <v>176</v>
      </c>
      <c r="D446" s="88">
        <v>2750917</v>
      </c>
      <c r="E446" s="39"/>
      <c r="F446" s="39"/>
      <c r="G446" s="39"/>
      <c r="H446" s="38"/>
      <c r="L446" s="42">
        <v>-14.3</v>
      </c>
      <c r="P446" s="38"/>
      <c r="T446" s="52"/>
      <c r="X446" s="52"/>
      <c r="AB446" s="52"/>
      <c r="AF446" s="52"/>
      <c r="AJ446" s="52"/>
      <c r="AN446" s="52"/>
      <c r="AO446" s="168"/>
      <c r="AR446" s="52"/>
      <c r="AS446" s="59"/>
      <c r="AU446" s="169"/>
      <c r="AV446" s="37">
        <v>-14.3</v>
      </c>
      <c r="AW446" s="169"/>
      <c r="AX446" s="169"/>
      <c r="AY446" s="169"/>
      <c r="AZ446" s="169"/>
      <c r="BA446" s="169"/>
      <c r="BB446" s="169"/>
      <c r="BC446" s="169"/>
      <c r="BD446" s="169"/>
    </row>
    <row r="447" spans="1:56" x14ac:dyDescent="0.45">
      <c r="A447" s="41" t="s">
        <v>502</v>
      </c>
      <c r="B447" s="88" t="s">
        <v>174</v>
      </c>
      <c r="C447" s="119" t="s">
        <v>168</v>
      </c>
      <c r="D447" s="88">
        <v>240618</v>
      </c>
      <c r="E447" s="40">
        <v>0</v>
      </c>
      <c r="F447" s="40">
        <v>-8.5</v>
      </c>
      <c r="G447" s="40">
        <v>0</v>
      </c>
      <c r="H447" s="42">
        <v>0</v>
      </c>
      <c r="L447" s="38"/>
      <c r="P447" s="38"/>
      <c r="T447" s="52"/>
      <c r="X447" s="52"/>
      <c r="AB447" s="52"/>
      <c r="AF447" s="52"/>
      <c r="AJ447" s="52"/>
      <c r="AN447" s="52"/>
      <c r="AO447" s="168"/>
      <c r="AR447" s="52"/>
      <c r="AS447" s="59"/>
      <c r="AU447" s="37">
        <v>-8.5</v>
      </c>
      <c r="AV447" s="169"/>
      <c r="AW447" s="169"/>
      <c r="AX447" s="169"/>
      <c r="AY447" s="169"/>
      <c r="AZ447" s="169"/>
      <c r="BA447" s="169"/>
      <c r="BB447" s="169"/>
      <c r="BC447" s="169"/>
      <c r="BD447" s="169"/>
    </row>
    <row r="448" spans="1:56" x14ac:dyDescent="0.45">
      <c r="A448" s="41" t="s">
        <v>503</v>
      </c>
      <c r="B448" s="88" t="s">
        <v>174</v>
      </c>
      <c r="C448" s="119" t="s">
        <v>168</v>
      </c>
      <c r="D448" s="88">
        <v>240619</v>
      </c>
      <c r="E448" s="168"/>
      <c r="H448" s="52"/>
      <c r="L448" s="52"/>
      <c r="P448" s="52"/>
      <c r="T448" s="52"/>
      <c r="X448" s="52"/>
      <c r="Z448" s="39"/>
      <c r="AA448" s="39"/>
      <c r="AB448" s="38"/>
      <c r="AD448" s="40">
        <v>-31</v>
      </c>
      <c r="AE448" s="40">
        <v>0</v>
      </c>
      <c r="AF448" s="42">
        <v>0</v>
      </c>
      <c r="AH448" s="39"/>
      <c r="AJ448" s="52"/>
      <c r="AL448" s="39"/>
      <c r="AM448" s="39"/>
      <c r="AN448" s="52"/>
      <c r="AO448" s="168"/>
      <c r="AR448" s="52"/>
      <c r="AS448" s="59"/>
      <c r="AU448" s="51"/>
      <c r="AV448" s="51"/>
      <c r="AW448" s="51"/>
      <c r="AX448" s="51"/>
      <c r="AY448" s="51"/>
      <c r="AZ448" s="51"/>
      <c r="BA448" s="37">
        <v>-31</v>
      </c>
      <c r="BB448" s="51"/>
      <c r="BC448" s="51"/>
      <c r="BD448" s="51"/>
    </row>
    <row r="449" spans="1:56" x14ac:dyDescent="0.45">
      <c r="A449" s="58" t="s">
        <v>504</v>
      </c>
      <c r="B449" s="120" t="s">
        <v>174</v>
      </c>
      <c r="C449" s="121" t="s">
        <v>168</v>
      </c>
      <c r="D449" s="120">
        <v>240620</v>
      </c>
      <c r="E449" s="176">
        <f t="shared" ref="E449:J449" si="33">SUM(E442,E443:E448)</f>
        <v>899.1</v>
      </c>
      <c r="F449" s="176">
        <f t="shared" si="33"/>
        <v>956</v>
      </c>
      <c r="G449" s="176">
        <f t="shared" si="33"/>
        <v>938.3</v>
      </c>
      <c r="H449" s="177">
        <f t="shared" si="33"/>
        <v>896.7</v>
      </c>
      <c r="I449" s="176">
        <f t="shared" si="33"/>
        <v>978</v>
      </c>
      <c r="J449" s="176">
        <f t="shared" si="33"/>
        <v>1027.0999999999999</v>
      </c>
      <c r="K449" s="191"/>
      <c r="L449" s="177">
        <f>SUM(L442,L443:L448)</f>
        <v>4019.1</v>
      </c>
      <c r="M449" s="174"/>
      <c r="N449" s="174"/>
      <c r="O449" s="191"/>
      <c r="P449" s="177">
        <f>SUM(P442,P443:P448)</f>
        <v>4359.7</v>
      </c>
      <c r="Q449" s="174"/>
      <c r="R449" s="174"/>
      <c r="S449" s="174"/>
      <c r="T449" s="175"/>
      <c r="U449" s="174"/>
      <c r="V449" s="174"/>
      <c r="W449" s="174"/>
      <c r="X449" s="175"/>
      <c r="Y449" s="174"/>
      <c r="Z449" s="176">
        <f>SUM(Z442,Z443:Z448)</f>
        <v>2801.5</v>
      </c>
      <c r="AA449" s="176">
        <f>SUM(AA442,AA443:AA448)</f>
        <v>1452.9</v>
      </c>
      <c r="AB449" s="177">
        <f>SUM(AB442,AB443:AB448)</f>
        <v>1433.2</v>
      </c>
      <c r="AC449" s="174"/>
      <c r="AD449" s="176">
        <f>SUM(AD442,AD443:AD448)</f>
        <v>3030.2</v>
      </c>
      <c r="AE449" s="176">
        <f>SUM(AE442,AE443:AE448)</f>
        <v>1573.7</v>
      </c>
      <c r="AF449" s="177">
        <f>SUM(AF442,AF443:AF448)</f>
        <v>1551.9</v>
      </c>
      <c r="AG449" s="174"/>
      <c r="AH449" s="176">
        <f>SUM(AH442,AH443:AH448)</f>
        <v>3504.5</v>
      </c>
      <c r="AI449" s="176">
        <f>SUM(AI442,AI443:AI448)</f>
        <v>1795.1</v>
      </c>
      <c r="AJ449" s="177">
        <f>SUM(AJ442,AJ443:AJ448)</f>
        <v>1864.5</v>
      </c>
      <c r="AK449" s="174"/>
      <c r="AL449" s="191"/>
      <c r="AM449" s="191"/>
      <c r="AN449" s="192"/>
      <c r="AO449" s="174"/>
      <c r="AP449" s="204"/>
      <c r="AQ449" s="204"/>
      <c r="AR449" s="192"/>
      <c r="AS449" s="175"/>
      <c r="AU449" s="219">
        <f>SUM(AU442,AU443:AU448)</f>
        <v>3690.1</v>
      </c>
      <c r="AV449" s="219">
        <f>SUM(AV442,AV443:AV448)</f>
        <v>4019.1</v>
      </c>
      <c r="AW449" s="219">
        <f>SUM(AW442,AW443:AW448)</f>
        <v>4359.7</v>
      </c>
      <c r="AX449" s="178"/>
      <c r="AY449" s="178"/>
      <c r="AZ449" s="219">
        <f>SUM(AZ442,AZ443:AZ448)</f>
        <v>5687.6</v>
      </c>
      <c r="BA449" s="219">
        <f>SUM(BA442,BA443:BA448)</f>
        <v>6155.8</v>
      </c>
      <c r="BB449" s="219">
        <f>SUM(BB442,BB443:BB448)</f>
        <v>7164.1</v>
      </c>
      <c r="BC449" s="178"/>
      <c r="BD449" s="178"/>
    </row>
    <row r="450" spans="1:56" x14ac:dyDescent="0.45">
      <c r="E450" s="168"/>
      <c r="H450" s="52"/>
      <c r="L450" s="52"/>
      <c r="P450" s="52"/>
      <c r="T450" s="52"/>
      <c r="X450" s="52"/>
      <c r="Z450" s="162"/>
      <c r="AA450" s="162"/>
      <c r="AB450" s="239"/>
      <c r="AD450" s="162"/>
      <c r="AE450" s="162"/>
      <c r="AF450" s="239"/>
      <c r="AH450" s="162"/>
      <c r="AJ450" s="52"/>
      <c r="AL450" s="162"/>
      <c r="AM450" s="162"/>
      <c r="AN450" s="52"/>
      <c r="AO450" s="168"/>
      <c r="AR450" s="52"/>
      <c r="AS450" s="59"/>
      <c r="AU450" s="51"/>
      <c r="AV450" s="51"/>
      <c r="AW450" s="51"/>
      <c r="AX450" s="51"/>
      <c r="AY450" s="51"/>
      <c r="AZ450" s="51"/>
      <c r="BA450" s="51"/>
      <c r="BB450" s="51"/>
      <c r="BC450" s="51"/>
      <c r="BD450" s="51"/>
    </row>
    <row r="451" spans="1:56" x14ac:dyDescent="0.45">
      <c r="A451" s="43" t="s">
        <v>505</v>
      </c>
      <c r="B451" s="89"/>
      <c r="C451" s="89"/>
      <c r="D451" s="89"/>
      <c r="E451" s="168"/>
      <c r="H451" s="52"/>
      <c r="L451" s="52"/>
      <c r="P451" s="52"/>
      <c r="T451" s="52"/>
      <c r="X451" s="52"/>
      <c r="Z451" s="162"/>
      <c r="AA451" s="162"/>
      <c r="AB451" s="239"/>
      <c r="AD451" s="162"/>
      <c r="AE451" s="162"/>
      <c r="AF451" s="239"/>
      <c r="AH451" s="162"/>
      <c r="AJ451" s="52"/>
      <c r="AL451" s="162"/>
      <c r="AM451" s="162"/>
      <c r="AN451" s="52"/>
      <c r="AO451" s="168"/>
      <c r="AR451" s="52"/>
      <c r="AS451" s="59"/>
      <c r="AU451" s="51"/>
      <c r="AV451" s="51"/>
      <c r="AW451" s="51"/>
      <c r="AX451" s="51"/>
      <c r="AY451" s="51"/>
      <c r="AZ451" s="51"/>
      <c r="BA451" s="51"/>
      <c r="BB451" s="51"/>
      <c r="BC451" s="51"/>
      <c r="BD451" s="51"/>
    </row>
    <row r="452" spans="1:56" x14ac:dyDescent="0.45">
      <c r="A452" s="41" t="s">
        <v>498</v>
      </c>
      <c r="B452" s="88" t="s">
        <v>174</v>
      </c>
      <c r="C452" s="119" t="s">
        <v>168</v>
      </c>
      <c r="D452" s="88">
        <v>240621</v>
      </c>
      <c r="E452" s="40">
        <v>395</v>
      </c>
      <c r="F452" s="40">
        <v>412.8</v>
      </c>
      <c r="G452" s="40">
        <v>390.3</v>
      </c>
      <c r="H452" s="42">
        <v>538.1</v>
      </c>
      <c r="I452" s="40">
        <v>379.7</v>
      </c>
      <c r="J452" s="40">
        <v>428.5</v>
      </c>
      <c r="K452" s="40">
        <v>394.2</v>
      </c>
      <c r="L452" s="42">
        <v>566.70000000000005</v>
      </c>
      <c r="O452" s="40">
        <v>1327.9</v>
      </c>
      <c r="P452" s="42">
        <v>612.4</v>
      </c>
      <c r="T452" s="52"/>
      <c r="X452" s="52"/>
      <c r="Z452" s="40">
        <v>1035.7</v>
      </c>
      <c r="AA452" s="40">
        <v>442.1</v>
      </c>
      <c r="AB452" s="42">
        <v>638.5</v>
      </c>
      <c r="AD452" s="40">
        <v>1090</v>
      </c>
      <c r="AE452" s="40">
        <v>491.4</v>
      </c>
      <c r="AF452" s="42">
        <v>720.9</v>
      </c>
      <c r="AH452" s="40">
        <v>1909.4</v>
      </c>
      <c r="AI452" s="40">
        <v>773.1</v>
      </c>
      <c r="AJ452" s="42">
        <v>872.3</v>
      </c>
      <c r="AL452" s="39"/>
      <c r="AM452" s="39"/>
      <c r="AN452" s="38"/>
      <c r="AO452" s="168"/>
      <c r="AR452" s="38"/>
      <c r="AS452" s="59"/>
      <c r="AU452" s="37">
        <v>1736.2</v>
      </c>
      <c r="AV452" s="37">
        <v>1769.1</v>
      </c>
      <c r="AW452" s="37">
        <v>1940.3</v>
      </c>
      <c r="AX452" s="51"/>
      <c r="AY452" s="51"/>
      <c r="AZ452" s="37">
        <v>2116.3000000000002</v>
      </c>
      <c r="BA452" s="37">
        <v>2302.3000000000002</v>
      </c>
      <c r="BB452" s="37">
        <v>3554.8</v>
      </c>
      <c r="BC452" s="51"/>
      <c r="BD452" s="51"/>
    </row>
    <row r="453" spans="1:56" x14ac:dyDescent="0.45">
      <c r="A453" s="41" t="s">
        <v>499</v>
      </c>
      <c r="B453" s="88" t="s">
        <v>174</v>
      </c>
      <c r="C453" s="119" t="s">
        <v>168</v>
      </c>
      <c r="D453" s="88">
        <v>240622</v>
      </c>
      <c r="E453" s="40">
        <v>0.5</v>
      </c>
      <c r="F453" s="40">
        <v>0</v>
      </c>
      <c r="G453" s="40">
        <v>0</v>
      </c>
      <c r="H453" s="42">
        <v>0</v>
      </c>
      <c r="K453" s="39"/>
      <c r="L453" s="38"/>
      <c r="P453" s="38"/>
      <c r="T453" s="52"/>
      <c r="X453" s="52"/>
      <c r="AB453" s="52"/>
      <c r="AF453" s="52"/>
      <c r="AJ453" s="52"/>
      <c r="AN453" s="52"/>
      <c r="AO453" s="168"/>
      <c r="AR453" s="52"/>
      <c r="AS453" s="59"/>
      <c r="AU453" s="37">
        <v>0.5</v>
      </c>
      <c r="AV453" s="169"/>
      <c r="AW453" s="169"/>
      <c r="AX453" s="169"/>
      <c r="AY453" s="169"/>
      <c r="AZ453" s="169"/>
      <c r="BA453" s="169"/>
      <c r="BB453" s="169"/>
      <c r="BC453" s="169"/>
      <c r="BD453" s="169"/>
    </row>
    <row r="454" spans="1:56" x14ac:dyDescent="0.45">
      <c r="A454" s="41" t="s">
        <v>506</v>
      </c>
      <c r="B454" s="88" t="s">
        <v>174</v>
      </c>
      <c r="C454" s="119" t="s">
        <v>168</v>
      </c>
      <c r="D454" s="88">
        <v>240623</v>
      </c>
      <c r="E454" s="40">
        <v>0.5</v>
      </c>
      <c r="F454" s="40">
        <v>0</v>
      </c>
      <c r="G454" s="40">
        <v>0</v>
      </c>
      <c r="H454" s="42">
        <v>0</v>
      </c>
      <c r="K454" s="39"/>
      <c r="L454" s="38"/>
      <c r="P454" s="38"/>
      <c r="T454" s="52"/>
      <c r="X454" s="52"/>
      <c r="AB454" s="52"/>
      <c r="AF454" s="52"/>
      <c r="AJ454" s="52"/>
      <c r="AN454" s="52"/>
      <c r="AO454" s="168"/>
      <c r="AR454" s="52"/>
      <c r="AS454" s="59"/>
      <c r="AU454" s="37">
        <v>0.5</v>
      </c>
      <c r="AV454" s="169"/>
      <c r="AW454" s="169"/>
      <c r="AX454" s="169"/>
      <c r="AY454" s="169"/>
      <c r="AZ454" s="169"/>
      <c r="BA454" s="169"/>
      <c r="BB454" s="169"/>
      <c r="BC454" s="169"/>
      <c r="BD454" s="169"/>
    </row>
    <row r="455" spans="1:56" x14ac:dyDescent="0.45">
      <c r="A455" s="41" t="s">
        <v>507</v>
      </c>
      <c r="B455" s="88" t="s">
        <v>174</v>
      </c>
      <c r="C455" s="119" t="s">
        <v>168</v>
      </c>
      <c r="D455" s="88">
        <v>240624</v>
      </c>
      <c r="E455" s="168"/>
      <c r="H455" s="52"/>
      <c r="I455" s="40">
        <v>0</v>
      </c>
      <c r="J455" s="40">
        <v>0</v>
      </c>
      <c r="K455" s="40">
        <v>8.1999999999999993</v>
      </c>
      <c r="L455" s="42">
        <v>6.1</v>
      </c>
      <c r="P455" s="38"/>
      <c r="T455" s="52"/>
      <c r="X455" s="52"/>
      <c r="AB455" s="52"/>
      <c r="AF455" s="52"/>
      <c r="AJ455" s="52"/>
      <c r="AN455" s="52"/>
      <c r="AO455" s="168"/>
      <c r="AR455" s="52"/>
      <c r="AS455" s="59"/>
      <c r="AU455" s="51"/>
      <c r="AV455" s="37">
        <v>14.3</v>
      </c>
      <c r="AW455" s="51"/>
      <c r="AX455" s="51"/>
      <c r="AY455" s="51"/>
      <c r="AZ455" s="51"/>
      <c r="BA455" s="51"/>
      <c r="BB455" s="51"/>
      <c r="BC455" s="51"/>
      <c r="BD455" s="51"/>
    </row>
    <row r="456" spans="1:56" x14ac:dyDescent="0.45">
      <c r="A456" s="41" t="s">
        <v>502</v>
      </c>
      <c r="B456" s="88" t="s">
        <v>174</v>
      </c>
      <c r="C456" s="119" t="s">
        <v>168</v>
      </c>
      <c r="D456" s="88">
        <v>240625</v>
      </c>
      <c r="E456" s="40">
        <v>0</v>
      </c>
      <c r="F456" s="40">
        <v>8.5</v>
      </c>
      <c r="G456" s="40">
        <v>0</v>
      </c>
      <c r="H456" s="42">
        <v>0</v>
      </c>
      <c r="K456" s="39"/>
      <c r="L456" s="38"/>
      <c r="P456" s="38"/>
      <c r="T456" s="52"/>
      <c r="X456" s="52"/>
      <c r="AB456" s="52"/>
      <c r="AF456" s="52"/>
      <c r="AJ456" s="52"/>
      <c r="AN456" s="52"/>
      <c r="AO456" s="168"/>
      <c r="AR456" s="52"/>
      <c r="AS456" s="59"/>
      <c r="AU456" s="37">
        <v>8.5</v>
      </c>
      <c r="AV456" s="169"/>
      <c r="AW456" s="169"/>
      <c r="AX456" s="169"/>
      <c r="AY456" s="169"/>
      <c r="AZ456" s="169"/>
      <c r="BA456" s="169"/>
      <c r="BB456" s="169"/>
      <c r="BC456" s="169"/>
      <c r="BD456" s="169"/>
    </row>
    <row r="457" spans="1:56" x14ac:dyDescent="0.45">
      <c r="A457" s="41" t="s">
        <v>503</v>
      </c>
      <c r="B457" s="88" t="s">
        <v>174</v>
      </c>
      <c r="C457" s="119" t="s">
        <v>168</v>
      </c>
      <c r="D457" s="88">
        <v>240626</v>
      </c>
      <c r="E457" s="168"/>
      <c r="H457" s="52"/>
      <c r="L457" s="52"/>
      <c r="P457" s="52"/>
      <c r="T457" s="52"/>
      <c r="X457" s="52"/>
      <c r="Z457" s="39"/>
      <c r="AA457" s="39"/>
      <c r="AB457" s="38"/>
      <c r="AD457" s="40">
        <v>31</v>
      </c>
      <c r="AE457" s="40">
        <v>0</v>
      </c>
      <c r="AF457" s="42">
        <v>0</v>
      </c>
      <c r="AH457" s="39"/>
      <c r="AJ457" s="52"/>
      <c r="AL457" s="39"/>
      <c r="AM457" s="39"/>
      <c r="AN457" s="52"/>
      <c r="AO457" s="168"/>
      <c r="AR457" s="52"/>
      <c r="AS457" s="59"/>
      <c r="AU457" s="51"/>
      <c r="AV457" s="51"/>
      <c r="AW457" s="51"/>
      <c r="AX457" s="51"/>
      <c r="AY457" s="51"/>
      <c r="AZ457" s="51"/>
      <c r="BA457" s="37">
        <v>31</v>
      </c>
      <c r="BB457" s="51"/>
      <c r="BC457" s="51"/>
      <c r="BD457" s="51"/>
    </row>
    <row r="458" spans="1:56" x14ac:dyDescent="0.45">
      <c r="A458" s="41" t="s">
        <v>508</v>
      </c>
      <c r="B458" s="88" t="s">
        <v>174</v>
      </c>
      <c r="C458" s="119" t="s">
        <v>176</v>
      </c>
      <c r="D458" s="88">
        <v>240627</v>
      </c>
      <c r="E458" s="168"/>
      <c r="H458" s="52"/>
      <c r="L458" s="52"/>
      <c r="O458" s="40">
        <v>6.1</v>
      </c>
      <c r="P458" s="42">
        <v>0</v>
      </c>
      <c r="T458" s="52"/>
      <c r="X458" s="52"/>
      <c r="AB458" s="52"/>
      <c r="AF458" s="52"/>
      <c r="AJ458" s="52"/>
      <c r="AN458" s="52"/>
      <c r="AO458" s="168"/>
      <c r="AR458" s="52"/>
      <c r="AS458" s="59"/>
      <c r="AU458" s="51"/>
      <c r="AV458" s="51"/>
      <c r="AW458" s="37">
        <v>6.1</v>
      </c>
      <c r="AX458" s="51"/>
      <c r="AY458" s="51"/>
      <c r="AZ458" s="51"/>
      <c r="BA458" s="51"/>
      <c r="BB458" s="51"/>
      <c r="BC458" s="51"/>
      <c r="BD458" s="51"/>
    </row>
    <row r="459" spans="1:56" x14ac:dyDescent="0.45">
      <c r="A459" s="58" t="s">
        <v>509</v>
      </c>
      <c r="B459" s="120" t="s">
        <v>174</v>
      </c>
      <c r="C459" s="121" t="s">
        <v>168</v>
      </c>
      <c r="D459" s="120">
        <v>240628</v>
      </c>
      <c r="E459" s="176">
        <f t="shared" ref="E459:K459" si="34">SUM(E452,E453:E458)</f>
        <v>396</v>
      </c>
      <c r="F459" s="176">
        <f t="shared" si="34"/>
        <v>421.3</v>
      </c>
      <c r="G459" s="176">
        <f t="shared" si="34"/>
        <v>390.3</v>
      </c>
      <c r="H459" s="177">
        <f t="shared" si="34"/>
        <v>538.1</v>
      </c>
      <c r="I459" s="176">
        <f t="shared" si="34"/>
        <v>379.7</v>
      </c>
      <c r="J459" s="176">
        <f t="shared" si="34"/>
        <v>428.5</v>
      </c>
      <c r="K459" s="176">
        <f t="shared" si="34"/>
        <v>402.4</v>
      </c>
      <c r="L459" s="68">
        <v>572.79999999999995</v>
      </c>
      <c r="M459" s="174"/>
      <c r="N459" s="174"/>
      <c r="O459" s="176">
        <f>SUM(O452,O453:O458)</f>
        <v>1334</v>
      </c>
      <c r="P459" s="177">
        <f>SUM(P452,P453:P458)</f>
        <v>612.4</v>
      </c>
      <c r="Q459" s="174"/>
      <c r="R459" s="174"/>
      <c r="S459" s="174"/>
      <c r="T459" s="175"/>
      <c r="U459" s="174"/>
      <c r="V459" s="174"/>
      <c r="W459" s="174"/>
      <c r="X459" s="175"/>
      <c r="Y459" s="174"/>
      <c r="Z459" s="176">
        <f>SUM(Z452,Z453:Z458)</f>
        <v>1035.7</v>
      </c>
      <c r="AA459" s="176">
        <f>SUM(AA452,AA453:AA458)</f>
        <v>442.1</v>
      </c>
      <c r="AB459" s="177">
        <f>SUM(AB452,AB453:AB458)</f>
        <v>638.5</v>
      </c>
      <c r="AC459" s="174"/>
      <c r="AD459" s="176">
        <f>SUM(AD452,AD453:AD458)</f>
        <v>1121</v>
      </c>
      <c r="AE459" s="176">
        <f>SUM(AE452,AE453:AE458)</f>
        <v>491.4</v>
      </c>
      <c r="AF459" s="177">
        <f>SUM(AF452,AF453:AF458)</f>
        <v>720.9</v>
      </c>
      <c r="AG459" s="174"/>
      <c r="AH459" s="176">
        <f>SUM(AH452,AH453:AH458)</f>
        <v>1909.4</v>
      </c>
      <c r="AI459" s="176">
        <f>SUM(AI452,AI453:AI458)</f>
        <v>773.1</v>
      </c>
      <c r="AJ459" s="177">
        <f>SUM(AJ452,AJ453:AJ458)</f>
        <v>872.3</v>
      </c>
      <c r="AK459" s="174"/>
      <c r="AL459" s="191"/>
      <c r="AM459" s="191"/>
      <c r="AN459" s="192"/>
      <c r="AO459" s="174"/>
      <c r="AP459" s="204"/>
      <c r="AQ459" s="204"/>
      <c r="AR459" s="192"/>
      <c r="AS459" s="175"/>
      <c r="AU459" s="219">
        <f>SUM(AU452,AU453:AU458)</f>
        <v>1745.7</v>
      </c>
      <c r="AV459" s="67">
        <v>1783.4</v>
      </c>
      <c r="AW459" s="67">
        <v>1946.4</v>
      </c>
      <c r="AX459" s="178"/>
      <c r="AY459" s="178"/>
      <c r="AZ459" s="219">
        <f>SUM(AZ452,AZ453:AZ458)</f>
        <v>2116.3000000000002</v>
      </c>
      <c r="BA459" s="219">
        <f>SUM(BA452,BA453:BA458)</f>
        <v>2333.3000000000002</v>
      </c>
      <c r="BB459" s="219">
        <f>SUM(BB452,BB453:BB458)</f>
        <v>3554.8</v>
      </c>
      <c r="BC459" s="178"/>
      <c r="BD459" s="178"/>
    </row>
    <row r="460" spans="1:56" x14ac:dyDescent="0.45">
      <c r="E460" s="168"/>
      <c r="H460" s="52"/>
      <c r="L460" s="52"/>
      <c r="P460" s="52"/>
      <c r="T460" s="52"/>
      <c r="X460" s="52"/>
      <c r="Z460" s="162"/>
      <c r="AA460" s="162"/>
      <c r="AB460" s="52"/>
      <c r="AD460" s="162"/>
      <c r="AE460" s="162"/>
      <c r="AF460" s="52"/>
      <c r="AH460" s="162"/>
      <c r="AJ460" s="52"/>
      <c r="AL460" s="162"/>
      <c r="AM460" s="162"/>
      <c r="AN460" s="52"/>
      <c r="AO460" s="168"/>
      <c r="AR460" s="52"/>
      <c r="AS460" s="59"/>
      <c r="AU460" s="51"/>
      <c r="AV460" s="51"/>
      <c r="AW460" s="51"/>
      <c r="AX460" s="51"/>
      <c r="AY460" s="51"/>
      <c r="AZ460" s="51"/>
      <c r="BA460" s="51"/>
      <c r="BB460" s="51"/>
      <c r="BC460" s="51"/>
      <c r="BD460" s="51"/>
    </row>
    <row r="461" spans="1:56" x14ac:dyDescent="0.45">
      <c r="A461" s="43" t="s">
        <v>510</v>
      </c>
      <c r="B461" s="89"/>
      <c r="C461" s="89"/>
      <c r="D461" s="89"/>
      <c r="E461" s="168"/>
      <c r="H461" s="52"/>
      <c r="L461" s="52"/>
      <c r="P461" s="52"/>
      <c r="T461" s="52"/>
      <c r="X461" s="52"/>
      <c r="Z461" s="162"/>
      <c r="AA461" s="162"/>
      <c r="AB461" s="52"/>
      <c r="AD461" s="162"/>
      <c r="AE461" s="162"/>
      <c r="AF461" s="52"/>
      <c r="AH461" s="162"/>
      <c r="AJ461" s="52"/>
      <c r="AL461" s="162"/>
      <c r="AM461" s="162"/>
      <c r="AN461" s="52"/>
      <c r="AO461" s="168"/>
      <c r="AR461" s="52"/>
      <c r="AS461" s="59"/>
      <c r="AU461" s="51"/>
      <c r="AV461" s="51"/>
      <c r="AW461" s="51"/>
      <c r="AX461" s="51"/>
      <c r="AY461" s="51"/>
      <c r="AZ461" s="51"/>
      <c r="BA461" s="51"/>
      <c r="BB461" s="51"/>
      <c r="BC461" s="51"/>
      <c r="BD461" s="51"/>
    </row>
    <row r="462" spans="1:56" x14ac:dyDescent="0.45">
      <c r="A462" s="41" t="s">
        <v>498</v>
      </c>
      <c r="B462" s="88" t="s">
        <v>174</v>
      </c>
      <c r="C462" s="119" t="s">
        <v>168</v>
      </c>
      <c r="D462" s="88">
        <v>240629</v>
      </c>
      <c r="E462" s="40">
        <v>220.1</v>
      </c>
      <c r="F462" s="40">
        <v>245.5</v>
      </c>
      <c r="G462" s="40">
        <v>237.3</v>
      </c>
      <c r="H462" s="42">
        <v>322.2</v>
      </c>
      <c r="I462" s="40">
        <v>222.4</v>
      </c>
      <c r="J462" s="40">
        <v>251.3</v>
      </c>
      <c r="K462" s="40">
        <v>236.3</v>
      </c>
      <c r="L462" s="42">
        <v>355.3</v>
      </c>
      <c r="O462" s="40">
        <v>788.9</v>
      </c>
      <c r="P462" s="42">
        <v>376.2</v>
      </c>
      <c r="T462" s="42">
        <v>1251.0999999999999</v>
      </c>
      <c r="X462" s="42">
        <v>1539</v>
      </c>
      <c r="Z462" s="40">
        <v>772.1</v>
      </c>
      <c r="AA462" s="40">
        <v>334.1</v>
      </c>
      <c r="AB462" s="42">
        <v>483.3</v>
      </c>
      <c r="AD462" s="40">
        <v>811.6</v>
      </c>
      <c r="AE462" s="40">
        <v>365.5</v>
      </c>
      <c r="AF462" s="42">
        <v>535.5</v>
      </c>
      <c r="AH462" s="40">
        <v>1438</v>
      </c>
      <c r="AI462" s="40">
        <v>574.29999999999995</v>
      </c>
      <c r="AJ462" s="42">
        <v>642.79999999999995</v>
      </c>
      <c r="AL462" s="40">
        <v>637</v>
      </c>
      <c r="AM462" s="39"/>
      <c r="AN462" s="42">
        <v>2399.1999999999998</v>
      </c>
      <c r="AO462" s="168"/>
      <c r="AR462" s="38"/>
      <c r="AS462" s="59"/>
      <c r="AU462" s="37">
        <v>1025.0999999999999</v>
      </c>
      <c r="AV462" s="37">
        <v>1065.3</v>
      </c>
      <c r="AW462" s="37">
        <v>1165.0999999999999</v>
      </c>
      <c r="AX462" s="37">
        <v>1251.0999999999999</v>
      </c>
      <c r="AY462" s="37">
        <v>1539</v>
      </c>
      <c r="AZ462" s="37">
        <v>1589.5</v>
      </c>
      <c r="BA462" s="37">
        <v>1712.6</v>
      </c>
      <c r="BB462" s="37">
        <v>2655.1</v>
      </c>
      <c r="BC462" s="37">
        <v>2399.1999999999998</v>
      </c>
      <c r="BD462" s="51"/>
    </row>
    <row r="463" spans="1:56" x14ac:dyDescent="0.45">
      <c r="A463" s="41" t="s">
        <v>499</v>
      </c>
      <c r="B463" s="88" t="s">
        <v>174</v>
      </c>
      <c r="C463" s="119" t="s">
        <v>168</v>
      </c>
      <c r="D463" s="88">
        <v>240630</v>
      </c>
      <c r="E463" s="40">
        <v>0.5</v>
      </c>
      <c r="F463" s="40">
        <v>0</v>
      </c>
      <c r="G463" s="40">
        <v>0</v>
      </c>
      <c r="H463" s="42">
        <v>0</v>
      </c>
      <c r="K463" s="39"/>
      <c r="L463" s="38"/>
      <c r="P463" s="52"/>
      <c r="T463" s="52"/>
      <c r="X463" s="52"/>
      <c r="AB463" s="52"/>
      <c r="AF463" s="52"/>
      <c r="AJ463" s="52"/>
      <c r="AN463" s="52"/>
      <c r="AO463" s="168"/>
      <c r="AR463" s="52"/>
      <c r="AS463" s="59"/>
      <c r="AU463" s="37">
        <v>0.5</v>
      </c>
      <c r="AV463" s="169"/>
      <c r="AW463" s="169"/>
      <c r="AX463" s="169"/>
      <c r="AY463" s="169"/>
      <c r="AZ463" s="169"/>
      <c r="BA463" s="169"/>
      <c r="BB463" s="169"/>
      <c r="BC463" s="169"/>
      <c r="BD463" s="169"/>
    </row>
    <row r="464" spans="1:56" x14ac:dyDescent="0.45">
      <c r="A464" s="41" t="s">
        <v>506</v>
      </c>
      <c r="B464" s="88" t="s">
        <v>174</v>
      </c>
      <c r="C464" s="119" t="s">
        <v>168</v>
      </c>
      <c r="D464" s="88">
        <v>240631</v>
      </c>
      <c r="E464" s="40">
        <v>0.5</v>
      </c>
      <c r="F464" s="40">
        <v>0</v>
      </c>
      <c r="G464" s="40">
        <v>0</v>
      </c>
      <c r="H464" s="42">
        <v>0</v>
      </c>
      <c r="K464" s="39"/>
      <c r="L464" s="38"/>
      <c r="P464" s="52"/>
      <c r="T464" s="52"/>
      <c r="X464" s="52"/>
      <c r="AB464" s="52"/>
      <c r="AF464" s="52"/>
      <c r="AJ464" s="52"/>
      <c r="AN464" s="52"/>
      <c r="AO464" s="168"/>
      <c r="AR464" s="52"/>
      <c r="AS464" s="59"/>
      <c r="AU464" s="37">
        <v>0.5</v>
      </c>
      <c r="AV464" s="169"/>
      <c r="AW464" s="169"/>
      <c r="AX464" s="169"/>
      <c r="AY464" s="169"/>
      <c r="AZ464" s="169"/>
      <c r="BA464" s="169"/>
      <c r="BB464" s="169"/>
      <c r="BC464" s="169"/>
      <c r="BD464" s="169"/>
    </row>
    <row r="465" spans="1:56" x14ac:dyDescent="0.45">
      <c r="A465" s="41" t="s">
        <v>508</v>
      </c>
      <c r="B465" s="88" t="s">
        <v>174</v>
      </c>
      <c r="C465" s="119" t="s">
        <v>168</v>
      </c>
      <c r="D465" s="88">
        <v>240632</v>
      </c>
      <c r="E465" s="168"/>
      <c r="H465" s="52"/>
      <c r="L465" s="52"/>
      <c r="O465" s="40">
        <v>6.1</v>
      </c>
      <c r="P465" s="42">
        <v>0</v>
      </c>
      <c r="T465" s="38"/>
      <c r="X465" s="52"/>
      <c r="AB465" s="52"/>
      <c r="AF465" s="52"/>
      <c r="AJ465" s="52"/>
      <c r="AN465" s="52"/>
      <c r="AO465" s="168"/>
      <c r="AR465" s="52"/>
      <c r="AS465" s="59"/>
      <c r="AU465" s="51"/>
      <c r="AV465" s="51"/>
      <c r="AW465" s="37">
        <v>6.1</v>
      </c>
      <c r="AX465" s="51"/>
      <c r="AY465" s="51"/>
      <c r="AZ465" s="51"/>
      <c r="BA465" s="51"/>
      <c r="BB465" s="51"/>
      <c r="BC465" s="51"/>
      <c r="BD465" s="51"/>
    </row>
    <row r="466" spans="1:56" x14ac:dyDescent="0.45">
      <c r="A466" s="41" t="s">
        <v>511</v>
      </c>
      <c r="B466" s="88" t="s">
        <v>174</v>
      </c>
      <c r="C466" s="119" t="s">
        <v>168</v>
      </c>
      <c r="D466" s="88">
        <v>240633</v>
      </c>
      <c r="E466" s="40">
        <v>18.899999999999999</v>
      </c>
      <c r="F466" s="40">
        <v>0</v>
      </c>
      <c r="G466" s="40">
        <v>0</v>
      </c>
      <c r="H466" s="42">
        <v>0</v>
      </c>
      <c r="K466" s="39"/>
      <c r="L466" s="38"/>
      <c r="O466" s="40">
        <v>0.3</v>
      </c>
      <c r="P466" s="42">
        <v>0</v>
      </c>
      <c r="T466" s="38"/>
      <c r="X466" s="52"/>
      <c r="AB466" s="52"/>
      <c r="AF466" s="52"/>
      <c r="AJ466" s="52"/>
      <c r="AN466" s="52"/>
      <c r="AO466" s="168"/>
      <c r="AR466" s="52"/>
      <c r="AS466" s="59"/>
      <c r="AU466" s="37">
        <v>18.899999999999999</v>
      </c>
      <c r="AV466" s="51"/>
      <c r="AW466" s="37">
        <v>0.3</v>
      </c>
      <c r="AX466" s="51"/>
      <c r="AY466" s="51"/>
      <c r="AZ466" s="51"/>
      <c r="BA466" s="51"/>
      <c r="BB466" s="51"/>
      <c r="BC466" s="51"/>
      <c r="BD466" s="51"/>
    </row>
    <row r="467" spans="1:56" x14ac:dyDescent="0.45">
      <c r="A467" s="41" t="s">
        <v>502</v>
      </c>
      <c r="B467" s="88" t="s">
        <v>174</v>
      </c>
      <c r="C467" s="119" t="s">
        <v>168</v>
      </c>
      <c r="D467" s="88">
        <v>240634</v>
      </c>
      <c r="E467" s="40">
        <v>0</v>
      </c>
      <c r="F467" s="40">
        <v>8.5</v>
      </c>
      <c r="G467" s="40">
        <v>0</v>
      </c>
      <c r="H467" s="42">
        <v>0</v>
      </c>
      <c r="K467" s="39"/>
      <c r="L467" s="38"/>
      <c r="P467" s="52"/>
      <c r="T467" s="52"/>
      <c r="X467" s="52"/>
      <c r="AB467" s="52"/>
      <c r="AF467" s="52"/>
      <c r="AJ467" s="52"/>
      <c r="AN467" s="52"/>
      <c r="AO467" s="168"/>
      <c r="AR467" s="52"/>
      <c r="AS467" s="59"/>
      <c r="AU467" s="37">
        <v>8.5</v>
      </c>
      <c r="AV467" s="169"/>
      <c r="AW467" s="169"/>
      <c r="AX467" s="169"/>
      <c r="AY467" s="169"/>
      <c r="AZ467" s="169"/>
      <c r="BA467" s="169"/>
      <c r="BB467" s="169"/>
      <c r="BC467" s="169"/>
      <c r="BD467" s="169"/>
    </row>
    <row r="468" spans="1:56" x14ac:dyDescent="0.45">
      <c r="A468" s="41" t="s">
        <v>512</v>
      </c>
      <c r="B468" s="88" t="s">
        <v>174</v>
      </c>
      <c r="C468" s="119" t="s">
        <v>109</v>
      </c>
      <c r="D468" s="88">
        <v>240636</v>
      </c>
      <c r="E468" s="168"/>
      <c r="H468" s="52"/>
      <c r="I468" s="40">
        <v>0</v>
      </c>
      <c r="J468" s="40">
        <v>0</v>
      </c>
      <c r="K468" s="40">
        <v>8.1999999999999993</v>
      </c>
      <c r="L468" s="42">
        <v>-8.1999999999999993</v>
      </c>
      <c r="P468" s="52"/>
      <c r="T468" s="52"/>
      <c r="X468" s="52"/>
      <c r="AB468" s="52"/>
      <c r="AF468" s="52"/>
      <c r="AJ468" s="52"/>
      <c r="AN468" s="52"/>
      <c r="AO468" s="168"/>
      <c r="AR468" s="52"/>
      <c r="AS468" s="59"/>
      <c r="AU468" s="51"/>
      <c r="AV468" s="51"/>
      <c r="AW468" s="51"/>
      <c r="AX468" s="51"/>
      <c r="AY468" s="51"/>
      <c r="AZ468" s="51"/>
      <c r="BA468" s="51"/>
      <c r="BB468" s="51"/>
      <c r="BC468" s="51"/>
      <c r="BD468" s="51"/>
    </row>
    <row r="469" spans="1:56" x14ac:dyDescent="0.45">
      <c r="A469" s="41" t="s">
        <v>507</v>
      </c>
      <c r="B469" s="88" t="s">
        <v>174</v>
      </c>
      <c r="C469" s="119" t="s">
        <v>168</v>
      </c>
      <c r="D469" s="88">
        <v>240637</v>
      </c>
      <c r="E469" s="168"/>
      <c r="H469" s="52"/>
      <c r="I469" s="39"/>
      <c r="J469" s="39"/>
      <c r="K469" s="40">
        <v>0</v>
      </c>
      <c r="L469" s="42">
        <v>14.3</v>
      </c>
      <c r="P469" s="52"/>
      <c r="T469" s="52"/>
      <c r="X469" s="52"/>
      <c r="AB469" s="52"/>
      <c r="AF469" s="52"/>
      <c r="AJ469" s="52"/>
      <c r="AN469" s="52"/>
      <c r="AO469" s="168"/>
      <c r="AR469" s="52"/>
      <c r="AS469" s="59"/>
      <c r="AU469" s="51"/>
      <c r="AV469" s="37">
        <v>14.3</v>
      </c>
      <c r="AW469" s="51"/>
      <c r="AX469" s="51"/>
      <c r="AY469" s="51"/>
      <c r="AZ469" s="51"/>
      <c r="BA469" s="51"/>
      <c r="BB469" s="51"/>
      <c r="BC469" s="51"/>
      <c r="BD469" s="51"/>
    </row>
    <row r="470" spans="1:56" x14ac:dyDescent="0.45">
      <c r="A470" s="58" t="s">
        <v>489</v>
      </c>
      <c r="B470" s="120" t="s">
        <v>174</v>
      </c>
      <c r="C470" s="121" t="s">
        <v>168</v>
      </c>
      <c r="D470" s="120">
        <v>240635</v>
      </c>
      <c r="E470" s="176">
        <f>SUM(E463:E467)</f>
        <v>19.899999999999999</v>
      </c>
      <c r="F470" s="176">
        <f>SUM(F463:F467)</f>
        <v>8.5</v>
      </c>
      <c r="G470" s="63">
        <v>0</v>
      </c>
      <c r="H470" s="68">
        <v>0</v>
      </c>
      <c r="I470" s="174"/>
      <c r="J470" s="174"/>
      <c r="K470" s="191"/>
      <c r="L470" s="192"/>
      <c r="M470" s="174"/>
      <c r="N470" s="174"/>
      <c r="O470" s="174"/>
      <c r="P470" s="175"/>
      <c r="Q470" s="174"/>
      <c r="R470" s="174"/>
      <c r="S470" s="174"/>
      <c r="T470" s="175"/>
      <c r="U470" s="174"/>
      <c r="V470" s="174"/>
      <c r="W470" s="174"/>
      <c r="X470" s="175"/>
      <c r="Y470" s="174"/>
      <c r="Z470" s="174"/>
      <c r="AA470" s="174"/>
      <c r="AB470" s="175"/>
      <c r="AC470" s="174"/>
      <c r="AD470" s="174"/>
      <c r="AE470" s="174"/>
      <c r="AF470" s="175"/>
      <c r="AG470" s="174"/>
      <c r="AH470" s="174"/>
      <c r="AI470" s="174"/>
      <c r="AJ470" s="175"/>
      <c r="AK470" s="174"/>
      <c r="AL470" s="174"/>
      <c r="AM470" s="174"/>
      <c r="AN470" s="175"/>
      <c r="AO470" s="174"/>
      <c r="AP470" s="204"/>
      <c r="AQ470" s="204"/>
      <c r="AR470" s="175"/>
      <c r="AS470" s="175"/>
      <c r="AU470" s="219">
        <f>SUM(AU463:AU467)</f>
        <v>28.4</v>
      </c>
      <c r="AV470" s="220"/>
      <c r="AW470" s="220"/>
      <c r="AX470" s="220"/>
      <c r="AY470" s="220"/>
      <c r="AZ470" s="220"/>
      <c r="BA470" s="220"/>
      <c r="BB470" s="220"/>
      <c r="BC470" s="220"/>
      <c r="BD470" s="220"/>
    </row>
    <row r="471" spans="1:56" x14ac:dyDescent="0.45">
      <c r="E471" s="162"/>
      <c r="H471" s="163"/>
      <c r="L471" s="163"/>
      <c r="P471" s="52"/>
      <c r="T471" s="52"/>
      <c r="X471" s="52"/>
      <c r="AB471" s="52"/>
      <c r="AF471" s="52"/>
      <c r="AJ471" s="52"/>
      <c r="AN471" s="52"/>
      <c r="AO471" s="168"/>
      <c r="AR471" s="52"/>
      <c r="AS471" s="59"/>
      <c r="AU471" s="167"/>
      <c r="AV471" s="167"/>
      <c r="AW471" s="167"/>
      <c r="AX471" s="167"/>
      <c r="AY471" s="167"/>
      <c r="AZ471" s="167"/>
      <c r="BA471" s="167"/>
      <c r="BB471" s="167"/>
      <c r="BC471" s="167"/>
      <c r="BD471" s="167"/>
    </row>
    <row r="472" spans="1:56" x14ac:dyDescent="0.45">
      <c r="A472" s="41" t="s">
        <v>513</v>
      </c>
      <c r="B472" s="88" t="s">
        <v>174</v>
      </c>
      <c r="C472" s="119" t="s">
        <v>168</v>
      </c>
      <c r="D472" s="88">
        <v>240638</v>
      </c>
      <c r="E472" s="40">
        <v>-7.6</v>
      </c>
      <c r="F472" s="40">
        <v>-3.3</v>
      </c>
      <c r="G472" s="40">
        <v>-6</v>
      </c>
      <c r="H472" s="42">
        <v>0</v>
      </c>
      <c r="I472" s="40">
        <v>0</v>
      </c>
      <c r="J472" s="40">
        <v>0</v>
      </c>
      <c r="K472" s="40">
        <v>-0.8</v>
      </c>
      <c r="L472" s="42">
        <v>-4.8</v>
      </c>
      <c r="O472" s="40">
        <v>-2.5</v>
      </c>
      <c r="P472" s="42">
        <v>0</v>
      </c>
      <c r="T472" s="38"/>
      <c r="X472" s="52"/>
      <c r="AB472" s="52"/>
      <c r="AF472" s="52"/>
      <c r="AJ472" s="52"/>
      <c r="AN472" s="52"/>
      <c r="AO472" s="168"/>
      <c r="AR472" s="52"/>
      <c r="AS472" s="59"/>
      <c r="AU472" s="37">
        <v>-16.899999999999999</v>
      </c>
      <c r="AV472" s="37">
        <v>-5.6</v>
      </c>
      <c r="AW472" s="37">
        <v>-2.5</v>
      </c>
      <c r="AX472" s="51"/>
      <c r="AY472" s="51"/>
      <c r="AZ472" s="51"/>
      <c r="BA472" s="51"/>
      <c r="BB472" s="51"/>
      <c r="BC472" s="51"/>
      <c r="BD472" s="51"/>
    </row>
    <row r="473" spans="1:56" x14ac:dyDescent="0.45">
      <c r="A473" s="41" t="s">
        <v>514</v>
      </c>
      <c r="B473" s="88" t="s">
        <v>174</v>
      </c>
      <c r="C473" s="119" t="s">
        <v>168</v>
      </c>
      <c r="D473" s="88">
        <v>240639</v>
      </c>
      <c r="E473" s="168"/>
      <c r="H473" s="52"/>
      <c r="I473" s="40">
        <v>0</v>
      </c>
      <c r="J473" s="40">
        <v>0</v>
      </c>
      <c r="K473" s="40">
        <v>-4.7</v>
      </c>
      <c r="L473" s="42">
        <v>0</v>
      </c>
      <c r="P473" s="52"/>
      <c r="T473" s="52"/>
      <c r="X473" s="52"/>
      <c r="AB473" s="52"/>
      <c r="AF473" s="52"/>
      <c r="AJ473" s="52"/>
      <c r="AN473" s="52"/>
      <c r="AO473" s="168"/>
      <c r="AR473" s="52"/>
      <c r="AS473" s="59"/>
      <c r="AU473" s="51"/>
      <c r="AV473" s="37">
        <v>-4.7</v>
      </c>
      <c r="AW473" s="51"/>
      <c r="AX473" s="51"/>
      <c r="AY473" s="51"/>
      <c r="AZ473" s="51"/>
      <c r="BA473" s="51"/>
      <c r="BB473" s="51"/>
      <c r="BC473" s="51"/>
      <c r="BD473" s="51"/>
    </row>
    <row r="474" spans="1:56" x14ac:dyDescent="0.45">
      <c r="A474" s="41" t="s">
        <v>515</v>
      </c>
      <c r="B474" s="88" t="s">
        <v>174</v>
      </c>
      <c r="C474" s="119" t="s">
        <v>168</v>
      </c>
      <c r="D474" s="88">
        <v>240640</v>
      </c>
      <c r="E474" s="168"/>
      <c r="H474" s="52"/>
      <c r="L474" s="52"/>
      <c r="P474" s="52"/>
      <c r="T474" s="52"/>
      <c r="X474" s="42">
        <v>-310.8</v>
      </c>
      <c r="AB474" s="52"/>
      <c r="AF474" s="52"/>
      <c r="AJ474" s="52"/>
      <c r="AN474" s="52"/>
      <c r="AO474" s="168"/>
      <c r="AR474" s="52"/>
      <c r="AS474" s="59"/>
      <c r="AU474" s="51"/>
      <c r="AV474" s="51"/>
      <c r="AW474" s="51"/>
      <c r="AX474" s="51"/>
      <c r="AY474" s="37">
        <v>-310.8</v>
      </c>
      <c r="AZ474" s="51"/>
      <c r="BA474" s="51"/>
      <c r="BB474" s="51"/>
      <c r="BC474" s="51"/>
      <c r="BD474" s="51"/>
    </row>
    <row r="475" spans="1:56" x14ac:dyDescent="0.45">
      <c r="A475" s="58" t="s">
        <v>516</v>
      </c>
      <c r="B475" s="120" t="s">
        <v>174</v>
      </c>
      <c r="C475" s="121" t="s">
        <v>168</v>
      </c>
      <c r="D475" s="120">
        <v>240641</v>
      </c>
      <c r="E475" s="63">
        <v>12.3</v>
      </c>
      <c r="F475" s="176">
        <f>SUM(F463:F469)+SUM(F472:F474)</f>
        <v>5.2</v>
      </c>
      <c r="G475" s="176">
        <f>SUM(G463:G469)+SUM(G472:G474)</f>
        <v>-6</v>
      </c>
      <c r="H475" s="68">
        <v>0</v>
      </c>
      <c r="I475" s="63">
        <v>0</v>
      </c>
      <c r="J475" s="63">
        <v>0</v>
      </c>
      <c r="K475" s="63">
        <v>2.7</v>
      </c>
      <c r="L475" s="68">
        <v>1.3</v>
      </c>
      <c r="M475" s="174"/>
      <c r="N475" s="174"/>
      <c r="O475" s="63">
        <v>3.9</v>
      </c>
      <c r="P475" s="68">
        <v>0</v>
      </c>
      <c r="Q475" s="174"/>
      <c r="R475" s="174"/>
      <c r="S475" s="174"/>
      <c r="T475" s="192"/>
      <c r="U475" s="174"/>
      <c r="V475" s="174"/>
      <c r="W475" s="174"/>
      <c r="X475" s="177">
        <f>SUM(X463:X469)+SUM(X472:X474)</f>
        <v>-310.8</v>
      </c>
      <c r="Y475" s="174"/>
      <c r="Z475" s="174"/>
      <c r="AA475" s="174"/>
      <c r="AB475" s="189"/>
      <c r="AC475" s="174"/>
      <c r="AD475" s="174"/>
      <c r="AE475" s="174"/>
      <c r="AF475" s="189"/>
      <c r="AG475" s="174"/>
      <c r="AH475" s="174"/>
      <c r="AI475" s="174"/>
      <c r="AJ475" s="175"/>
      <c r="AK475" s="174"/>
      <c r="AL475" s="174"/>
      <c r="AM475" s="174"/>
      <c r="AN475" s="175"/>
      <c r="AO475" s="174"/>
      <c r="AP475" s="204"/>
      <c r="AQ475" s="204"/>
      <c r="AR475" s="175"/>
      <c r="AS475" s="175"/>
      <c r="AU475" s="219">
        <f>SUM(AU463:AU469)+SUM(AU472:AU474)</f>
        <v>11.5</v>
      </c>
      <c r="AV475" s="219">
        <f>SUM(AV463:AV469)+SUM(AV472:AV474)</f>
        <v>4</v>
      </c>
      <c r="AW475" s="67">
        <v>3.9</v>
      </c>
      <c r="AX475" s="178"/>
      <c r="AY475" s="219">
        <f>SUM(AY463:AY469)+SUM(AY472:AY474)</f>
        <v>-310.8</v>
      </c>
      <c r="AZ475" s="178"/>
      <c r="BA475" s="178"/>
      <c r="BB475" s="178"/>
      <c r="BC475" s="178"/>
      <c r="BD475" s="178"/>
    </row>
    <row r="476" spans="1:56" x14ac:dyDescent="0.45">
      <c r="E476" s="162"/>
      <c r="F476" s="162"/>
      <c r="G476" s="162"/>
      <c r="H476" s="163"/>
      <c r="J476" s="162"/>
      <c r="K476" s="162"/>
      <c r="L476" s="163"/>
      <c r="O476" s="162"/>
      <c r="P476" s="163"/>
      <c r="T476" s="163"/>
      <c r="X476" s="163"/>
      <c r="AB476" s="52"/>
      <c r="AF476" s="52"/>
      <c r="AJ476" s="52"/>
      <c r="AN476" s="52"/>
      <c r="AO476" s="168"/>
      <c r="AR476" s="52"/>
      <c r="AS476" s="59"/>
      <c r="AU476" s="167"/>
      <c r="AV476" s="167"/>
      <c r="AW476" s="167"/>
      <c r="AX476" s="167"/>
      <c r="AY476" s="167"/>
      <c r="AZ476" s="167"/>
      <c r="BA476" s="167"/>
      <c r="BB476" s="167"/>
      <c r="BC476" s="167"/>
      <c r="BD476" s="167"/>
    </row>
    <row r="477" spans="1:56" x14ac:dyDescent="0.45">
      <c r="A477" s="41" t="s">
        <v>503</v>
      </c>
      <c r="B477" s="88" t="s">
        <v>174</v>
      </c>
      <c r="C477" s="119" t="s">
        <v>168</v>
      </c>
      <c r="D477" s="88">
        <v>240642</v>
      </c>
      <c r="E477" s="168"/>
      <c r="H477" s="52"/>
      <c r="L477" s="52"/>
      <c r="P477" s="52"/>
      <c r="T477" s="52"/>
      <c r="X477" s="52"/>
      <c r="Z477" s="39"/>
      <c r="AA477" s="39"/>
      <c r="AB477" s="38"/>
      <c r="AD477" s="40">
        <v>31</v>
      </c>
      <c r="AE477" s="40">
        <v>0</v>
      </c>
      <c r="AF477" s="42">
        <v>0</v>
      </c>
      <c r="AH477" s="39"/>
      <c r="AJ477" s="52"/>
      <c r="AL477" s="39"/>
      <c r="AM477" s="39"/>
      <c r="AN477" s="52"/>
      <c r="AO477" s="168"/>
      <c r="AR477" s="52"/>
      <c r="AS477" s="59"/>
      <c r="AU477" s="51"/>
      <c r="AV477" s="51"/>
      <c r="AW477" s="51"/>
      <c r="AX477" s="51"/>
      <c r="AY477" s="51"/>
      <c r="AZ477" s="51"/>
      <c r="BA477" s="37">
        <v>31</v>
      </c>
      <c r="BB477" s="51"/>
      <c r="BC477" s="51"/>
      <c r="BD477" s="51"/>
    </row>
    <row r="478" spans="1:56" x14ac:dyDescent="0.45">
      <c r="A478" s="41" t="s">
        <v>517</v>
      </c>
      <c r="B478" s="88" t="s">
        <v>174</v>
      </c>
      <c r="C478" s="119" t="s">
        <v>168</v>
      </c>
      <c r="D478" s="88">
        <v>240643</v>
      </c>
      <c r="E478" s="168"/>
      <c r="H478" s="52"/>
      <c r="L478" s="52"/>
      <c r="P478" s="52"/>
      <c r="T478" s="52"/>
      <c r="X478" s="52"/>
      <c r="Z478" s="39"/>
      <c r="AA478" s="39"/>
      <c r="AB478" s="38"/>
      <c r="AD478" s="40">
        <v>-6.9</v>
      </c>
      <c r="AE478" s="40">
        <v>0</v>
      </c>
      <c r="AF478" s="42">
        <v>0</v>
      </c>
      <c r="AH478" s="39"/>
      <c r="AJ478" s="52"/>
      <c r="AL478" s="39"/>
      <c r="AM478" s="39"/>
      <c r="AN478" s="52"/>
      <c r="AO478" s="168"/>
      <c r="AR478" s="52"/>
      <c r="AS478" s="59"/>
      <c r="AU478" s="51"/>
      <c r="AV478" s="51"/>
      <c r="AW478" s="51"/>
      <c r="AX478" s="51"/>
      <c r="AY478" s="51"/>
      <c r="AZ478" s="51"/>
      <c r="BA478" s="37">
        <v>-6.9</v>
      </c>
      <c r="BB478" s="51"/>
      <c r="BC478" s="51"/>
      <c r="BD478" s="51"/>
    </row>
    <row r="479" spans="1:56" x14ac:dyDescent="0.45">
      <c r="A479" s="58" t="s">
        <v>518</v>
      </c>
      <c r="B479" s="120" t="s">
        <v>174</v>
      </c>
      <c r="C479" s="121" t="s">
        <v>168</v>
      </c>
      <c r="D479" s="120">
        <v>240644</v>
      </c>
      <c r="E479" s="174"/>
      <c r="F479" s="174"/>
      <c r="G479" s="174"/>
      <c r="H479" s="175"/>
      <c r="I479" s="174"/>
      <c r="J479" s="174"/>
      <c r="K479" s="174"/>
      <c r="L479" s="175"/>
      <c r="M479" s="174"/>
      <c r="N479" s="174"/>
      <c r="O479" s="174"/>
      <c r="P479" s="175"/>
      <c r="Q479" s="174"/>
      <c r="R479" s="174"/>
      <c r="S479" s="174"/>
      <c r="T479" s="175"/>
      <c r="U479" s="174"/>
      <c r="V479" s="174"/>
      <c r="W479" s="174"/>
      <c r="X479" s="175"/>
      <c r="Y479" s="174"/>
      <c r="Z479" s="191"/>
      <c r="AA479" s="191"/>
      <c r="AB479" s="192"/>
      <c r="AC479" s="174"/>
      <c r="AD479" s="176">
        <f>SUM(AD477:AD478)</f>
        <v>24.1</v>
      </c>
      <c r="AE479" s="63">
        <v>0</v>
      </c>
      <c r="AF479" s="68">
        <v>0</v>
      </c>
      <c r="AG479" s="174"/>
      <c r="AH479" s="191"/>
      <c r="AI479" s="174"/>
      <c r="AJ479" s="175"/>
      <c r="AK479" s="174"/>
      <c r="AL479" s="191"/>
      <c r="AM479" s="191"/>
      <c r="AN479" s="175"/>
      <c r="AO479" s="174"/>
      <c r="AP479" s="204"/>
      <c r="AQ479" s="204"/>
      <c r="AR479" s="175"/>
      <c r="AS479" s="175"/>
      <c r="AU479" s="178"/>
      <c r="AV479" s="178"/>
      <c r="AW479" s="178"/>
      <c r="AX479" s="178"/>
      <c r="AY479" s="178"/>
      <c r="AZ479" s="178"/>
      <c r="BA479" s="219">
        <f>SUM(BA477:BA478)</f>
        <v>24.1</v>
      </c>
      <c r="BB479" s="178"/>
      <c r="BC479" s="178"/>
      <c r="BD479" s="178"/>
    </row>
    <row r="480" spans="1:56" x14ac:dyDescent="0.45">
      <c r="E480" s="168"/>
      <c r="H480" s="52"/>
      <c r="L480" s="52"/>
      <c r="P480" s="52"/>
      <c r="T480" s="52"/>
      <c r="X480" s="52"/>
      <c r="Z480" s="162"/>
      <c r="AA480" s="162"/>
      <c r="AB480" s="52"/>
      <c r="AD480" s="162"/>
      <c r="AE480" s="162"/>
      <c r="AF480" s="52"/>
      <c r="AH480" s="162"/>
      <c r="AJ480" s="52"/>
      <c r="AL480" s="162"/>
      <c r="AM480" s="162"/>
      <c r="AN480" s="52"/>
      <c r="AO480" s="168"/>
      <c r="AR480" s="52"/>
      <c r="AS480" s="59"/>
      <c r="AU480" s="51"/>
      <c r="AV480" s="51"/>
      <c r="AW480" s="51"/>
      <c r="AX480" s="51"/>
      <c r="AY480" s="51"/>
      <c r="AZ480" s="51"/>
      <c r="BA480" s="51"/>
      <c r="BB480" s="51"/>
      <c r="BC480" s="51"/>
      <c r="BD480" s="51"/>
    </row>
    <row r="481" spans="1:56" x14ac:dyDescent="0.45">
      <c r="A481" s="58" t="s">
        <v>519</v>
      </c>
      <c r="B481" s="120" t="s">
        <v>174</v>
      </c>
      <c r="C481" s="121" t="s">
        <v>168</v>
      </c>
      <c r="D481" s="120">
        <v>240645</v>
      </c>
      <c r="E481" s="176">
        <f t="shared" ref="E481:L481" si="35">E462+SUM(E463:E469)+SUM(E477:E478)+SUM(E472:E474)</f>
        <v>232.4</v>
      </c>
      <c r="F481" s="176">
        <f t="shared" si="35"/>
        <v>250.7</v>
      </c>
      <c r="G481" s="176">
        <f t="shared" si="35"/>
        <v>231.3</v>
      </c>
      <c r="H481" s="177">
        <f t="shared" si="35"/>
        <v>322.2</v>
      </c>
      <c r="I481" s="176">
        <f t="shared" si="35"/>
        <v>222.4</v>
      </c>
      <c r="J481" s="176">
        <f t="shared" si="35"/>
        <v>251.3</v>
      </c>
      <c r="K481" s="176">
        <f t="shared" si="35"/>
        <v>239</v>
      </c>
      <c r="L481" s="177">
        <f t="shared" si="35"/>
        <v>356.6</v>
      </c>
      <c r="M481" s="174"/>
      <c r="N481" s="174"/>
      <c r="O481" s="176">
        <f>O462+SUM(O463:O469)+SUM(O477:O478)+SUM(O472:O474)</f>
        <v>792.8</v>
      </c>
      <c r="P481" s="177">
        <f>P462+SUM(P463:P469)+SUM(P477:P478)+SUM(P472:P474)</f>
        <v>376.2</v>
      </c>
      <c r="Q481" s="174"/>
      <c r="R481" s="174"/>
      <c r="S481" s="174"/>
      <c r="T481" s="177">
        <f>T462+SUM(T463:T469)+SUM(T477:T478)+SUM(T472:T474)</f>
        <v>1251.0999999999999</v>
      </c>
      <c r="U481" s="174"/>
      <c r="V481" s="174"/>
      <c r="W481" s="174"/>
      <c r="X481" s="177">
        <f>X462+SUM(X463:X469)+SUM(X477:X478)+SUM(X472:X474)</f>
        <v>1228.2</v>
      </c>
      <c r="Y481" s="174"/>
      <c r="Z481" s="176">
        <f>Z462+SUM(Z463:Z469)+SUM(Z477:Z478)+SUM(Z472:Z474)</f>
        <v>772.1</v>
      </c>
      <c r="AA481" s="176">
        <f>AA462+SUM(AA463:AA469)+SUM(AA477:AA478)+SUM(AA472:AA474)</f>
        <v>334.1</v>
      </c>
      <c r="AB481" s="177">
        <f>AB462+SUM(AB463:AB469)+SUM(AB477:AB478)+SUM(AB472:AB474)</f>
        <v>483.3</v>
      </c>
      <c r="AC481" s="174"/>
      <c r="AD481" s="176">
        <f>AD462+SUM(AD463:AD469)+SUM(AD477:AD478)+SUM(AD472:AD474)</f>
        <v>835.7</v>
      </c>
      <c r="AE481" s="176">
        <f>AE462+SUM(AE463:AE469)+SUM(AE477:AE478)+SUM(AE472:AE474)</f>
        <v>365.5</v>
      </c>
      <c r="AF481" s="177">
        <f>AF462+SUM(AF463:AF469)+SUM(AF477:AF478)+SUM(AF472:AF474)</f>
        <v>535.5</v>
      </c>
      <c r="AG481" s="174"/>
      <c r="AH481" s="176">
        <f>AH462+SUM(AH463:AH469)+SUM(AH477:AH478)+SUM(AH472:AH474)</f>
        <v>1438</v>
      </c>
      <c r="AI481" s="176">
        <f>AI462+SUM(AI463:AI469)+SUM(AI477:AI478)+SUM(AI472:AI474)</f>
        <v>574.29999999999995</v>
      </c>
      <c r="AJ481" s="177">
        <f>AJ462+SUM(AJ463:AJ469)+SUM(AJ477:AJ478)+SUM(AJ472:AJ474)</f>
        <v>642.79999999999995</v>
      </c>
      <c r="AK481" s="174"/>
      <c r="AL481" s="176">
        <f>AL462+SUM(AL463:AL469)+SUM(AL477:AL478)+SUM(AL472:AL474)</f>
        <v>637</v>
      </c>
      <c r="AM481" s="191"/>
      <c r="AN481" s="177">
        <f>AN462+SUM(AN463:AN469)+SUM(AN477:AN478)+SUM(AN472:AN474)</f>
        <v>2399.1999999999998</v>
      </c>
      <c r="AO481" s="174"/>
      <c r="AP481" s="204"/>
      <c r="AQ481" s="204"/>
      <c r="AR481" s="192"/>
      <c r="AS481" s="175"/>
      <c r="AU481" s="219">
        <f t="shared" ref="AU481:AZ481" si="36">AU462+SUM(AU463:AU469)+SUM(AU477:AU478)+SUM(AU472:AU474)</f>
        <v>1036.5999999999999</v>
      </c>
      <c r="AV481" s="219">
        <f t="shared" si="36"/>
        <v>1069.3</v>
      </c>
      <c r="AW481" s="219">
        <f t="shared" si="36"/>
        <v>1169</v>
      </c>
      <c r="AX481" s="219">
        <f t="shared" si="36"/>
        <v>1251.0999999999999</v>
      </c>
      <c r="AY481" s="219">
        <f t="shared" si="36"/>
        <v>1228.2</v>
      </c>
      <c r="AZ481" s="219">
        <f t="shared" si="36"/>
        <v>1589.5</v>
      </c>
      <c r="BA481" s="67">
        <v>1736.7</v>
      </c>
      <c r="BB481" s="219">
        <f>BB462+SUM(BB463:BB469)+SUM(BB477:BB478)+SUM(BB472:BB474)</f>
        <v>2655.1</v>
      </c>
      <c r="BC481" s="219">
        <f>BC462+SUM(BC463:BC469)+SUM(BC477:BC478)+SUM(BC472:BC474)</f>
        <v>2399.1999999999998</v>
      </c>
      <c r="BD481" s="178"/>
    </row>
    <row r="482" spans="1:56" x14ac:dyDescent="0.45">
      <c r="E482" s="240"/>
      <c r="F482" s="240"/>
      <c r="G482" s="240"/>
      <c r="H482" s="239"/>
      <c r="I482" s="240"/>
      <c r="J482" s="240"/>
      <c r="K482" s="240"/>
      <c r="L482" s="239"/>
      <c r="O482" s="240"/>
      <c r="P482" s="239"/>
      <c r="T482" s="239"/>
      <c r="X482" s="239"/>
      <c r="Z482" s="162"/>
      <c r="AA482" s="162"/>
      <c r="AB482" s="239"/>
      <c r="AD482" s="162"/>
      <c r="AE482" s="162"/>
      <c r="AF482" s="239"/>
      <c r="AH482" s="162"/>
      <c r="AJ482" s="52"/>
      <c r="AL482" s="162"/>
      <c r="AM482" s="162"/>
      <c r="AN482" s="52"/>
      <c r="AO482" s="168"/>
      <c r="AR482" s="52"/>
      <c r="AS482" s="59"/>
      <c r="AU482" s="51"/>
      <c r="AV482" s="51"/>
      <c r="AW482" s="51"/>
      <c r="AX482" s="51"/>
      <c r="AY482" s="51"/>
      <c r="AZ482" s="51"/>
      <c r="BA482" s="51"/>
      <c r="BB482" s="51"/>
      <c r="BC482" s="51"/>
      <c r="BD482" s="51"/>
    </row>
    <row r="483" spans="1:56" x14ac:dyDescent="0.45">
      <c r="A483" s="114" t="s">
        <v>520</v>
      </c>
      <c r="B483" s="115"/>
      <c r="C483" s="115"/>
      <c r="D483" s="115"/>
      <c r="E483" s="162"/>
      <c r="F483" s="162"/>
      <c r="G483" s="162"/>
      <c r="H483" s="163"/>
      <c r="I483" s="162"/>
      <c r="J483" s="162"/>
      <c r="K483" s="162"/>
      <c r="L483" s="163"/>
      <c r="O483" s="162"/>
      <c r="P483" s="163"/>
      <c r="T483" s="163"/>
      <c r="X483" s="163"/>
      <c r="Z483" s="162"/>
      <c r="AA483" s="162"/>
      <c r="AB483" s="163"/>
      <c r="AD483" s="162"/>
      <c r="AE483" s="162"/>
      <c r="AF483" s="163"/>
      <c r="AH483" s="162"/>
      <c r="AJ483" s="52"/>
      <c r="AL483" s="162"/>
      <c r="AM483" s="162"/>
      <c r="AN483" s="52"/>
      <c r="AO483" s="168"/>
      <c r="AR483" s="52"/>
      <c r="AS483" s="59"/>
      <c r="AU483" s="51"/>
      <c r="AV483" s="51"/>
      <c r="AW483" s="51"/>
      <c r="AX483" s="51"/>
      <c r="AY483" s="51"/>
      <c r="AZ483" s="51"/>
      <c r="BA483" s="51"/>
      <c r="BB483" s="51"/>
      <c r="BC483" s="51"/>
      <c r="BD483" s="51"/>
    </row>
    <row r="484" spans="1:56" x14ac:dyDescent="0.45">
      <c r="A484" s="41" t="s">
        <v>498</v>
      </c>
      <c r="B484" s="88" t="s">
        <v>171</v>
      </c>
      <c r="C484" s="119" t="s">
        <v>168</v>
      </c>
      <c r="D484" s="88">
        <v>240646</v>
      </c>
      <c r="E484" s="61">
        <v>0.67</v>
      </c>
      <c r="F484" s="61">
        <v>0.75</v>
      </c>
      <c r="G484" s="61">
        <v>0.74</v>
      </c>
      <c r="H484" s="60">
        <v>1.01</v>
      </c>
      <c r="I484" s="61">
        <v>0.72</v>
      </c>
      <c r="J484" s="61">
        <v>0.82</v>
      </c>
      <c r="K484" s="61">
        <v>0.78</v>
      </c>
      <c r="L484" s="60">
        <v>1.17</v>
      </c>
      <c r="O484" s="61">
        <v>2.65</v>
      </c>
      <c r="P484" s="60">
        <v>1.3</v>
      </c>
      <c r="T484" s="60">
        <v>4.43</v>
      </c>
      <c r="X484" s="60">
        <v>5.63</v>
      </c>
      <c r="Z484" s="61">
        <v>2.88</v>
      </c>
      <c r="AA484" s="61">
        <v>1.26</v>
      </c>
      <c r="AB484" s="60">
        <v>1.83</v>
      </c>
      <c r="AD484" s="61">
        <v>3.13</v>
      </c>
      <c r="AE484" s="61">
        <v>1.41</v>
      </c>
      <c r="AF484" s="60">
        <v>2.1</v>
      </c>
      <c r="AH484" s="61">
        <v>5.69</v>
      </c>
      <c r="AI484" s="61">
        <v>2.31</v>
      </c>
      <c r="AJ484" s="60">
        <v>2.62</v>
      </c>
      <c r="AL484" s="61">
        <v>2.69</v>
      </c>
      <c r="AM484" s="39"/>
      <c r="AN484" s="60">
        <v>10.17</v>
      </c>
      <c r="AO484" s="168"/>
      <c r="AR484" s="38"/>
      <c r="AS484" s="59"/>
      <c r="AU484" s="62">
        <v>3.17</v>
      </c>
      <c r="AV484" s="62">
        <v>3.49</v>
      </c>
      <c r="AW484" s="62">
        <v>3.95</v>
      </c>
      <c r="AX484" s="62">
        <v>4.43</v>
      </c>
      <c r="AY484" s="62">
        <v>5.63</v>
      </c>
      <c r="AZ484" s="62">
        <v>5.97</v>
      </c>
      <c r="BA484" s="62">
        <v>6.64</v>
      </c>
      <c r="BB484" s="62">
        <v>10.62</v>
      </c>
      <c r="BC484" s="62">
        <v>10.17</v>
      </c>
      <c r="BD484" s="51"/>
    </row>
    <row r="485" spans="1:56" x14ac:dyDescent="0.45">
      <c r="A485" s="41" t="s">
        <v>521</v>
      </c>
      <c r="B485" s="88" t="s">
        <v>171</v>
      </c>
      <c r="C485" s="119" t="s">
        <v>168</v>
      </c>
      <c r="D485" s="88">
        <v>240647</v>
      </c>
      <c r="E485" s="168"/>
      <c r="H485" s="52"/>
      <c r="L485" s="52"/>
      <c r="P485" s="52"/>
      <c r="T485" s="52"/>
      <c r="X485" s="52"/>
      <c r="Z485" s="39"/>
      <c r="AA485" s="39"/>
      <c r="AB485" s="38"/>
      <c r="AD485" s="61">
        <v>0.09</v>
      </c>
      <c r="AE485" s="61">
        <v>0</v>
      </c>
      <c r="AF485" s="60">
        <v>0</v>
      </c>
      <c r="AH485" s="39"/>
      <c r="AJ485" s="52"/>
      <c r="AL485" s="39"/>
      <c r="AM485" s="39"/>
      <c r="AN485" s="52"/>
      <c r="AO485" s="168"/>
      <c r="AR485" s="52"/>
      <c r="AS485" s="59"/>
      <c r="AU485" s="51"/>
      <c r="AV485" s="51"/>
      <c r="AW485" s="51"/>
      <c r="AX485" s="51"/>
      <c r="AY485" s="51"/>
      <c r="AZ485" s="51"/>
      <c r="BA485" s="62">
        <v>0.09</v>
      </c>
      <c r="BB485" s="51"/>
      <c r="BC485" s="51"/>
      <c r="BD485" s="51"/>
    </row>
    <row r="486" spans="1:56" x14ac:dyDescent="0.45">
      <c r="A486" s="58" t="s">
        <v>522</v>
      </c>
      <c r="B486" s="120" t="s">
        <v>171</v>
      </c>
      <c r="C486" s="121" t="s">
        <v>168</v>
      </c>
      <c r="D486" s="120">
        <v>240648</v>
      </c>
      <c r="E486" s="100">
        <v>0.71</v>
      </c>
      <c r="F486" s="100">
        <v>0.77</v>
      </c>
      <c r="G486" s="100">
        <v>0.72</v>
      </c>
      <c r="H486" s="101">
        <v>1</v>
      </c>
      <c r="I486" s="96">
        <f>I484+I485</f>
        <v>0.72</v>
      </c>
      <c r="J486" s="96">
        <f>J484+J485</f>
        <v>0.82</v>
      </c>
      <c r="K486" s="100">
        <v>0.79</v>
      </c>
      <c r="L486" s="97">
        <f>L484+L485</f>
        <v>1.17</v>
      </c>
      <c r="M486" s="174"/>
      <c r="N486" s="174"/>
      <c r="O486" s="100">
        <v>2.67</v>
      </c>
      <c r="P486" s="101">
        <v>1.29</v>
      </c>
      <c r="Q486" s="174"/>
      <c r="R486" s="174"/>
      <c r="S486" s="174"/>
      <c r="T486" s="97">
        <f>T484+T485</f>
        <v>4.43</v>
      </c>
      <c r="U486" s="174"/>
      <c r="V486" s="174"/>
      <c r="W486" s="174"/>
      <c r="X486" s="101">
        <v>4.49</v>
      </c>
      <c r="Y486" s="174"/>
      <c r="Z486" s="96">
        <f>Z484+Z485</f>
        <v>2.88</v>
      </c>
      <c r="AA486" s="96">
        <f>AA484+AA485</f>
        <v>1.26</v>
      </c>
      <c r="AB486" s="97">
        <f>AB484+AB485</f>
        <v>1.83</v>
      </c>
      <c r="AC486" s="174"/>
      <c r="AD486" s="100">
        <v>3.22</v>
      </c>
      <c r="AE486" s="100">
        <v>1.42</v>
      </c>
      <c r="AF486" s="101">
        <v>2.09</v>
      </c>
      <c r="AG486" s="174"/>
      <c r="AH486" s="96">
        <f>AH484+AH485</f>
        <v>5.69</v>
      </c>
      <c r="AI486" s="96">
        <f>AI484+AI485</f>
        <v>2.31</v>
      </c>
      <c r="AJ486" s="97">
        <f>AJ484+AJ485</f>
        <v>2.62</v>
      </c>
      <c r="AK486" s="174"/>
      <c r="AL486" s="96">
        <f>AL484+AL485</f>
        <v>2.69</v>
      </c>
      <c r="AM486" s="191"/>
      <c r="AN486" s="97">
        <f>AN484+AN485</f>
        <v>10.17</v>
      </c>
      <c r="AO486" s="174"/>
      <c r="AP486" s="204"/>
      <c r="AQ486" s="204"/>
      <c r="AR486" s="192"/>
      <c r="AS486" s="175"/>
      <c r="AU486" s="117">
        <v>3.2</v>
      </c>
      <c r="AV486" s="117">
        <v>3.5</v>
      </c>
      <c r="AW486" s="117">
        <v>3.96</v>
      </c>
      <c r="AX486" s="124">
        <f>AX484+AX485</f>
        <v>4.43</v>
      </c>
      <c r="AY486" s="117">
        <v>4.49</v>
      </c>
      <c r="AZ486" s="124">
        <f>AZ484+AZ485</f>
        <v>5.97</v>
      </c>
      <c r="BA486" s="117">
        <v>6.73</v>
      </c>
      <c r="BB486" s="124">
        <f>BB484+BB485</f>
        <v>10.62</v>
      </c>
      <c r="BC486" s="124">
        <f>BC484+BC485</f>
        <v>10.17</v>
      </c>
      <c r="BD486" s="178"/>
    </row>
    <row r="487" spans="1:56" x14ac:dyDescent="0.45">
      <c r="A487" s="50" t="s">
        <v>523</v>
      </c>
      <c r="B487" s="88" t="s">
        <v>174</v>
      </c>
      <c r="C487" s="119" t="s">
        <v>168</v>
      </c>
      <c r="D487" s="88">
        <v>240649</v>
      </c>
      <c r="E487" s="40">
        <v>328.1</v>
      </c>
      <c r="F487" s="40">
        <v>326.89999999999998</v>
      </c>
      <c r="G487" s="40">
        <v>325.39999999999998</v>
      </c>
      <c r="H487" s="42">
        <v>323.89999999999998</v>
      </c>
      <c r="I487" s="40">
        <v>310.3</v>
      </c>
      <c r="J487" s="40">
        <v>307.10000000000002</v>
      </c>
      <c r="K487" s="40">
        <v>306.10000000000002</v>
      </c>
      <c r="L487" s="42">
        <v>305.7</v>
      </c>
      <c r="O487" s="40">
        <v>297.2</v>
      </c>
      <c r="P487" s="42">
        <v>295.2</v>
      </c>
      <c r="T487" s="42">
        <v>282.3</v>
      </c>
      <c r="X487" s="42">
        <v>273.39999999999998</v>
      </c>
      <c r="Z487" s="40">
        <v>268.2</v>
      </c>
      <c r="AA487" s="40">
        <v>267.3</v>
      </c>
      <c r="AB487" s="42">
        <v>266.10000000000002</v>
      </c>
      <c r="AD487" s="40">
        <v>259.7</v>
      </c>
      <c r="AE487" s="40">
        <v>259</v>
      </c>
      <c r="AF487" s="42">
        <v>258.10000000000002</v>
      </c>
      <c r="AH487" s="40">
        <v>252.9</v>
      </c>
      <c r="AI487" s="40">
        <v>251.6</v>
      </c>
      <c r="AJ487" s="42">
        <v>250.1</v>
      </c>
      <c r="AL487" s="40">
        <v>236.4</v>
      </c>
      <c r="AM487" s="39"/>
      <c r="AN487" s="42">
        <v>235.8</v>
      </c>
      <c r="AO487" s="168"/>
      <c r="AR487" s="38"/>
      <c r="AS487" s="59"/>
      <c r="AU487" s="169"/>
      <c r="AV487" s="169"/>
      <c r="AW487" s="169"/>
      <c r="AX487" s="169"/>
      <c r="AY487" s="169"/>
      <c r="AZ487" s="169"/>
      <c r="BA487" s="169"/>
      <c r="BB487" s="169"/>
      <c r="BC487" s="169"/>
      <c r="BD487" s="169"/>
    </row>
    <row r="488" spans="1:56" x14ac:dyDescent="0.45">
      <c r="E488" s="168"/>
      <c r="H488" s="52"/>
      <c r="L488" s="52"/>
      <c r="P488" s="52"/>
      <c r="T488" s="52"/>
      <c r="X488" s="52"/>
      <c r="AB488" s="52"/>
      <c r="AF488" s="239"/>
      <c r="AJ488" s="52"/>
      <c r="AN488" s="52"/>
      <c r="AO488" s="168"/>
      <c r="AR488" s="52"/>
      <c r="AS488" s="59"/>
      <c r="AU488" s="51"/>
      <c r="AV488" s="51"/>
      <c r="AW488" s="51"/>
      <c r="AX488" s="51"/>
      <c r="AY488" s="51"/>
      <c r="AZ488" s="51"/>
      <c r="BA488" s="51"/>
      <c r="BB488" s="51"/>
      <c r="BC488" s="51"/>
      <c r="BD488" s="51"/>
    </row>
    <row r="489" spans="1:56" x14ac:dyDescent="0.45">
      <c r="A489" s="57" t="s">
        <v>524</v>
      </c>
      <c r="B489" s="118"/>
      <c r="C489" s="118"/>
      <c r="D489" s="118"/>
      <c r="E489" s="150"/>
      <c r="F489" s="150"/>
      <c r="G489" s="150"/>
      <c r="H489" s="151"/>
      <c r="I489" s="150"/>
      <c r="J489" s="150"/>
      <c r="K489" s="150"/>
      <c r="L489" s="151"/>
      <c r="M489" s="150"/>
      <c r="N489" s="150"/>
      <c r="O489" s="150"/>
      <c r="P489" s="151"/>
      <c r="Q489" s="150"/>
      <c r="R489" s="150"/>
      <c r="S489" s="150"/>
      <c r="T489" s="151"/>
      <c r="U489" s="150"/>
      <c r="V489" s="150"/>
      <c r="W489" s="150"/>
      <c r="X489" s="151"/>
      <c r="Y489" s="150"/>
      <c r="Z489" s="150"/>
      <c r="AA489" s="150"/>
      <c r="AB489" s="151"/>
      <c r="AC489" s="150"/>
      <c r="AD489" s="150"/>
      <c r="AE489" s="150"/>
      <c r="AF489" s="151"/>
      <c r="AG489" s="150"/>
      <c r="AH489" s="150"/>
      <c r="AI489" s="150"/>
      <c r="AJ489" s="151"/>
      <c r="AK489" s="150"/>
      <c r="AL489" s="150"/>
      <c r="AM489" s="150"/>
      <c r="AN489" s="151"/>
      <c r="AO489" s="150"/>
      <c r="AP489" s="153"/>
      <c r="AQ489" s="153"/>
      <c r="AR489" s="151"/>
      <c r="AS489" s="151"/>
      <c r="AU489" s="150"/>
      <c r="AV489" s="155"/>
      <c r="AW489" s="155"/>
      <c r="AX489" s="155"/>
      <c r="AY489" s="155"/>
      <c r="AZ489" s="155"/>
      <c r="BA489" s="155"/>
      <c r="BB489" s="155"/>
      <c r="BC489" s="155"/>
      <c r="BD489" s="155"/>
    </row>
    <row r="490" spans="1:56" x14ac:dyDescent="0.45">
      <c r="A490" s="241" t="s">
        <v>525</v>
      </c>
      <c r="B490" s="242"/>
      <c r="C490" s="242"/>
      <c r="D490" s="242"/>
      <c r="E490" s="243"/>
      <c r="F490" s="243"/>
      <c r="G490" s="243"/>
      <c r="H490" s="244"/>
      <c r="I490" s="243"/>
      <c r="J490" s="243"/>
      <c r="K490" s="243"/>
      <c r="L490" s="244"/>
      <c r="M490" s="243"/>
      <c r="N490" s="243"/>
      <c r="O490" s="243"/>
      <c r="P490" s="244"/>
      <c r="Q490" s="243"/>
      <c r="R490" s="243"/>
      <c r="S490" s="243"/>
      <c r="T490" s="244"/>
      <c r="U490" s="243"/>
      <c r="V490" s="243"/>
      <c r="W490" s="243"/>
      <c r="X490" s="244"/>
      <c r="Y490" s="243"/>
      <c r="Z490" s="243"/>
      <c r="AA490" s="243"/>
      <c r="AB490" s="244"/>
      <c r="AC490" s="243"/>
      <c r="AD490" s="243"/>
      <c r="AE490" s="243"/>
      <c r="AF490" s="244"/>
      <c r="AG490" s="243"/>
      <c r="AH490" s="243"/>
      <c r="AI490" s="243"/>
      <c r="AJ490" s="244"/>
      <c r="AK490" s="243"/>
      <c r="AL490" s="243"/>
      <c r="AM490" s="243"/>
      <c r="AN490" s="244"/>
      <c r="AO490" s="243"/>
      <c r="AP490" s="245"/>
      <c r="AQ490" s="245"/>
      <c r="AR490" s="244"/>
      <c r="AS490" s="244"/>
      <c r="AU490" s="246"/>
      <c r="AV490" s="246"/>
      <c r="AW490" s="246"/>
      <c r="AX490" s="246"/>
      <c r="AY490" s="246"/>
      <c r="AZ490" s="246"/>
      <c r="BA490" s="246"/>
      <c r="BB490" s="246"/>
      <c r="BC490" s="246"/>
      <c r="BD490" s="246"/>
    </row>
    <row r="491" spans="1:56" x14ac:dyDescent="0.45">
      <c r="A491" s="45" t="s">
        <v>189</v>
      </c>
      <c r="B491" s="88" t="s">
        <v>182</v>
      </c>
      <c r="C491" s="119" t="s">
        <v>109</v>
      </c>
      <c r="D491" s="88">
        <v>240650</v>
      </c>
      <c r="E491" s="168"/>
      <c r="F491" s="168"/>
      <c r="G491" s="168"/>
      <c r="H491" s="42">
        <v>163448</v>
      </c>
      <c r="I491" s="168"/>
      <c r="J491" s="168"/>
      <c r="K491" s="168"/>
      <c r="L491" s="42">
        <v>172329</v>
      </c>
      <c r="M491" s="168"/>
      <c r="N491" s="168"/>
      <c r="O491" s="168"/>
      <c r="P491" s="42">
        <v>188532</v>
      </c>
      <c r="Q491" s="168"/>
      <c r="R491" s="168"/>
      <c r="S491" s="168"/>
      <c r="T491" s="42">
        <v>199171</v>
      </c>
      <c r="U491" s="168"/>
      <c r="V491" s="168"/>
      <c r="W491" s="168"/>
      <c r="X491" s="42">
        <v>212033</v>
      </c>
      <c r="Y491" s="168"/>
      <c r="Z491" s="168"/>
      <c r="AA491" s="168"/>
      <c r="AB491" s="42">
        <v>214632</v>
      </c>
      <c r="AC491" s="168"/>
      <c r="AD491" s="168"/>
      <c r="AE491" s="168"/>
      <c r="AF491" s="42">
        <v>220228</v>
      </c>
      <c r="AG491" s="168"/>
      <c r="AH491" s="168"/>
      <c r="AJ491" s="42">
        <v>224628</v>
      </c>
      <c r="AK491" s="168"/>
      <c r="AL491" s="168"/>
      <c r="AM491" s="168"/>
      <c r="AN491" s="42">
        <v>227085</v>
      </c>
      <c r="AO491" s="168"/>
      <c r="AP491" s="183"/>
      <c r="AQ491" s="183"/>
      <c r="AR491" s="42">
        <v>230814</v>
      </c>
      <c r="AS491" s="59"/>
      <c r="AU491" s="51"/>
      <c r="AV491" s="51"/>
      <c r="AW491" s="51"/>
      <c r="AX491" s="51"/>
      <c r="AY491" s="51"/>
      <c r="AZ491" s="51"/>
      <c r="BA491" s="51"/>
      <c r="BB491" s="51"/>
      <c r="BC491" s="51"/>
      <c r="BD491" s="51"/>
    </row>
    <row r="492" spans="1:56" x14ac:dyDescent="0.45">
      <c r="A492" s="45" t="s">
        <v>526</v>
      </c>
      <c r="B492" s="88" t="s">
        <v>182</v>
      </c>
      <c r="C492" s="119" t="s">
        <v>109</v>
      </c>
      <c r="D492" s="88">
        <v>240651</v>
      </c>
      <c r="E492" s="168"/>
      <c r="F492" s="168"/>
      <c r="G492" s="168"/>
      <c r="H492" s="42">
        <v>48566</v>
      </c>
      <c r="I492" s="168"/>
      <c r="J492" s="168"/>
      <c r="K492" s="168"/>
      <c r="L492" s="42">
        <v>55375</v>
      </c>
      <c r="M492" s="168"/>
      <c r="N492" s="168"/>
      <c r="O492" s="168"/>
      <c r="P492" s="42">
        <v>66955</v>
      </c>
      <c r="Q492" s="168"/>
      <c r="R492" s="168"/>
      <c r="S492" s="168"/>
      <c r="T492" s="42">
        <v>74209</v>
      </c>
      <c r="U492" s="168"/>
      <c r="V492" s="168"/>
      <c r="W492" s="168"/>
      <c r="X492" s="42">
        <v>79597</v>
      </c>
      <c r="Y492" s="168"/>
      <c r="Z492" s="168"/>
      <c r="AA492" s="168"/>
      <c r="AB492" s="42">
        <v>85093</v>
      </c>
      <c r="AC492" s="168"/>
      <c r="AD492" s="168"/>
      <c r="AE492" s="168"/>
      <c r="AF492" s="42">
        <v>86636</v>
      </c>
      <c r="AG492" s="168"/>
      <c r="AH492" s="168"/>
      <c r="AJ492" s="42">
        <v>93169</v>
      </c>
      <c r="AK492" s="168"/>
      <c r="AL492" s="168"/>
      <c r="AM492" s="168"/>
      <c r="AN492" s="42">
        <v>96402</v>
      </c>
      <c r="AO492" s="168"/>
      <c r="AP492" s="183"/>
      <c r="AQ492" s="183"/>
      <c r="AR492" s="42">
        <v>98567</v>
      </c>
      <c r="AS492" s="59"/>
      <c r="AU492" s="51"/>
      <c r="AV492" s="51"/>
      <c r="AW492" s="51"/>
      <c r="AX492" s="51"/>
      <c r="AY492" s="51"/>
      <c r="AZ492" s="51"/>
      <c r="BA492" s="51"/>
      <c r="BB492" s="51"/>
      <c r="BC492" s="51"/>
      <c r="BD492" s="51"/>
    </row>
    <row r="493" spans="1:56" x14ac:dyDescent="0.45">
      <c r="A493" s="45" t="s">
        <v>190</v>
      </c>
      <c r="B493" s="88" t="s">
        <v>182</v>
      </c>
      <c r="C493" s="119" t="s">
        <v>109</v>
      </c>
      <c r="D493" s="88">
        <v>240652</v>
      </c>
      <c r="E493" s="168"/>
      <c r="F493" s="168"/>
      <c r="G493" s="168"/>
      <c r="H493" s="42">
        <v>765555</v>
      </c>
      <c r="I493" s="168"/>
      <c r="J493" s="168"/>
      <c r="K493" s="168"/>
      <c r="L493" s="42">
        <v>800346</v>
      </c>
      <c r="M493" s="168"/>
      <c r="N493" s="168"/>
      <c r="O493" s="168"/>
      <c r="P493" s="42">
        <v>834884</v>
      </c>
      <c r="Q493" s="168"/>
      <c r="R493" s="168"/>
      <c r="S493" s="168"/>
      <c r="T493" s="42">
        <v>1013227</v>
      </c>
      <c r="U493" s="168"/>
      <c r="V493" s="168"/>
      <c r="W493" s="168"/>
      <c r="X493" s="42">
        <v>1116872</v>
      </c>
      <c r="Y493" s="168"/>
      <c r="Z493" s="168"/>
      <c r="AA493" s="168"/>
      <c r="AB493" s="42">
        <v>1219852</v>
      </c>
      <c r="AC493" s="168"/>
      <c r="AD493" s="168"/>
      <c r="AE493" s="168"/>
      <c r="AF493" s="42">
        <v>1290673</v>
      </c>
      <c r="AG493" s="168"/>
      <c r="AH493" s="168"/>
      <c r="AJ493" s="42">
        <v>1329309</v>
      </c>
      <c r="AK493" s="168"/>
      <c r="AL493" s="168"/>
      <c r="AM493" s="168"/>
      <c r="AN493" s="42">
        <v>1446126</v>
      </c>
      <c r="AO493" s="168"/>
      <c r="AP493" s="183"/>
      <c r="AQ493" s="183"/>
      <c r="AR493" s="42">
        <v>1561440</v>
      </c>
      <c r="AS493" s="59"/>
      <c r="AU493" s="51"/>
      <c r="AV493" s="51"/>
      <c r="AW493" s="51"/>
      <c r="AX493" s="51"/>
      <c r="AY493" s="51"/>
      <c r="AZ493" s="51"/>
      <c r="BA493" s="51"/>
      <c r="BB493" s="51"/>
      <c r="BC493" s="51"/>
      <c r="BD493" s="51"/>
    </row>
    <row r="494" spans="1:56" x14ac:dyDescent="0.45">
      <c r="A494" s="45" t="s">
        <v>527</v>
      </c>
      <c r="B494" s="88" t="s">
        <v>182</v>
      </c>
      <c r="C494" s="119" t="s">
        <v>109</v>
      </c>
      <c r="D494" s="88">
        <v>240653</v>
      </c>
      <c r="E494" s="168"/>
      <c r="F494" s="168"/>
      <c r="G494" s="168"/>
      <c r="H494" s="42">
        <v>326122</v>
      </c>
      <c r="I494" s="168"/>
      <c r="J494" s="168"/>
      <c r="K494" s="168"/>
      <c r="L494" s="42">
        <v>361557</v>
      </c>
      <c r="M494" s="168"/>
      <c r="N494" s="168"/>
      <c r="O494" s="168"/>
      <c r="P494" s="42">
        <v>402997</v>
      </c>
      <c r="Q494" s="168"/>
      <c r="R494" s="168"/>
      <c r="S494" s="168"/>
      <c r="T494" s="42">
        <v>438711</v>
      </c>
      <c r="U494" s="168"/>
      <c r="V494" s="168"/>
      <c r="W494" s="168"/>
      <c r="X494" s="42">
        <v>507894</v>
      </c>
      <c r="Y494" s="168"/>
      <c r="Z494" s="168"/>
      <c r="AA494" s="168"/>
      <c r="AB494" s="42">
        <v>583531</v>
      </c>
      <c r="AC494" s="168"/>
      <c r="AD494" s="168"/>
      <c r="AE494" s="168"/>
      <c r="AF494" s="42">
        <v>656234</v>
      </c>
      <c r="AG494" s="168"/>
      <c r="AH494" s="168"/>
      <c r="AJ494" s="42">
        <v>782858</v>
      </c>
      <c r="AK494" s="168"/>
      <c r="AL494" s="168"/>
      <c r="AM494" s="168"/>
      <c r="AN494" s="42">
        <v>889782</v>
      </c>
      <c r="AO494" s="168"/>
      <c r="AP494" s="183"/>
      <c r="AQ494" s="183"/>
      <c r="AR494" s="42">
        <v>1011788</v>
      </c>
      <c r="AS494" s="59"/>
      <c r="AU494" s="51"/>
      <c r="AV494" s="51"/>
      <c r="AW494" s="51"/>
      <c r="AX494" s="51"/>
      <c r="AY494" s="51"/>
      <c r="AZ494" s="51"/>
      <c r="BA494" s="51"/>
      <c r="BB494" s="51"/>
      <c r="BC494" s="51"/>
      <c r="BD494" s="51"/>
    </row>
    <row r="495" spans="1:56" x14ac:dyDescent="0.45">
      <c r="A495" s="45" t="s">
        <v>528</v>
      </c>
      <c r="B495" s="88" t="s">
        <v>182</v>
      </c>
      <c r="C495" s="119" t="s">
        <v>109</v>
      </c>
      <c r="D495" s="88">
        <v>240654</v>
      </c>
      <c r="E495" s="168"/>
      <c r="F495" s="168"/>
      <c r="G495" s="168"/>
      <c r="H495" s="42">
        <v>2078893</v>
      </c>
      <c r="I495" s="168"/>
      <c r="J495" s="168"/>
      <c r="K495" s="168"/>
      <c r="L495" s="42">
        <v>2295590</v>
      </c>
      <c r="M495" s="168"/>
      <c r="N495" s="168"/>
      <c r="O495" s="168"/>
      <c r="P495" s="42">
        <v>2526843</v>
      </c>
      <c r="Q495" s="168"/>
      <c r="R495" s="168"/>
      <c r="S495" s="168"/>
      <c r="T495" s="42">
        <v>2797144</v>
      </c>
      <c r="U495" s="168"/>
      <c r="V495" s="168"/>
      <c r="W495" s="168"/>
      <c r="X495" s="42">
        <v>3186406</v>
      </c>
      <c r="Y495" s="168"/>
      <c r="Z495" s="168"/>
      <c r="AA495" s="168"/>
      <c r="AB495" s="42">
        <v>3298594</v>
      </c>
      <c r="AC495" s="168"/>
      <c r="AD495" s="168"/>
      <c r="AE495" s="168"/>
      <c r="AF495" s="42">
        <v>3782016</v>
      </c>
      <c r="AG495" s="168"/>
      <c r="AH495" s="168"/>
      <c r="AJ495" s="42">
        <v>4487665</v>
      </c>
      <c r="AK495" s="168"/>
      <c r="AL495" s="168"/>
      <c r="AM495" s="168"/>
      <c r="AN495" s="42">
        <v>4984534</v>
      </c>
      <c r="AO495" s="168"/>
      <c r="AP495" s="183"/>
      <c r="AQ495" s="183"/>
      <c r="AR495" s="42">
        <v>5714456</v>
      </c>
      <c r="AS495" s="59"/>
      <c r="AU495" s="51"/>
      <c r="AV495" s="51"/>
      <c r="AW495" s="51"/>
      <c r="AX495" s="51"/>
      <c r="AY495" s="51"/>
      <c r="AZ495" s="51"/>
      <c r="BA495" s="51"/>
      <c r="BB495" s="51"/>
      <c r="BC495" s="51"/>
      <c r="BD495" s="51"/>
    </row>
    <row r="496" spans="1:56" x14ac:dyDescent="0.45">
      <c r="A496" s="45" t="s">
        <v>529</v>
      </c>
      <c r="B496" s="88" t="s">
        <v>182</v>
      </c>
      <c r="C496" s="119" t="s">
        <v>109</v>
      </c>
      <c r="D496" s="88">
        <v>1507034</v>
      </c>
      <c r="E496" s="168"/>
      <c r="F496" s="168"/>
      <c r="G496" s="168"/>
      <c r="H496" s="38"/>
      <c r="I496" s="168"/>
      <c r="J496" s="168"/>
      <c r="K496" s="168"/>
      <c r="L496" s="38"/>
      <c r="M496" s="168"/>
      <c r="N496" s="168"/>
      <c r="O496" s="168"/>
      <c r="P496" s="38"/>
      <c r="Q496" s="168"/>
      <c r="R496" s="168"/>
      <c r="S496" s="168"/>
      <c r="T496" s="38"/>
      <c r="U496" s="168"/>
      <c r="V496" s="168"/>
      <c r="W496" s="168"/>
      <c r="X496" s="38"/>
      <c r="Y496" s="168"/>
      <c r="Z496" s="168"/>
      <c r="AA496" s="168"/>
      <c r="AB496" s="38"/>
      <c r="AC496" s="168"/>
      <c r="AD496" s="168"/>
      <c r="AE496" s="168"/>
      <c r="AF496" s="38"/>
      <c r="AG496" s="168"/>
      <c r="AH496" s="168"/>
      <c r="AJ496" s="42">
        <v>163108</v>
      </c>
      <c r="AK496" s="168"/>
      <c r="AL496" s="168"/>
      <c r="AM496" s="168"/>
      <c r="AN496" s="42">
        <v>162772</v>
      </c>
      <c r="AO496" s="168"/>
      <c r="AP496" s="183"/>
      <c r="AQ496" s="183"/>
      <c r="AR496" s="42">
        <v>215052</v>
      </c>
      <c r="AS496" s="59"/>
      <c r="AU496" s="51"/>
      <c r="AV496" s="51"/>
      <c r="AW496" s="51"/>
      <c r="AX496" s="51"/>
      <c r="AY496" s="51"/>
      <c r="AZ496" s="51"/>
      <c r="BA496" s="51"/>
      <c r="BB496" s="51"/>
      <c r="BC496" s="51"/>
      <c r="BD496" s="51"/>
    </row>
    <row r="497" spans="1:56" x14ac:dyDescent="0.45">
      <c r="A497" s="45" t="s">
        <v>191</v>
      </c>
      <c r="B497" s="88" t="s">
        <v>182</v>
      </c>
      <c r="C497" s="119" t="s">
        <v>109</v>
      </c>
      <c r="D497" s="88">
        <v>240655</v>
      </c>
      <c r="E497" s="168"/>
      <c r="F497" s="168"/>
      <c r="G497" s="168"/>
      <c r="H497" s="42">
        <v>70332</v>
      </c>
      <c r="I497" s="168"/>
      <c r="J497" s="168"/>
      <c r="K497" s="168"/>
      <c r="L497" s="42">
        <v>68360</v>
      </c>
      <c r="M497" s="168"/>
      <c r="N497" s="168"/>
      <c r="O497" s="168"/>
      <c r="P497" s="42">
        <v>150275</v>
      </c>
      <c r="Q497" s="168"/>
      <c r="R497" s="168"/>
      <c r="S497" s="168"/>
      <c r="T497" s="42">
        <v>72540</v>
      </c>
      <c r="U497" s="168"/>
      <c r="V497" s="168"/>
      <c r="W497" s="168"/>
      <c r="X497" s="42">
        <v>72490</v>
      </c>
      <c r="Y497" s="168"/>
      <c r="Z497" s="168"/>
      <c r="AA497" s="168"/>
      <c r="AB497" s="42">
        <v>117275</v>
      </c>
      <c r="AC497" s="168"/>
      <c r="AD497" s="168"/>
      <c r="AE497" s="168"/>
      <c r="AF497" s="42">
        <v>62183</v>
      </c>
      <c r="AG497" s="168"/>
      <c r="AH497" s="168"/>
      <c r="AJ497" s="42">
        <v>183593</v>
      </c>
      <c r="AK497" s="168"/>
      <c r="AL497" s="168"/>
      <c r="AM497" s="168"/>
      <c r="AN497" s="42">
        <v>131073</v>
      </c>
      <c r="AO497" s="168"/>
      <c r="AP497" s="183"/>
      <c r="AQ497" s="183"/>
      <c r="AR497" s="42">
        <v>313615</v>
      </c>
      <c r="AS497" s="59"/>
      <c r="AU497" s="51"/>
      <c r="AV497" s="51"/>
      <c r="AW497" s="51"/>
      <c r="AX497" s="51"/>
      <c r="AY497" s="51"/>
      <c r="AZ497" s="51"/>
      <c r="BA497" s="51"/>
      <c r="BB497" s="51"/>
      <c r="BC497" s="51"/>
      <c r="BD497" s="51"/>
    </row>
    <row r="498" spans="1:56" x14ac:dyDescent="0.45">
      <c r="A498" s="44" t="s">
        <v>530</v>
      </c>
      <c r="B498" s="120" t="s">
        <v>182</v>
      </c>
      <c r="C498" s="121" t="s">
        <v>109</v>
      </c>
      <c r="D498" s="120">
        <v>240656</v>
      </c>
      <c r="E498" s="188"/>
      <c r="F498" s="174"/>
      <c r="G498" s="174"/>
      <c r="H498" s="177">
        <f>SUM(H491:H497)</f>
        <v>3452916</v>
      </c>
      <c r="I498" s="174"/>
      <c r="J498" s="174"/>
      <c r="K498" s="174"/>
      <c r="L498" s="177">
        <f>SUM(L491:L497)</f>
        <v>3753557</v>
      </c>
      <c r="M498" s="174"/>
      <c r="N498" s="174"/>
      <c r="O498" s="174"/>
      <c r="P498" s="177">
        <f>SUM(P491:P497)</f>
        <v>4170486</v>
      </c>
      <c r="Q498" s="174"/>
      <c r="R498" s="174"/>
      <c r="S498" s="174"/>
      <c r="T498" s="177">
        <f>SUM(T491:T497)</f>
        <v>4595002</v>
      </c>
      <c r="U498" s="174"/>
      <c r="V498" s="174"/>
      <c r="W498" s="174"/>
      <c r="X498" s="177">
        <f>SUM(X491:X497)</f>
        <v>5175292</v>
      </c>
      <c r="Y498" s="174"/>
      <c r="Z498" s="174"/>
      <c r="AA498" s="174"/>
      <c r="AB498" s="177">
        <f>SUM(AB491:AB497)</f>
        <v>5518977</v>
      </c>
      <c r="AC498" s="174"/>
      <c r="AD498" s="174"/>
      <c r="AE498" s="174"/>
      <c r="AF498" s="177">
        <f>SUM(AF491:AF497)</f>
        <v>6097970</v>
      </c>
      <c r="AG498" s="174"/>
      <c r="AH498" s="174"/>
      <c r="AI498" s="174"/>
      <c r="AJ498" s="177">
        <f>SUM(AJ491:AJ497)</f>
        <v>7264330</v>
      </c>
      <c r="AK498" s="174"/>
      <c r="AL498" s="174"/>
      <c r="AM498" s="174"/>
      <c r="AN498" s="177">
        <f>SUM(AN491:AN497)</f>
        <v>7937774</v>
      </c>
      <c r="AO498" s="174"/>
      <c r="AP498" s="204"/>
      <c r="AQ498" s="204"/>
      <c r="AR498" s="177">
        <f>SUM(AR491:AR497)</f>
        <v>9145732</v>
      </c>
      <c r="AS498" s="175"/>
      <c r="AU498" s="112"/>
      <c r="AV498" s="112"/>
      <c r="AW498" s="112"/>
      <c r="AX498" s="112"/>
      <c r="AY498" s="112"/>
      <c r="AZ498" s="112"/>
      <c r="BA498" s="112"/>
      <c r="BB498" s="112"/>
      <c r="BC498" s="112"/>
      <c r="BD498" s="112"/>
    </row>
    <row r="499" spans="1:56" x14ac:dyDescent="0.45">
      <c r="E499" s="168"/>
      <c r="F499" s="168"/>
      <c r="G499" s="168"/>
      <c r="H499" s="163"/>
      <c r="I499" s="168"/>
      <c r="J499" s="168"/>
      <c r="K499" s="168"/>
      <c r="L499" s="163"/>
      <c r="M499" s="168"/>
      <c r="N499" s="168"/>
      <c r="O499" s="168"/>
      <c r="P499" s="163"/>
      <c r="Q499" s="168"/>
      <c r="R499" s="168"/>
      <c r="S499" s="168"/>
      <c r="T499" s="163"/>
      <c r="U499" s="168"/>
      <c r="V499" s="168"/>
      <c r="W499" s="168"/>
      <c r="X499" s="163"/>
      <c r="Y499" s="168"/>
      <c r="Z499" s="168"/>
      <c r="AA499" s="168"/>
      <c r="AB499" s="163"/>
      <c r="AC499" s="168"/>
      <c r="AD499" s="168"/>
      <c r="AE499" s="168"/>
      <c r="AF499" s="163"/>
      <c r="AG499" s="168"/>
      <c r="AH499" s="168"/>
      <c r="AJ499" s="163"/>
      <c r="AK499" s="168"/>
      <c r="AL499" s="168"/>
      <c r="AM499" s="168"/>
      <c r="AN499" s="163"/>
      <c r="AO499" s="168"/>
      <c r="AP499" s="183"/>
      <c r="AQ499" s="183"/>
      <c r="AR499" s="163"/>
      <c r="AS499" s="59"/>
      <c r="AU499" s="167"/>
      <c r="AV499" s="167"/>
      <c r="AW499" s="167"/>
      <c r="AX499" s="167"/>
      <c r="AY499" s="167"/>
      <c r="AZ499" s="167"/>
      <c r="BA499" s="167"/>
      <c r="BB499" s="167"/>
      <c r="BC499" s="167"/>
      <c r="BD499" s="167"/>
    </row>
    <row r="500" spans="1:56" x14ac:dyDescent="0.45">
      <c r="A500" s="41" t="s">
        <v>531</v>
      </c>
      <c r="B500" s="88" t="s">
        <v>182</v>
      </c>
      <c r="C500" s="119" t="s">
        <v>109</v>
      </c>
      <c r="D500" s="88">
        <v>240657</v>
      </c>
      <c r="E500" s="168"/>
      <c r="F500" s="168"/>
      <c r="G500" s="168"/>
      <c r="H500" s="42">
        <v>1372611</v>
      </c>
      <c r="I500" s="168"/>
      <c r="J500" s="168"/>
      <c r="K500" s="168"/>
      <c r="L500" s="42">
        <v>1637482</v>
      </c>
      <c r="M500" s="168"/>
      <c r="N500" s="168"/>
      <c r="O500" s="168"/>
      <c r="P500" s="42">
        <v>1906424</v>
      </c>
      <c r="Q500" s="168"/>
      <c r="R500" s="168"/>
      <c r="S500" s="168"/>
      <c r="T500" s="42">
        <v>2160546</v>
      </c>
      <c r="U500" s="168"/>
      <c r="V500" s="168"/>
      <c r="W500" s="168"/>
      <c r="X500" s="42">
        <v>2474010</v>
      </c>
      <c r="Y500" s="168"/>
      <c r="Z500" s="168"/>
      <c r="AA500" s="168"/>
      <c r="AB500" s="42">
        <v>2548171</v>
      </c>
      <c r="AC500" s="168"/>
      <c r="AD500" s="168"/>
      <c r="AE500" s="168"/>
      <c r="AF500" s="42">
        <v>2819611</v>
      </c>
      <c r="AG500" s="168"/>
      <c r="AH500" s="168"/>
      <c r="AJ500" s="42">
        <v>3364333</v>
      </c>
      <c r="AK500" s="168"/>
      <c r="AL500" s="168"/>
      <c r="AM500" s="168"/>
      <c r="AN500" s="42">
        <v>3591647</v>
      </c>
      <c r="AO500" s="168"/>
      <c r="AP500" s="183"/>
      <c r="AQ500" s="183"/>
      <c r="AR500" s="42">
        <v>3909423</v>
      </c>
      <c r="AS500" s="59"/>
      <c r="AU500" s="51"/>
      <c r="AV500" s="51"/>
      <c r="AW500" s="51"/>
      <c r="AX500" s="51"/>
      <c r="AY500" s="51"/>
      <c r="AZ500" s="51"/>
      <c r="BA500" s="51"/>
      <c r="BB500" s="51"/>
      <c r="BC500" s="51"/>
      <c r="BD500" s="51"/>
    </row>
    <row r="501" spans="1:56" x14ac:dyDescent="0.45">
      <c r="A501" s="58" t="s">
        <v>434</v>
      </c>
      <c r="B501" s="120" t="s">
        <v>182</v>
      </c>
      <c r="C501" s="121" t="s">
        <v>109</v>
      </c>
      <c r="D501" s="120">
        <v>240658</v>
      </c>
      <c r="E501" s="188"/>
      <c r="F501" s="174"/>
      <c r="G501" s="174"/>
      <c r="H501" s="177">
        <f>H498-H500</f>
        <v>2080305</v>
      </c>
      <c r="I501" s="174"/>
      <c r="J501" s="174"/>
      <c r="K501" s="174"/>
      <c r="L501" s="177">
        <f>L498-L500</f>
        <v>2116075</v>
      </c>
      <c r="M501" s="174"/>
      <c r="N501" s="174"/>
      <c r="O501" s="174"/>
      <c r="P501" s="177">
        <f>P498-P500</f>
        <v>2264062</v>
      </c>
      <c r="Q501" s="174"/>
      <c r="R501" s="174"/>
      <c r="S501" s="174"/>
      <c r="T501" s="177">
        <f>T498-T500</f>
        <v>2434456</v>
      </c>
      <c r="U501" s="174"/>
      <c r="V501" s="174"/>
      <c r="W501" s="174"/>
      <c r="X501" s="177">
        <f>X498-X500</f>
        <v>2701282</v>
      </c>
      <c r="Y501" s="174"/>
      <c r="Z501" s="174"/>
      <c r="AA501" s="174"/>
      <c r="AB501" s="177">
        <f>AB498-AB500</f>
        <v>2970806</v>
      </c>
      <c r="AC501" s="174"/>
      <c r="AD501" s="174"/>
      <c r="AE501" s="174"/>
      <c r="AF501" s="177">
        <f>AF498-AF500</f>
        <v>3278359</v>
      </c>
      <c r="AG501" s="174"/>
      <c r="AH501" s="174"/>
      <c r="AI501" s="174"/>
      <c r="AJ501" s="177">
        <f>AJ498-AJ500</f>
        <v>3899997</v>
      </c>
      <c r="AK501" s="174"/>
      <c r="AL501" s="174"/>
      <c r="AM501" s="174"/>
      <c r="AN501" s="177">
        <f>AN498-AN500</f>
        <v>4346127</v>
      </c>
      <c r="AO501" s="174"/>
      <c r="AP501" s="204"/>
      <c r="AQ501" s="204"/>
      <c r="AR501" s="177">
        <f>AR498-AR500</f>
        <v>5236309</v>
      </c>
      <c r="AS501" s="175"/>
      <c r="AU501" s="112"/>
      <c r="AV501" s="112"/>
      <c r="AW501" s="112"/>
      <c r="AX501" s="112"/>
      <c r="AY501" s="112"/>
      <c r="AZ501" s="112"/>
      <c r="BA501" s="112"/>
      <c r="BB501" s="112"/>
      <c r="BC501" s="112"/>
      <c r="BD501" s="112"/>
    </row>
    <row r="502" spans="1:56" x14ac:dyDescent="0.45">
      <c r="E502" s="168"/>
      <c r="F502" s="168"/>
      <c r="G502" s="168"/>
      <c r="H502" s="59"/>
      <c r="I502" s="168"/>
      <c r="J502" s="168"/>
      <c r="K502" s="168"/>
      <c r="L502" s="59"/>
      <c r="M502" s="168"/>
      <c r="N502" s="168"/>
      <c r="O502" s="168"/>
      <c r="P502" s="59"/>
      <c r="Q502" s="168"/>
      <c r="R502" s="168"/>
      <c r="S502" s="168"/>
      <c r="T502" s="59"/>
      <c r="U502" s="168"/>
      <c r="V502" s="168"/>
      <c r="W502" s="168"/>
      <c r="X502" s="59"/>
      <c r="Y502" s="168"/>
      <c r="Z502" s="168"/>
      <c r="AA502" s="168"/>
      <c r="AB502" s="59"/>
      <c r="AC502" s="168"/>
      <c r="AD502" s="168"/>
      <c r="AE502" s="168"/>
      <c r="AF502" s="59"/>
      <c r="AG502" s="168"/>
      <c r="AH502" s="168"/>
      <c r="AJ502" s="52"/>
      <c r="AK502" s="168"/>
      <c r="AL502" s="168"/>
      <c r="AM502" s="168"/>
      <c r="AN502" s="52"/>
      <c r="AO502" s="168"/>
      <c r="AP502" s="183"/>
      <c r="AQ502" s="183"/>
      <c r="AR502" s="52"/>
      <c r="AS502" s="59"/>
      <c r="AU502" s="51"/>
      <c r="AV502" s="51"/>
      <c r="AW502" s="51"/>
      <c r="AX502" s="51"/>
      <c r="AY502" s="51"/>
      <c r="AZ502" s="51"/>
      <c r="BA502" s="51"/>
      <c r="BB502" s="51"/>
      <c r="BC502" s="51"/>
      <c r="BD502" s="51"/>
    </row>
    <row r="503" spans="1:56" x14ac:dyDescent="0.45">
      <c r="A503" s="57" t="s">
        <v>94</v>
      </c>
      <c r="B503" s="118"/>
      <c r="C503" s="118"/>
      <c r="D503" s="118"/>
      <c r="E503" s="150"/>
      <c r="F503" s="150"/>
      <c r="G503" s="150"/>
      <c r="H503" s="151"/>
      <c r="I503" s="150"/>
      <c r="J503" s="150"/>
      <c r="K503" s="150"/>
      <c r="L503" s="151"/>
      <c r="M503" s="150"/>
      <c r="N503" s="150"/>
      <c r="O503" s="150"/>
      <c r="P503" s="151"/>
      <c r="Q503" s="150"/>
      <c r="R503" s="150"/>
      <c r="S503" s="150"/>
      <c r="T503" s="151"/>
      <c r="U503" s="150"/>
      <c r="V503" s="150"/>
      <c r="W503" s="150"/>
      <c r="X503" s="151"/>
      <c r="Y503" s="150"/>
      <c r="Z503" s="150"/>
      <c r="AA503" s="150"/>
      <c r="AB503" s="151"/>
      <c r="AC503" s="150"/>
      <c r="AD503" s="150"/>
      <c r="AE503" s="150"/>
      <c r="AF503" s="151"/>
      <c r="AG503" s="150"/>
      <c r="AH503" s="150"/>
      <c r="AI503" s="247"/>
      <c r="AJ503" s="248"/>
      <c r="AK503" s="150"/>
      <c r="AL503" s="150"/>
      <c r="AM503" s="150"/>
      <c r="AN503" s="248"/>
      <c r="AO503" s="150"/>
      <c r="AP503" s="153"/>
      <c r="AQ503" s="153"/>
      <c r="AR503" s="248"/>
      <c r="AS503" s="151"/>
      <c r="AU503" s="150"/>
      <c r="AV503" s="155"/>
      <c r="AW503" s="155"/>
      <c r="AX503" s="155"/>
      <c r="AY503" s="155"/>
      <c r="AZ503" s="155"/>
      <c r="BA503" s="155"/>
      <c r="BB503" s="155"/>
      <c r="BC503" s="155"/>
      <c r="BD503" s="155"/>
    </row>
    <row r="504" spans="1:56" x14ac:dyDescent="0.45">
      <c r="A504" s="114" t="s">
        <v>532</v>
      </c>
      <c r="B504" s="115"/>
      <c r="C504" s="115"/>
      <c r="D504" s="115"/>
      <c r="E504" s="39"/>
      <c r="F504" s="39"/>
      <c r="G504" s="39"/>
      <c r="H504" s="38"/>
      <c r="I504" s="39"/>
      <c r="J504" s="39"/>
      <c r="K504" s="39"/>
      <c r="L504" s="38"/>
      <c r="M504" s="39"/>
      <c r="N504" s="39"/>
      <c r="O504" s="39"/>
      <c r="P504" s="38"/>
      <c r="Q504" s="39"/>
      <c r="R504" s="39"/>
      <c r="S504" s="39"/>
      <c r="T504" s="38"/>
      <c r="U504" s="39"/>
      <c r="V504" s="39"/>
      <c r="W504" s="39"/>
      <c r="X504" s="38"/>
      <c r="Y504" s="39"/>
      <c r="Z504" s="39"/>
      <c r="AA504" s="39"/>
      <c r="AB504" s="38"/>
      <c r="AC504" s="39"/>
      <c r="AD504" s="39"/>
      <c r="AE504" s="39"/>
      <c r="AF504" s="38"/>
      <c r="AG504" s="39"/>
      <c r="AH504" s="39"/>
      <c r="AJ504" s="52"/>
      <c r="AK504" s="39"/>
      <c r="AL504" s="39"/>
      <c r="AM504" s="39"/>
      <c r="AN504" s="52"/>
      <c r="AO504" s="39"/>
      <c r="AP504" s="40"/>
      <c r="AQ504" s="40"/>
      <c r="AR504" s="52"/>
      <c r="AS504" s="38"/>
      <c r="AU504" s="169"/>
      <c r="AV504" s="169"/>
      <c r="AW504" s="169"/>
      <c r="AX504" s="169"/>
      <c r="AY504" s="169"/>
      <c r="AZ504" s="169"/>
      <c r="BA504" s="169"/>
      <c r="BB504" s="169"/>
      <c r="BC504" s="169"/>
      <c r="BD504" s="169"/>
    </row>
    <row r="505" spans="1:56" x14ac:dyDescent="0.45">
      <c r="A505" s="105" t="s">
        <v>533</v>
      </c>
      <c r="B505" s="92" t="s">
        <v>174</v>
      </c>
      <c r="C505" s="93" t="s">
        <v>168</v>
      </c>
      <c r="D505" s="92">
        <v>4101068</v>
      </c>
      <c r="E505" s="39"/>
      <c r="F505" s="39"/>
      <c r="G505" s="39"/>
      <c r="H505" s="38"/>
      <c r="I505" s="39"/>
      <c r="J505" s="39"/>
      <c r="K505" s="39"/>
      <c r="L505" s="38"/>
      <c r="M505" s="39"/>
      <c r="N505" s="39"/>
      <c r="O505" s="39"/>
      <c r="P505" s="38"/>
      <c r="Q505" s="39"/>
      <c r="R505" s="39"/>
      <c r="S505" s="39"/>
      <c r="T505" s="38"/>
      <c r="U505" s="39"/>
      <c r="V505" s="39"/>
      <c r="W505" s="39"/>
      <c r="X505" s="38"/>
      <c r="Y505" s="39"/>
      <c r="Z505" s="39"/>
      <c r="AA505" s="39"/>
      <c r="AB505" s="38"/>
      <c r="AC505" s="39"/>
      <c r="AD505" s="39"/>
      <c r="AE505" s="39"/>
      <c r="AF505" s="38"/>
      <c r="AG505" s="39"/>
      <c r="AH505" s="39"/>
      <c r="AJ505" s="52"/>
      <c r="AK505" s="39"/>
      <c r="AL505" s="39"/>
      <c r="AM505" s="39"/>
      <c r="AN505" s="52"/>
      <c r="AO505" s="39"/>
      <c r="AP505" s="40"/>
      <c r="AQ505" s="40"/>
      <c r="AR505" s="52"/>
      <c r="AS505" s="38"/>
      <c r="AU505" s="169"/>
      <c r="AV505" s="169"/>
      <c r="AW505" s="169"/>
      <c r="AX505" s="169"/>
      <c r="AY505" s="169"/>
      <c r="AZ505" s="169"/>
      <c r="BA505" s="169"/>
      <c r="BB505" s="169"/>
      <c r="BC505" s="169"/>
      <c r="BD505" s="37">
        <v>11.6</v>
      </c>
    </row>
    <row r="506" spans="1:56" x14ac:dyDescent="0.45">
      <c r="A506" s="105" t="s">
        <v>203</v>
      </c>
      <c r="B506" s="92" t="s">
        <v>171</v>
      </c>
      <c r="C506" s="93" t="s">
        <v>168</v>
      </c>
      <c r="D506" s="92">
        <v>4101069</v>
      </c>
      <c r="E506" s="39"/>
      <c r="F506" s="39"/>
      <c r="G506" s="39"/>
      <c r="H506" s="38"/>
      <c r="I506" s="39"/>
      <c r="J506" s="39"/>
      <c r="K506" s="39"/>
      <c r="L506" s="38"/>
      <c r="M506" s="39"/>
      <c r="N506" s="39"/>
      <c r="O506" s="39"/>
      <c r="P506" s="38"/>
      <c r="Q506" s="39"/>
      <c r="R506" s="39"/>
      <c r="S506" s="39"/>
      <c r="T506" s="38"/>
      <c r="U506" s="39"/>
      <c r="V506" s="39"/>
      <c r="W506" s="39"/>
      <c r="X506" s="38"/>
      <c r="Y506" s="39"/>
      <c r="Z506" s="39"/>
      <c r="AA506" s="39"/>
      <c r="AB506" s="38"/>
      <c r="AC506" s="39"/>
      <c r="AD506" s="39"/>
      <c r="AE506" s="39"/>
      <c r="AF506" s="38"/>
      <c r="AG506" s="39"/>
      <c r="AH506" s="39"/>
      <c r="AJ506" s="52"/>
      <c r="AK506" s="39"/>
      <c r="AL506" s="39"/>
      <c r="AM506" s="39"/>
      <c r="AN506" s="52"/>
      <c r="AO506" s="39"/>
      <c r="AP506" s="40"/>
      <c r="AQ506" s="40"/>
      <c r="AR506" s="52"/>
      <c r="AS506" s="38"/>
      <c r="AU506" s="169"/>
      <c r="AV506" s="169"/>
      <c r="AW506" s="169"/>
      <c r="AX506" s="169"/>
      <c r="AY506" s="169"/>
      <c r="AZ506" s="169"/>
      <c r="BA506" s="169"/>
      <c r="BB506" s="169"/>
      <c r="BC506" s="169"/>
      <c r="BD506" s="62">
        <v>236.02</v>
      </c>
    </row>
    <row r="507" spans="1:56" x14ac:dyDescent="0.45">
      <c r="A507" s="114"/>
      <c r="B507" s="115"/>
      <c r="C507" s="115"/>
      <c r="D507" s="115"/>
      <c r="E507" s="39"/>
      <c r="F507" s="39"/>
      <c r="G507" s="39"/>
      <c r="H507" s="38"/>
      <c r="I507" s="39"/>
      <c r="J507" s="39"/>
      <c r="K507" s="39"/>
      <c r="L507" s="38"/>
      <c r="M507" s="39"/>
      <c r="N507" s="39"/>
      <c r="O507" s="39"/>
      <c r="P507" s="38"/>
      <c r="Q507" s="39"/>
      <c r="R507" s="39"/>
      <c r="S507" s="39"/>
      <c r="T507" s="38"/>
      <c r="U507" s="39"/>
      <c r="V507" s="39"/>
      <c r="W507" s="39"/>
      <c r="X507" s="38"/>
      <c r="Y507" s="39"/>
      <c r="Z507" s="39"/>
      <c r="AA507" s="39"/>
      <c r="AB507" s="38"/>
      <c r="AC507" s="39"/>
      <c r="AD507" s="39"/>
      <c r="AE507" s="39"/>
      <c r="AF507" s="38"/>
      <c r="AG507" s="39"/>
      <c r="AH507" s="39"/>
      <c r="AJ507" s="52"/>
      <c r="AK507" s="39"/>
      <c r="AL507" s="39"/>
      <c r="AM507" s="39"/>
      <c r="AN507" s="52"/>
      <c r="AO507" s="39"/>
      <c r="AP507" s="40"/>
      <c r="AQ507" s="40"/>
      <c r="AR507" s="52"/>
      <c r="AS507" s="38"/>
      <c r="AU507" s="169"/>
      <c r="AV507" s="169"/>
      <c r="AW507" s="169"/>
      <c r="AX507" s="169"/>
      <c r="AY507" s="169"/>
      <c r="AZ507" s="169"/>
      <c r="BA507" s="169"/>
      <c r="BB507" s="169"/>
      <c r="BC507" s="169"/>
      <c r="BD507" s="169"/>
    </row>
    <row r="508" spans="1:56" x14ac:dyDescent="0.45">
      <c r="A508" s="111" t="s">
        <v>534</v>
      </c>
      <c r="B508" s="113"/>
      <c r="C508" s="113"/>
      <c r="D508" s="113"/>
      <c r="E508" s="39"/>
      <c r="F508" s="39"/>
      <c r="G508" s="39"/>
      <c r="H508" s="38"/>
      <c r="I508" s="39"/>
      <c r="J508" s="39"/>
      <c r="K508" s="39"/>
      <c r="L508" s="38"/>
      <c r="M508" s="39"/>
      <c r="N508" s="39"/>
      <c r="O508" s="39"/>
      <c r="P508" s="38"/>
      <c r="Q508" s="39"/>
      <c r="R508" s="39"/>
      <c r="S508" s="39"/>
      <c r="T508" s="38"/>
      <c r="U508" s="39"/>
      <c r="V508" s="39"/>
      <c r="W508" s="39"/>
      <c r="X508" s="38"/>
      <c r="Y508" s="39"/>
      <c r="Z508" s="39"/>
      <c r="AA508" s="39"/>
      <c r="AB508" s="38"/>
      <c r="AC508" s="39"/>
      <c r="AD508" s="39"/>
      <c r="AE508" s="39"/>
      <c r="AF508" s="38"/>
      <c r="AG508" s="39"/>
      <c r="AH508" s="39"/>
      <c r="AJ508" s="52"/>
      <c r="AK508" s="39"/>
      <c r="AL508" s="39"/>
      <c r="AM508" s="39"/>
      <c r="AN508" s="52"/>
      <c r="AO508" s="39"/>
      <c r="AP508" s="40"/>
      <c r="AQ508" s="40"/>
      <c r="AR508" s="52"/>
      <c r="AS508" s="38"/>
      <c r="AU508" s="169"/>
      <c r="AV508" s="169"/>
      <c r="AW508" s="169"/>
      <c r="AX508" s="169"/>
      <c r="AY508" s="169"/>
      <c r="AZ508" s="169"/>
      <c r="BA508" s="169"/>
      <c r="BB508" s="169"/>
      <c r="BC508" s="169"/>
      <c r="BD508" s="169"/>
    </row>
    <row r="509" spans="1:56" x14ac:dyDescent="0.45">
      <c r="A509" s="102" t="s">
        <v>535</v>
      </c>
      <c r="B509" s="92" t="s">
        <v>175</v>
      </c>
      <c r="C509" s="93" t="s">
        <v>108</v>
      </c>
      <c r="D509" s="92">
        <v>2750867</v>
      </c>
      <c r="E509" s="39"/>
      <c r="F509" s="39"/>
      <c r="G509" s="39"/>
      <c r="H509" s="38"/>
      <c r="I509" s="40">
        <v>3416675</v>
      </c>
      <c r="J509" s="39"/>
      <c r="K509" s="39"/>
      <c r="L509" s="38"/>
      <c r="M509" s="39"/>
      <c r="N509" s="39"/>
      <c r="O509" s="40">
        <v>1200000</v>
      </c>
      <c r="P509" s="38"/>
      <c r="Q509" s="39"/>
      <c r="R509" s="40">
        <v>960127</v>
      </c>
      <c r="S509" s="40">
        <v>1650647</v>
      </c>
      <c r="T509" s="42">
        <v>3119816</v>
      </c>
      <c r="U509" s="39"/>
      <c r="V509" s="39"/>
      <c r="W509" s="39"/>
      <c r="X509" s="38"/>
      <c r="Y509" s="39"/>
      <c r="Z509" s="39"/>
      <c r="AA509" s="40">
        <v>46574</v>
      </c>
      <c r="AB509" s="38"/>
      <c r="AC509" s="39"/>
      <c r="AD509" s="40">
        <v>39505</v>
      </c>
      <c r="AE509" s="39"/>
      <c r="AF509" s="38"/>
      <c r="AG509" s="39"/>
      <c r="AH509" s="40">
        <v>160871</v>
      </c>
      <c r="AI509" s="40">
        <v>302726</v>
      </c>
      <c r="AJ509" s="52"/>
      <c r="AK509" s="40">
        <v>1521671</v>
      </c>
      <c r="AL509" s="40">
        <v>122212</v>
      </c>
      <c r="AM509" s="40">
        <v>135963</v>
      </c>
      <c r="AN509" s="52"/>
      <c r="AO509" s="40">
        <v>860794</v>
      </c>
      <c r="AP509" s="40">
        <v>89014</v>
      </c>
      <c r="AQ509" s="40">
        <v>463653</v>
      </c>
      <c r="AR509" s="52"/>
      <c r="AS509" s="38"/>
      <c r="AU509" s="169"/>
      <c r="AV509" s="169"/>
      <c r="AW509" s="169"/>
      <c r="AX509" s="169"/>
      <c r="AY509" s="169"/>
      <c r="AZ509" s="169"/>
      <c r="BA509" s="169"/>
      <c r="BB509" s="169"/>
      <c r="BC509" s="169"/>
      <c r="BD509" s="169"/>
    </row>
    <row r="510" spans="1:56" x14ac:dyDescent="0.45">
      <c r="A510" s="102" t="s">
        <v>536</v>
      </c>
      <c r="B510" s="92" t="s">
        <v>175</v>
      </c>
      <c r="C510" s="93" t="s">
        <v>109</v>
      </c>
      <c r="D510" s="92">
        <v>240513</v>
      </c>
      <c r="E510" s="39"/>
      <c r="F510" s="40">
        <v>3901200</v>
      </c>
      <c r="G510" s="40">
        <v>3460433</v>
      </c>
      <c r="H510" s="42">
        <v>3280900</v>
      </c>
      <c r="I510" s="40">
        <v>9191208</v>
      </c>
      <c r="J510" s="39"/>
      <c r="K510" s="39"/>
      <c r="L510" s="38"/>
      <c r="M510" s="40">
        <v>3192887</v>
      </c>
      <c r="N510" s="40">
        <v>2565347</v>
      </c>
      <c r="O510" s="40">
        <v>2567900</v>
      </c>
      <c r="P510" s="42">
        <v>4128913</v>
      </c>
      <c r="Q510" s="40">
        <v>2275815</v>
      </c>
      <c r="R510" s="40">
        <v>1563029</v>
      </c>
      <c r="S510" s="40">
        <v>1088052</v>
      </c>
      <c r="T510" s="42">
        <v>733148</v>
      </c>
      <c r="U510" s="40">
        <v>1252578</v>
      </c>
      <c r="V510" s="40">
        <v>1042600</v>
      </c>
      <c r="W510" s="40">
        <v>1582189</v>
      </c>
      <c r="X510" s="42">
        <v>2056411</v>
      </c>
      <c r="Y510" s="40">
        <v>685527</v>
      </c>
      <c r="Z510" s="40">
        <v>1752603</v>
      </c>
      <c r="AA510" s="40">
        <v>1349826</v>
      </c>
      <c r="AB510" s="42">
        <v>3027556</v>
      </c>
      <c r="AC510" s="40">
        <v>938832</v>
      </c>
      <c r="AD510" s="40">
        <v>681385</v>
      </c>
      <c r="AE510" s="40">
        <v>1576693</v>
      </c>
      <c r="AF510" s="42">
        <v>1940912</v>
      </c>
      <c r="AG510" s="40">
        <v>451112</v>
      </c>
      <c r="AH510" s="40">
        <v>3022802</v>
      </c>
      <c r="AI510" s="40">
        <v>3403392</v>
      </c>
      <c r="AJ510" s="42">
        <v>2527911</v>
      </c>
      <c r="AK510" s="40">
        <v>1691829</v>
      </c>
      <c r="AL510" s="40">
        <v>2408180</v>
      </c>
      <c r="AM510" s="40">
        <v>1496651</v>
      </c>
      <c r="AN510" s="42">
        <v>1742979</v>
      </c>
      <c r="AO510" s="40">
        <v>1574751</v>
      </c>
      <c r="AP510" s="40">
        <v>1137221</v>
      </c>
      <c r="AQ510" s="40">
        <v>1791700</v>
      </c>
      <c r="AR510" s="42">
        <v>3200346</v>
      </c>
      <c r="AS510" s="38"/>
      <c r="AU510" s="51"/>
      <c r="AV510" s="51"/>
      <c r="AW510" s="51"/>
      <c r="AX510" s="51"/>
      <c r="AY510" s="51"/>
      <c r="AZ510" s="51"/>
      <c r="BA510" s="51"/>
      <c r="BB510" s="51"/>
      <c r="BC510" s="51"/>
      <c r="BD510" s="51"/>
    </row>
    <row r="511" spans="1:56" x14ac:dyDescent="0.45">
      <c r="A511" s="102" t="s">
        <v>537</v>
      </c>
      <c r="B511" s="92" t="s">
        <v>175</v>
      </c>
      <c r="C511" s="93" t="s">
        <v>109</v>
      </c>
      <c r="D511" s="92">
        <v>2750868</v>
      </c>
      <c r="E511" s="40">
        <v>394413</v>
      </c>
      <c r="F511" s="39"/>
      <c r="G511" s="39"/>
      <c r="H511" s="38"/>
      <c r="I511" s="40">
        <v>1498026</v>
      </c>
      <c r="J511" s="39"/>
      <c r="K511" s="39"/>
      <c r="L511" s="38"/>
      <c r="M511" s="40">
        <v>3968327</v>
      </c>
      <c r="N511" s="39"/>
      <c r="O511" s="39"/>
      <c r="P511" s="38"/>
      <c r="Q511" s="40">
        <v>447348</v>
      </c>
      <c r="R511" s="40">
        <v>1500</v>
      </c>
      <c r="S511" s="40">
        <v>175400</v>
      </c>
      <c r="T511" s="42">
        <v>339323</v>
      </c>
      <c r="U511" s="39"/>
      <c r="V511" s="39"/>
      <c r="W511" s="40">
        <v>171710</v>
      </c>
      <c r="X511" s="42">
        <v>954934</v>
      </c>
      <c r="Y511" s="40">
        <v>903269</v>
      </c>
      <c r="Z511" s="40">
        <v>344045</v>
      </c>
      <c r="AA511" s="40">
        <v>1374047</v>
      </c>
      <c r="AB511" s="42">
        <v>407492</v>
      </c>
      <c r="AC511" s="40">
        <v>747389</v>
      </c>
      <c r="AD511" s="40">
        <v>631935</v>
      </c>
      <c r="AE511" s="40">
        <v>950366</v>
      </c>
      <c r="AF511" s="42">
        <v>745100</v>
      </c>
      <c r="AG511" s="39"/>
      <c r="AH511" s="39"/>
      <c r="AI511" s="40">
        <v>702526</v>
      </c>
      <c r="AJ511" s="42">
        <v>1725845</v>
      </c>
      <c r="AK511" s="40">
        <v>1745127</v>
      </c>
      <c r="AL511" s="40">
        <v>779258</v>
      </c>
      <c r="AM511" s="39"/>
      <c r="AN511" s="42">
        <v>414427</v>
      </c>
      <c r="AO511" s="40">
        <v>956816</v>
      </c>
      <c r="AP511" s="40">
        <v>267700</v>
      </c>
      <c r="AQ511" s="40"/>
      <c r="AR511" s="42">
        <v>1301273</v>
      </c>
      <c r="AS511" s="38"/>
      <c r="AU511" s="51"/>
      <c r="AV511" s="51"/>
      <c r="AW511" s="51"/>
      <c r="AX511" s="51"/>
      <c r="AY511" s="51"/>
      <c r="AZ511" s="51"/>
      <c r="BA511" s="51"/>
      <c r="BB511" s="51"/>
      <c r="BC511" s="51"/>
      <c r="BD511" s="51"/>
    </row>
    <row r="512" spans="1:56" x14ac:dyDescent="0.45">
      <c r="A512" s="109" t="s">
        <v>81</v>
      </c>
      <c r="B512" s="94" t="s">
        <v>175</v>
      </c>
      <c r="C512" s="95" t="s">
        <v>108</v>
      </c>
      <c r="D512" s="94">
        <v>240515</v>
      </c>
      <c r="E512" s="176">
        <f>SUM(E509:E511)</f>
        <v>394413</v>
      </c>
      <c r="F512" s="176">
        <f>SUM(F509:F511)</f>
        <v>3901200</v>
      </c>
      <c r="G512" s="176">
        <f>SUM(G509:G511)</f>
        <v>3460433</v>
      </c>
      <c r="H512" s="177">
        <f>SUM(H509:H511)</f>
        <v>3280900</v>
      </c>
      <c r="I512" s="176">
        <f>SUM(I509:I511)</f>
        <v>14105909</v>
      </c>
      <c r="J512" s="191"/>
      <c r="K512" s="191"/>
      <c r="L512" s="192"/>
      <c r="M512" s="176">
        <f t="shared" ref="M512:AR512" si="37">SUM(M509:M511)</f>
        <v>7161214</v>
      </c>
      <c r="N512" s="176">
        <f t="shared" si="37"/>
        <v>2565347</v>
      </c>
      <c r="O512" s="176">
        <f t="shared" si="37"/>
        <v>3767900</v>
      </c>
      <c r="P512" s="177">
        <f t="shared" si="37"/>
        <v>4128913</v>
      </c>
      <c r="Q512" s="176">
        <f t="shared" si="37"/>
        <v>2723163</v>
      </c>
      <c r="R512" s="176">
        <f t="shared" si="37"/>
        <v>2524656</v>
      </c>
      <c r="S512" s="176">
        <f t="shared" si="37"/>
        <v>2914099</v>
      </c>
      <c r="T512" s="177">
        <f t="shared" si="37"/>
        <v>4192287</v>
      </c>
      <c r="U512" s="176">
        <f t="shared" si="37"/>
        <v>1252578</v>
      </c>
      <c r="V512" s="176">
        <f t="shared" si="37"/>
        <v>1042600</v>
      </c>
      <c r="W512" s="176">
        <f t="shared" si="37"/>
        <v>1753899</v>
      </c>
      <c r="X512" s="177">
        <f t="shared" si="37"/>
        <v>3011345</v>
      </c>
      <c r="Y512" s="176">
        <f t="shared" si="37"/>
        <v>1588796</v>
      </c>
      <c r="Z512" s="176">
        <f t="shared" si="37"/>
        <v>2096648</v>
      </c>
      <c r="AA512" s="176">
        <f t="shared" si="37"/>
        <v>2770447</v>
      </c>
      <c r="AB512" s="177">
        <f t="shared" si="37"/>
        <v>3435048</v>
      </c>
      <c r="AC512" s="176">
        <f t="shared" si="37"/>
        <v>1686221</v>
      </c>
      <c r="AD512" s="176">
        <f t="shared" si="37"/>
        <v>1352825</v>
      </c>
      <c r="AE512" s="176">
        <f t="shared" si="37"/>
        <v>2527059</v>
      </c>
      <c r="AF512" s="177">
        <f t="shared" si="37"/>
        <v>2686012</v>
      </c>
      <c r="AG512" s="176">
        <f t="shared" si="37"/>
        <v>451112</v>
      </c>
      <c r="AH512" s="176">
        <f t="shared" si="37"/>
        <v>3183673</v>
      </c>
      <c r="AI512" s="176">
        <f t="shared" si="37"/>
        <v>4408644</v>
      </c>
      <c r="AJ512" s="177">
        <f t="shared" si="37"/>
        <v>4253756</v>
      </c>
      <c r="AK512" s="176">
        <f t="shared" si="37"/>
        <v>4958627</v>
      </c>
      <c r="AL512" s="176">
        <f t="shared" si="37"/>
        <v>3309650</v>
      </c>
      <c r="AM512" s="176">
        <f t="shared" si="37"/>
        <v>1632614</v>
      </c>
      <c r="AN512" s="177">
        <f t="shared" si="37"/>
        <v>2157406</v>
      </c>
      <c r="AO512" s="176">
        <f t="shared" si="37"/>
        <v>3392361</v>
      </c>
      <c r="AP512" s="176">
        <f t="shared" si="37"/>
        <v>1493935</v>
      </c>
      <c r="AQ512" s="176">
        <f t="shared" si="37"/>
        <v>2255353</v>
      </c>
      <c r="AR512" s="177">
        <f t="shared" si="37"/>
        <v>4501619</v>
      </c>
      <c r="AS512" s="192"/>
      <c r="AU512" s="249">
        <f>SUM(E512,F512,G512,H512)</f>
        <v>11036946</v>
      </c>
      <c r="AV512" s="178"/>
      <c r="AW512" s="249">
        <f>SUM(M512,N512,O512,P512)</f>
        <v>17623374</v>
      </c>
      <c r="AX512" s="249">
        <f>SUM(Q512,R512,S512,T512)</f>
        <v>12354205</v>
      </c>
      <c r="AY512" s="249">
        <f>SUM(U512,V512,W512,X512)</f>
        <v>7060422</v>
      </c>
      <c r="AZ512" s="249">
        <f>SUM(Y512,Z512,AA512,AB512)</f>
        <v>9890939</v>
      </c>
      <c r="BA512" s="249">
        <f>SUM(AC512,AD512,AE512,AF512)</f>
        <v>8252117</v>
      </c>
      <c r="BB512" s="249">
        <f>SUM(AG512,AH512,AI512,AJ512)</f>
        <v>12297185</v>
      </c>
      <c r="BC512" s="249">
        <f>SUM(AK512,AL512,AM512,AN512)</f>
        <v>12058297</v>
      </c>
      <c r="BD512" s="249">
        <f>SUM(AO512,AP512,AQ512,AR512)</f>
        <v>11643268</v>
      </c>
    </row>
    <row r="513" spans="1:56" x14ac:dyDescent="0.45">
      <c r="A513" s="105"/>
      <c r="B513" s="110"/>
      <c r="C513" s="110"/>
      <c r="D513" s="110"/>
      <c r="E513" s="39"/>
      <c r="F513" s="39"/>
      <c r="G513" s="39"/>
      <c r="H513" s="38"/>
      <c r="I513" s="39"/>
      <c r="J513" s="39"/>
      <c r="K513" s="39"/>
      <c r="L513" s="38"/>
      <c r="M513" s="39"/>
      <c r="N513" s="39"/>
      <c r="O513" s="39"/>
      <c r="P513" s="38"/>
      <c r="Q513" s="39"/>
      <c r="R513" s="39"/>
      <c r="S513" s="39"/>
      <c r="T513" s="38"/>
      <c r="U513" s="39"/>
      <c r="V513" s="39"/>
      <c r="W513" s="39"/>
      <c r="X513" s="38"/>
      <c r="Y513" s="39"/>
      <c r="Z513" s="39"/>
      <c r="AA513" s="39"/>
      <c r="AB513" s="38"/>
      <c r="AC513" s="39"/>
      <c r="AD513" s="39"/>
      <c r="AE513" s="39"/>
      <c r="AF513" s="38"/>
      <c r="AG513" s="39"/>
      <c r="AH513" s="39"/>
      <c r="AJ513" s="38"/>
      <c r="AK513" s="39"/>
      <c r="AL513" s="39"/>
      <c r="AM513" s="39"/>
      <c r="AN513" s="38"/>
      <c r="AO513" s="39"/>
      <c r="AP513" s="40"/>
      <c r="AQ513" s="40"/>
      <c r="AR513" s="38"/>
      <c r="AS513" s="38"/>
      <c r="AU513" s="169"/>
      <c r="AV513" s="169"/>
      <c r="AW513" s="169"/>
      <c r="AX513" s="169"/>
      <c r="AY513" s="169"/>
      <c r="AZ513" s="169"/>
      <c r="BA513" s="169"/>
      <c r="BB513" s="169"/>
      <c r="BC513" s="169"/>
      <c r="BD513" s="169"/>
    </row>
    <row r="514" spans="1:56" x14ac:dyDescent="0.45">
      <c r="A514" s="111" t="s">
        <v>203</v>
      </c>
      <c r="B514" s="113"/>
      <c r="C514" s="113"/>
      <c r="D514" s="113"/>
      <c r="E514" s="39"/>
      <c r="F514" s="39"/>
      <c r="G514" s="39"/>
      <c r="H514" s="38"/>
      <c r="I514" s="39"/>
      <c r="J514" s="39"/>
      <c r="K514" s="39"/>
      <c r="L514" s="38"/>
      <c r="M514" s="39"/>
      <c r="N514" s="39"/>
      <c r="O514" s="39"/>
      <c r="P514" s="38"/>
      <c r="Q514" s="39"/>
      <c r="R514" s="39"/>
      <c r="S514" s="39"/>
      <c r="T514" s="38"/>
      <c r="U514" s="39"/>
      <c r="V514" s="39"/>
      <c r="W514" s="39"/>
      <c r="X514" s="38"/>
      <c r="Y514" s="39"/>
      <c r="Z514" s="39"/>
      <c r="AA514" s="39"/>
      <c r="AB514" s="38"/>
      <c r="AC514" s="39"/>
      <c r="AD514" s="39"/>
      <c r="AE514" s="39"/>
      <c r="AF514" s="38"/>
      <c r="AG514" s="39"/>
      <c r="AH514" s="39"/>
      <c r="AJ514" s="38"/>
      <c r="AK514" s="39"/>
      <c r="AL514" s="39"/>
      <c r="AM514" s="39"/>
      <c r="AN514" s="38"/>
      <c r="AO514" s="39"/>
      <c r="AP514" s="40"/>
      <c r="AQ514" s="40"/>
      <c r="AR514" s="38"/>
      <c r="AS514" s="38"/>
      <c r="AU514" s="169"/>
      <c r="AV514" s="169"/>
      <c r="AW514" s="169"/>
      <c r="AX514" s="169"/>
      <c r="AY514" s="169"/>
      <c r="AZ514" s="169"/>
      <c r="BA514" s="169"/>
      <c r="BB514" s="169"/>
      <c r="BC514" s="169"/>
      <c r="BD514" s="169"/>
    </row>
    <row r="515" spans="1:56" x14ac:dyDescent="0.45">
      <c r="A515" s="102" t="s">
        <v>535</v>
      </c>
      <c r="B515" s="92" t="s">
        <v>171</v>
      </c>
      <c r="C515" s="93" t="s">
        <v>108</v>
      </c>
      <c r="D515" s="92">
        <v>2750869</v>
      </c>
      <c r="E515" s="39"/>
      <c r="F515" s="39"/>
      <c r="G515" s="39"/>
      <c r="H515" s="38"/>
      <c r="I515" s="61">
        <v>57.12</v>
      </c>
      <c r="J515" s="39"/>
      <c r="K515" s="39"/>
      <c r="L515" s="38"/>
      <c r="M515" s="39"/>
      <c r="N515" s="39"/>
      <c r="O515" s="61">
        <v>74.53</v>
      </c>
      <c r="P515" s="38"/>
      <c r="Q515" s="39"/>
      <c r="R515" s="61">
        <v>83.32</v>
      </c>
      <c r="S515" s="61">
        <v>81.73</v>
      </c>
      <c r="T515" s="60">
        <v>73.739999999999995</v>
      </c>
      <c r="U515" s="39"/>
      <c r="V515" s="39"/>
      <c r="W515" s="39"/>
      <c r="X515" s="38"/>
      <c r="Y515" s="39"/>
      <c r="Z515" s="39"/>
      <c r="AA515" s="61">
        <v>107.36</v>
      </c>
      <c r="AB515" s="38"/>
      <c r="AC515" s="39"/>
      <c r="AD515" s="61">
        <v>126.57</v>
      </c>
      <c r="AE515" s="39"/>
      <c r="AF515" s="38"/>
      <c r="AG515" s="39"/>
      <c r="AH515" s="61">
        <v>190.84</v>
      </c>
      <c r="AI515" s="61">
        <v>201.11</v>
      </c>
      <c r="AJ515" s="38"/>
      <c r="AK515" s="61">
        <v>197.15</v>
      </c>
      <c r="AL515" s="61">
        <v>204.56</v>
      </c>
      <c r="AM515" s="61">
        <v>224.73</v>
      </c>
      <c r="AN515" s="38"/>
      <c r="AO515" s="61">
        <v>200.3</v>
      </c>
      <c r="AP515" s="61">
        <v>224.68</v>
      </c>
      <c r="AQ515" s="61">
        <v>238.06</v>
      </c>
      <c r="AR515" s="38"/>
      <c r="AS515" s="38"/>
      <c r="AU515" s="51"/>
      <c r="AV515" s="51"/>
      <c r="AW515" s="51"/>
      <c r="AX515" s="51"/>
      <c r="AY515" s="51"/>
      <c r="AZ515" s="51"/>
      <c r="BA515" s="51"/>
      <c r="BB515" s="51"/>
      <c r="BC515" s="51"/>
      <c r="BD515" s="51"/>
    </row>
    <row r="516" spans="1:56" x14ac:dyDescent="0.45">
      <c r="A516" s="102" t="s">
        <v>536</v>
      </c>
      <c r="B516" s="92" t="s">
        <v>171</v>
      </c>
      <c r="C516" s="93" t="s">
        <v>109</v>
      </c>
      <c r="D516" s="92">
        <v>2750870</v>
      </c>
      <c r="E516" s="39"/>
      <c r="F516" s="61">
        <v>51.26</v>
      </c>
      <c r="G516" s="61">
        <v>57.79</v>
      </c>
      <c r="H516" s="60">
        <v>60.98</v>
      </c>
      <c r="I516" s="61">
        <v>56.67</v>
      </c>
      <c r="J516" s="39"/>
      <c r="K516" s="39"/>
      <c r="L516" s="38"/>
      <c r="M516" s="61">
        <v>75.319999999999993</v>
      </c>
      <c r="N516" s="61">
        <v>77.84</v>
      </c>
      <c r="O516" s="61">
        <v>72.290000000000006</v>
      </c>
      <c r="P516" s="60">
        <v>70.290000000000006</v>
      </c>
      <c r="Q516" s="61">
        <v>84.87</v>
      </c>
      <c r="R516" s="61">
        <v>91.75</v>
      </c>
      <c r="S516" s="61">
        <v>71.69</v>
      </c>
      <c r="T516" s="60">
        <v>76.38</v>
      </c>
      <c r="U516" s="61">
        <v>70.86</v>
      </c>
      <c r="V516" s="61">
        <v>71.92</v>
      </c>
      <c r="W516" s="61">
        <v>76.48</v>
      </c>
      <c r="X516" s="60">
        <v>92.38</v>
      </c>
      <c r="Y516" s="61">
        <v>93.36</v>
      </c>
      <c r="Z516" s="61">
        <v>94.5</v>
      </c>
      <c r="AA516" s="61">
        <v>109.62</v>
      </c>
      <c r="AB516" s="60">
        <v>104.04</v>
      </c>
      <c r="AC516" s="61">
        <v>117.15</v>
      </c>
      <c r="AD516" s="61">
        <v>135.02000000000001</v>
      </c>
      <c r="AE516" s="61">
        <v>157.58000000000001</v>
      </c>
      <c r="AF516" s="60">
        <v>154.87</v>
      </c>
      <c r="AG516" s="61">
        <v>139.83000000000001</v>
      </c>
      <c r="AH516" s="61">
        <v>188.84</v>
      </c>
      <c r="AI516" s="61">
        <v>202.81</v>
      </c>
      <c r="AJ516" s="60">
        <v>210.44</v>
      </c>
      <c r="AK516" s="61">
        <v>197.9</v>
      </c>
      <c r="AL516" s="61">
        <v>209.18</v>
      </c>
      <c r="AM516" s="61">
        <v>219.96</v>
      </c>
      <c r="AN516" s="60">
        <v>225.05</v>
      </c>
      <c r="AO516" s="61">
        <v>220.54</v>
      </c>
      <c r="AP516" s="61">
        <v>230.96</v>
      </c>
      <c r="AQ516" s="61">
        <v>243.39</v>
      </c>
      <c r="AR516" s="60">
        <v>245.64</v>
      </c>
      <c r="AS516" s="38"/>
      <c r="AU516" s="51"/>
      <c r="AV516" s="51"/>
      <c r="AW516" s="51"/>
      <c r="AX516" s="51"/>
      <c r="AY516" s="51"/>
      <c r="AZ516" s="51"/>
      <c r="BA516" s="51"/>
      <c r="BB516" s="51"/>
      <c r="BC516" s="51"/>
      <c r="BD516" s="51"/>
    </row>
    <row r="517" spans="1:56" x14ac:dyDescent="0.45">
      <c r="A517" s="102" t="s">
        <v>537</v>
      </c>
      <c r="B517" s="92" t="s">
        <v>171</v>
      </c>
      <c r="C517" s="93" t="s">
        <v>109</v>
      </c>
      <c r="D517" s="92">
        <v>2750871</v>
      </c>
      <c r="E517" s="61">
        <v>50.71</v>
      </c>
      <c r="F517" s="39"/>
      <c r="G517" s="39"/>
      <c r="H517" s="38"/>
      <c r="I517" s="61">
        <v>56.11</v>
      </c>
      <c r="J517" s="39"/>
      <c r="K517" s="39"/>
      <c r="L517" s="38"/>
      <c r="M517" s="61">
        <v>75.34</v>
      </c>
      <c r="N517" s="39"/>
      <c r="O517" s="39"/>
      <c r="P517" s="38"/>
      <c r="Q517" s="61">
        <v>84.53</v>
      </c>
      <c r="R517" s="61">
        <v>94.01</v>
      </c>
      <c r="S517" s="61">
        <v>68.41</v>
      </c>
      <c r="T517" s="60">
        <v>73.680000000000007</v>
      </c>
      <c r="U517" s="39"/>
      <c r="V517" s="39"/>
      <c r="W517" s="61">
        <v>81.53</v>
      </c>
      <c r="X517" s="60">
        <v>95.29</v>
      </c>
      <c r="Y517" s="61">
        <v>95.21</v>
      </c>
      <c r="Z517" s="61">
        <v>98.59</v>
      </c>
      <c r="AA517" s="61">
        <v>105.52</v>
      </c>
      <c r="AB517" s="60">
        <v>110.45</v>
      </c>
      <c r="AC517" s="61">
        <v>120.42</v>
      </c>
      <c r="AD517" s="61">
        <v>139.24</v>
      </c>
      <c r="AE517" s="61">
        <v>159.81</v>
      </c>
      <c r="AF517" s="60">
        <v>153.66</v>
      </c>
      <c r="AG517" s="39"/>
      <c r="AH517" s="39"/>
      <c r="AI517" s="61">
        <v>214.65</v>
      </c>
      <c r="AJ517" s="60">
        <v>213.17</v>
      </c>
      <c r="AK517" s="61">
        <v>209.46</v>
      </c>
      <c r="AL517" s="61">
        <v>219.5</v>
      </c>
      <c r="AM517" s="39"/>
      <c r="AN517" s="60">
        <v>235.26</v>
      </c>
      <c r="AO517" s="61">
        <v>237.31</v>
      </c>
      <c r="AP517" s="61">
        <v>246.43</v>
      </c>
      <c r="AQ517" s="40"/>
      <c r="AR517" s="60">
        <v>245.93</v>
      </c>
      <c r="AS517" s="38"/>
      <c r="AU517" s="51"/>
      <c r="AV517" s="51"/>
      <c r="AW517" s="51"/>
      <c r="AX517" s="51"/>
      <c r="AY517" s="51"/>
      <c r="AZ517" s="51"/>
      <c r="BA517" s="51"/>
      <c r="BB517" s="51"/>
      <c r="BC517" s="51"/>
      <c r="BD517" s="51"/>
    </row>
    <row r="518" spans="1:56" x14ac:dyDescent="0.45">
      <c r="A518" s="109" t="s">
        <v>81</v>
      </c>
      <c r="B518" s="94" t="s">
        <v>171</v>
      </c>
      <c r="C518" s="95" t="s">
        <v>109</v>
      </c>
      <c r="D518" s="94">
        <v>240519</v>
      </c>
      <c r="E518" s="100">
        <v>50.71</v>
      </c>
      <c r="F518" s="100">
        <v>51.26</v>
      </c>
      <c r="G518" s="100">
        <v>57.79</v>
      </c>
      <c r="H518" s="101">
        <v>60.98</v>
      </c>
      <c r="I518" s="100">
        <v>56.72</v>
      </c>
      <c r="J518" s="191"/>
      <c r="K518" s="191"/>
      <c r="L518" s="192"/>
      <c r="M518" s="100">
        <v>75.33</v>
      </c>
      <c r="N518" s="100">
        <v>77.84</v>
      </c>
      <c r="O518" s="100">
        <v>73.010000000000005</v>
      </c>
      <c r="P518" s="101">
        <v>70.290000000000006</v>
      </c>
      <c r="Q518" s="100">
        <v>84.81</v>
      </c>
      <c r="R518" s="100">
        <v>88.55</v>
      </c>
      <c r="S518" s="100">
        <v>77.180000000000007</v>
      </c>
      <c r="T518" s="101">
        <v>74.2</v>
      </c>
      <c r="U518" s="100">
        <v>70.86</v>
      </c>
      <c r="V518" s="100">
        <v>71.92</v>
      </c>
      <c r="W518" s="100">
        <v>76.97</v>
      </c>
      <c r="X518" s="101">
        <v>93.31</v>
      </c>
      <c r="Y518" s="100">
        <v>94.41</v>
      </c>
      <c r="Z518" s="100">
        <v>95.17</v>
      </c>
      <c r="AA518" s="100">
        <v>107.55</v>
      </c>
      <c r="AB518" s="101">
        <v>104.8</v>
      </c>
      <c r="AC518" s="100">
        <v>118.6</v>
      </c>
      <c r="AD518" s="100">
        <v>136.74</v>
      </c>
      <c r="AE518" s="100">
        <v>158.41999999999999</v>
      </c>
      <c r="AF518" s="101">
        <v>154.53</v>
      </c>
      <c r="AG518" s="100">
        <v>139.83000000000001</v>
      </c>
      <c r="AH518" s="100">
        <v>188.94</v>
      </c>
      <c r="AI518" s="100">
        <v>204.58</v>
      </c>
      <c r="AJ518" s="101">
        <v>211.55</v>
      </c>
      <c r="AK518" s="100">
        <v>201.74</v>
      </c>
      <c r="AL518" s="100">
        <v>211.44</v>
      </c>
      <c r="AM518" s="100">
        <v>220.36</v>
      </c>
      <c r="AN518" s="101">
        <v>227.01</v>
      </c>
      <c r="AO518" s="100">
        <v>220.13</v>
      </c>
      <c r="AP518" s="100">
        <v>233.36</v>
      </c>
      <c r="AQ518" s="100">
        <v>242.29</v>
      </c>
      <c r="AR518" s="101">
        <v>245.73</v>
      </c>
      <c r="AS518" s="192"/>
      <c r="AU518" s="178"/>
      <c r="AV518" s="178"/>
      <c r="AW518" s="178"/>
      <c r="AX518" s="178"/>
      <c r="AY518" s="178"/>
      <c r="AZ518" s="178"/>
      <c r="BA518" s="178"/>
      <c r="BB518" s="178"/>
      <c r="BC518" s="178"/>
      <c r="BD518" s="178"/>
    </row>
    <row r="519" spans="1:56" x14ac:dyDescent="0.45">
      <c r="A519" s="114"/>
      <c r="B519" s="115"/>
      <c r="C519" s="115"/>
      <c r="D519" s="115"/>
      <c r="E519" s="39"/>
      <c r="F519" s="39"/>
      <c r="G519" s="39"/>
      <c r="H519" s="38"/>
      <c r="I519" s="39"/>
      <c r="J519" s="39"/>
      <c r="K519" s="39"/>
      <c r="L519" s="38"/>
      <c r="M519" s="39"/>
      <c r="N519" s="39"/>
      <c r="O519" s="39"/>
      <c r="P519" s="38"/>
      <c r="Q519" s="39"/>
      <c r="R519" s="39"/>
      <c r="S519" s="39"/>
      <c r="T519" s="38"/>
      <c r="U519" s="39"/>
      <c r="V519" s="39"/>
      <c r="W519" s="39"/>
      <c r="X519" s="38"/>
      <c r="Y519" s="39"/>
      <c r="Z519" s="39"/>
      <c r="AA519" s="39"/>
      <c r="AB519" s="38"/>
      <c r="AC519" s="39"/>
      <c r="AD519" s="39"/>
      <c r="AE519" s="39"/>
      <c r="AF519" s="38"/>
      <c r="AG519" s="39"/>
      <c r="AH519" s="39"/>
      <c r="AJ519" s="38"/>
      <c r="AK519" s="39"/>
      <c r="AL519" s="39"/>
      <c r="AM519" s="39"/>
      <c r="AN519" s="38"/>
      <c r="AO519" s="39"/>
      <c r="AP519" s="40"/>
      <c r="AQ519" s="40"/>
      <c r="AR519" s="38"/>
      <c r="AS519" s="38"/>
      <c r="AU519" s="51"/>
      <c r="AV519" s="51"/>
      <c r="AW519" s="51"/>
      <c r="AX519" s="51"/>
      <c r="AY519" s="51"/>
      <c r="AZ519" s="51"/>
      <c r="BA519" s="51"/>
      <c r="BB519" s="51"/>
      <c r="BC519" s="51"/>
      <c r="BD519" s="51"/>
    </row>
    <row r="520" spans="1:56" x14ac:dyDescent="0.45">
      <c r="A520" s="43" t="s">
        <v>453</v>
      </c>
      <c r="B520" s="89"/>
      <c r="C520" s="89"/>
      <c r="D520" s="89"/>
      <c r="E520" s="168"/>
      <c r="H520" s="52"/>
      <c r="L520" s="52"/>
      <c r="P520" s="52"/>
      <c r="T520" s="52"/>
      <c r="X520" s="52"/>
      <c r="AB520" s="52"/>
      <c r="AF520" s="52"/>
      <c r="AJ520" s="52"/>
      <c r="AN520" s="52"/>
      <c r="AO520" s="168"/>
      <c r="AR520" s="52"/>
      <c r="AS520" s="59"/>
      <c r="AU520" s="184"/>
      <c r="AV520" s="184"/>
      <c r="AW520" s="184"/>
      <c r="AX520" s="184"/>
      <c r="AY520" s="184"/>
      <c r="AZ520" s="184"/>
      <c r="BA520" s="184"/>
      <c r="BB520" s="184"/>
      <c r="BC520" s="184"/>
      <c r="BD520" s="184"/>
    </row>
    <row r="521" spans="1:56" x14ac:dyDescent="0.45">
      <c r="A521" s="41" t="s">
        <v>538</v>
      </c>
      <c r="B521" s="88" t="s">
        <v>182</v>
      </c>
      <c r="C521" s="119" t="s">
        <v>109</v>
      </c>
      <c r="D521" s="88">
        <v>2750944</v>
      </c>
      <c r="E521" s="168"/>
      <c r="F521" s="168"/>
      <c r="G521" s="168"/>
      <c r="H521" s="42">
        <v>47909</v>
      </c>
      <c r="I521" s="168"/>
      <c r="J521" s="168"/>
      <c r="K521" s="168"/>
      <c r="L521" s="42">
        <v>78645</v>
      </c>
      <c r="M521" s="168"/>
      <c r="N521" s="168"/>
      <c r="O521" s="168"/>
      <c r="P521" s="42">
        <v>111191</v>
      </c>
      <c r="Q521" s="168"/>
      <c r="R521" s="168"/>
      <c r="S521" s="168"/>
      <c r="T521" s="42">
        <v>91243</v>
      </c>
      <c r="U521" s="168"/>
      <c r="V521" s="168"/>
      <c r="W521" s="168"/>
      <c r="X521" s="42">
        <v>118755</v>
      </c>
      <c r="Y521" s="168"/>
      <c r="Z521" s="168"/>
      <c r="AA521" s="168"/>
      <c r="AB521" s="42">
        <v>121375</v>
      </c>
      <c r="AC521" s="168"/>
      <c r="AD521" s="168"/>
      <c r="AE521" s="168"/>
      <c r="AF521" s="42">
        <v>135492</v>
      </c>
      <c r="AG521" s="168"/>
      <c r="AH521" s="168"/>
      <c r="AI521" s="168"/>
      <c r="AJ521" s="42">
        <v>269032</v>
      </c>
      <c r="AK521" s="168"/>
      <c r="AL521" s="168"/>
      <c r="AM521" s="168"/>
      <c r="AN521" s="42">
        <v>215355</v>
      </c>
      <c r="AO521" s="168"/>
      <c r="AR521" s="42">
        <v>214472</v>
      </c>
      <c r="AS521" s="59"/>
      <c r="AU521" s="51"/>
      <c r="AV521" s="51"/>
      <c r="AW521" s="51"/>
      <c r="AX521" s="51"/>
      <c r="AY521" s="51"/>
      <c r="AZ521" s="51"/>
      <c r="BA521" s="51"/>
      <c r="BB521" s="51"/>
      <c r="BC521" s="51"/>
      <c r="BD521" s="51"/>
    </row>
    <row r="522" spans="1:56" x14ac:dyDescent="0.45">
      <c r="A522" s="41" t="s">
        <v>539</v>
      </c>
      <c r="B522" s="88" t="s">
        <v>182</v>
      </c>
      <c r="C522" s="119" t="s">
        <v>109</v>
      </c>
      <c r="D522" s="88">
        <v>2750945</v>
      </c>
      <c r="E522" s="168"/>
      <c r="F522" s="168"/>
      <c r="G522" s="168"/>
      <c r="H522" s="42">
        <v>84697</v>
      </c>
      <c r="I522" s="168"/>
      <c r="J522" s="168"/>
      <c r="K522" s="168"/>
      <c r="L522" s="42">
        <v>81944</v>
      </c>
      <c r="M522" s="168"/>
      <c r="N522" s="168"/>
      <c r="O522" s="168"/>
      <c r="P522" s="42">
        <v>82182</v>
      </c>
      <c r="Q522" s="168"/>
      <c r="R522" s="168"/>
      <c r="S522" s="168"/>
      <c r="T522" s="42">
        <v>85240</v>
      </c>
      <c r="U522" s="168"/>
      <c r="V522" s="168"/>
      <c r="W522" s="168"/>
      <c r="X522" s="42">
        <v>95411</v>
      </c>
      <c r="Y522" s="168"/>
      <c r="Z522" s="168"/>
      <c r="AA522" s="168"/>
      <c r="AB522" s="42">
        <v>107380</v>
      </c>
      <c r="AC522" s="168"/>
      <c r="AD522" s="168"/>
      <c r="AE522" s="168"/>
      <c r="AF522" s="42">
        <v>109291</v>
      </c>
      <c r="AG522" s="168"/>
      <c r="AH522" s="168"/>
      <c r="AI522" s="168"/>
      <c r="AJ522" s="42">
        <v>110321</v>
      </c>
      <c r="AK522" s="168"/>
      <c r="AL522" s="168"/>
      <c r="AM522" s="168"/>
      <c r="AN522" s="42">
        <v>127719</v>
      </c>
      <c r="AO522" s="168"/>
      <c r="AR522" s="42">
        <v>136911</v>
      </c>
      <c r="AS522" s="59"/>
      <c r="AU522" s="51"/>
      <c r="AV522" s="51"/>
      <c r="AW522" s="51"/>
      <c r="AX522" s="51"/>
      <c r="AY522" s="51"/>
      <c r="AZ522" s="51"/>
      <c r="BA522" s="51"/>
      <c r="BB522" s="51"/>
      <c r="BC522" s="51"/>
      <c r="BD522" s="51"/>
    </row>
    <row r="523" spans="1:56" x14ac:dyDescent="0.45">
      <c r="A523" s="41" t="s">
        <v>540</v>
      </c>
      <c r="B523" s="88" t="s">
        <v>182</v>
      </c>
      <c r="C523" s="119" t="s">
        <v>109</v>
      </c>
      <c r="D523" s="88">
        <v>2750946</v>
      </c>
      <c r="E523" s="168"/>
      <c r="F523" s="168"/>
      <c r="G523" s="168"/>
      <c r="H523" s="42">
        <v>104990</v>
      </c>
      <c r="I523" s="168"/>
      <c r="J523" s="168"/>
      <c r="K523" s="168"/>
      <c r="L523" s="42">
        <v>124893</v>
      </c>
      <c r="M523" s="168"/>
      <c r="N523" s="168"/>
      <c r="O523" s="168"/>
      <c r="P523" s="42">
        <v>136762</v>
      </c>
      <c r="Q523" s="168"/>
      <c r="R523" s="168"/>
      <c r="S523" s="168"/>
      <c r="T523" s="42">
        <v>175099</v>
      </c>
      <c r="U523" s="168"/>
      <c r="V523" s="168"/>
      <c r="W523" s="168"/>
      <c r="X523" s="42">
        <v>164451</v>
      </c>
      <c r="Y523" s="168"/>
      <c r="Z523" s="168"/>
      <c r="AA523" s="168"/>
      <c r="AB523" s="42">
        <v>183941</v>
      </c>
      <c r="AC523" s="168"/>
      <c r="AD523" s="168"/>
      <c r="AE523" s="168"/>
      <c r="AF523" s="42">
        <v>192656</v>
      </c>
      <c r="AG523" s="168"/>
      <c r="AH523" s="168"/>
      <c r="AI523" s="168"/>
      <c r="AJ523" s="42">
        <v>318552</v>
      </c>
      <c r="AK523" s="168"/>
      <c r="AL523" s="168"/>
      <c r="AM523" s="168"/>
      <c r="AN523" s="42">
        <v>324438</v>
      </c>
      <c r="AO523" s="168"/>
      <c r="AR523" s="42">
        <v>296343</v>
      </c>
      <c r="AS523" s="59"/>
      <c r="AU523" s="51"/>
      <c r="AV523" s="51"/>
      <c r="AW523" s="51"/>
      <c r="AX523" s="51"/>
      <c r="AY523" s="51"/>
      <c r="AZ523" s="51"/>
      <c r="BA523" s="51"/>
      <c r="BB523" s="51"/>
      <c r="BC523" s="51"/>
      <c r="BD523" s="51"/>
    </row>
    <row r="524" spans="1:56" x14ac:dyDescent="0.45">
      <c r="A524" s="41" t="s">
        <v>88</v>
      </c>
      <c r="B524" s="88" t="s">
        <v>182</v>
      </c>
      <c r="C524" s="119" t="s">
        <v>109</v>
      </c>
      <c r="D524" s="88">
        <v>2750947</v>
      </c>
      <c r="E524" s="168"/>
      <c r="F524" s="168"/>
      <c r="G524" s="168"/>
      <c r="H524" s="42">
        <v>130982</v>
      </c>
      <c r="I524" s="168"/>
      <c r="J524" s="168"/>
      <c r="K524" s="168"/>
      <c r="L524" s="42">
        <v>128278</v>
      </c>
      <c r="M524" s="168"/>
      <c r="N524" s="168"/>
      <c r="O524" s="168"/>
      <c r="P524" s="42">
        <v>136987</v>
      </c>
      <c r="Q524" s="168"/>
      <c r="R524" s="168"/>
      <c r="S524" s="168"/>
      <c r="T524" s="42">
        <v>149284</v>
      </c>
      <c r="U524" s="168"/>
      <c r="V524" s="168"/>
      <c r="W524" s="168"/>
      <c r="X524" s="42">
        <v>171041</v>
      </c>
      <c r="Y524" s="168"/>
      <c r="Z524" s="168"/>
      <c r="AA524" s="168"/>
      <c r="AB524" s="42">
        <v>205709</v>
      </c>
      <c r="AC524" s="168"/>
      <c r="AD524" s="168"/>
      <c r="AE524" s="168"/>
      <c r="AF524" s="42">
        <v>271717</v>
      </c>
      <c r="AG524" s="168"/>
      <c r="AH524" s="168"/>
      <c r="AI524" s="168"/>
      <c r="AJ524" s="42">
        <v>308647</v>
      </c>
      <c r="AK524" s="168"/>
      <c r="AL524" s="168"/>
      <c r="AM524" s="168"/>
      <c r="AN524" s="42">
        <v>381627</v>
      </c>
      <c r="AO524" s="168"/>
      <c r="AR524" s="42">
        <v>389193</v>
      </c>
      <c r="AS524" s="59"/>
      <c r="AU524" s="51"/>
      <c r="AV524" s="51"/>
      <c r="AW524" s="51"/>
      <c r="AX524" s="51"/>
      <c r="AY524" s="51"/>
      <c r="AZ524" s="51"/>
      <c r="BA524" s="51"/>
      <c r="BB524" s="51"/>
      <c r="BC524" s="51"/>
      <c r="BD524" s="51"/>
    </row>
    <row r="525" spans="1:56" x14ac:dyDescent="0.45">
      <c r="A525" s="58" t="s">
        <v>81</v>
      </c>
      <c r="B525" s="120" t="s">
        <v>182</v>
      </c>
      <c r="C525" s="121" t="s">
        <v>109</v>
      </c>
      <c r="D525" s="120">
        <v>2750948</v>
      </c>
      <c r="E525" s="174"/>
      <c r="F525" s="174"/>
      <c r="G525" s="174"/>
      <c r="H525" s="177">
        <f>SUM(H521:H524)</f>
        <v>368578</v>
      </c>
      <c r="I525" s="174"/>
      <c r="J525" s="174"/>
      <c r="K525" s="174"/>
      <c r="L525" s="177">
        <f>SUM(L521:L524)</f>
        <v>413760</v>
      </c>
      <c r="M525" s="174"/>
      <c r="N525" s="174"/>
      <c r="O525" s="174"/>
      <c r="P525" s="177">
        <f>SUM(P521:P524)</f>
        <v>467122</v>
      </c>
      <c r="Q525" s="174"/>
      <c r="R525" s="174"/>
      <c r="S525" s="174"/>
      <c r="T525" s="177">
        <f>SUM(T521:T524)</f>
        <v>500866</v>
      </c>
      <c r="U525" s="174"/>
      <c r="V525" s="174"/>
      <c r="W525" s="174"/>
      <c r="X525" s="177">
        <f>SUM(X521:X524)</f>
        <v>549658</v>
      </c>
      <c r="Y525" s="174"/>
      <c r="Z525" s="174"/>
      <c r="AA525" s="174"/>
      <c r="AB525" s="177">
        <f>SUM(AB521:AB524)</f>
        <v>618405</v>
      </c>
      <c r="AC525" s="174"/>
      <c r="AD525" s="174"/>
      <c r="AE525" s="174"/>
      <c r="AF525" s="177">
        <f>SUM(AF521:AF524)</f>
        <v>709156</v>
      </c>
      <c r="AG525" s="174"/>
      <c r="AH525" s="174"/>
      <c r="AI525" s="174"/>
      <c r="AJ525" s="177">
        <f>SUM(AJ521:AJ524)</f>
        <v>1006552</v>
      </c>
      <c r="AK525" s="174"/>
      <c r="AL525" s="174"/>
      <c r="AM525" s="174"/>
      <c r="AN525" s="177">
        <f>SUM(AN521:AN524)</f>
        <v>1049139</v>
      </c>
      <c r="AO525" s="174"/>
      <c r="AP525" s="204"/>
      <c r="AQ525" s="204"/>
      <c r="AR525" s="177">
        <f>SUM(AR521:AR524)</f>
        <v>1036919</v>
      </c>
      <c r="AS525" s="175"/>
      <c r="AU525" s="178"/>
      <c r="AV525" s="178"/>
      <c r="AW525" s="178"/>
      <c r="AX525" s="178"/>
      <c r="AY525" s="178"/>
      <c r="AZ525" s="178"/>
      <c r="BA525" s="178"/>
      <c r="BB525" s="178"/>
      <c r="BC525" s="178"/>
      <c r="BD525" s="178"/>
    </row>
    <row r="526" spans="1:56" x14ac:dyDescent="0.45">
      <c r="E526" s="168"/>
      <c r="H526" s="52"/>
      <c r="L526" s="52"/>
      <c r="P526" s="52"/>
      <c r="T526" s="52"/>
      <c r="X526" s="52"/>
      <c r="AB526" s="52"/>
      <c r="AF526" s="52"/>
      <c r="AJ526" s="52"/>
      <c r="AN526" s="52"/>
      <c r="AO526" s="168"/>
      <c r="AR526" s="52"/>
      <c r="AS526" s="59"/>
      <c r="AU526" s="51"/>
      <c r="AV526" s="51"/>
      <c r="AW526" s="51"/>
      <c r="AX526" s="51"/>
      <c r="AY526" s="51"/>
      <c r="AZ526" s="51"/>
      <c r="BA526" s="51"/>
      <c r="BB526" s="51"/>
      <c r="BC526" s="51"/>
      <c r="BD526" s="51"/>
    </row>
    <row r="527" spans="1:56" x14ac:dyDescent="0.45">
      <c r="A527" s="43" t="s">
        <v>442</v>
      </c>
      <c r="B527" s="89"/>
      <c r="C527" s="89"/>
      <c r="D527" s="89"/>
      <c r="E527" s="168"/>
      <c r="H527" s="52"/>
      <c r="L527" s="52"/>
      <c r="P527" s="52"/>
      <c r="T527" s="52"/>
      <c r="X527" s="52"/>
      <c r="AB527" s="52"/>
      <c r="AF527" s="52"/>
      <c r="AJ527" s="52"/>
      <c r="AN527" s="52"/>
      <c r="AO527" s="168"/>
      <c r="AR527" s="52"/>
      <c r="AS527" s="59"/>
      <c r="AU527" s="51"/>
      <c r="AV527" s="51"/>
      <c r="AW527" s="51"/>
      <c r="AX527" s="51"/>
      <c r="AY527" s="51"/>
      <c r="AZ527" s="51"/>
      <c r="BA527" s="51"/>
      <c r="BB527" s="51"/>
      <c r="BC527" s="51"/>
      <c r="BD527" s="51"/>
    </row>
    <row r="528" spans="1:56" x14ac:dyDescent="0.45">
      <c r="A528" s="41" t="s">
        <v>538</v>
      </c>
      <c r="B528" s="88" t="s">
        <v>182</v>
      </c>
      <c r="C528" s="119" t="s">
        <v>109</v>
      </c>
      <c r="D528" s="88">
        <v>2750949</v>
      </c>
      <c r="E528" s="168"/>
      <c r="H528" s="42">
        <v>17604</v>
      </c>
      <c r="L528" s="42">
        <v>20266</v>
      </c>
      <c r="P528" s="52"/>
      <c r="T528" s="52"/>
      <c r="X528" s="52"/>
      <c r="AB528" s="52"/>
      <c r="AF528" s="52"/>
      <c r="AJ528" s="52"/>
      <c r="AN528" s="52"/>
      <c r="AO528" s="168"/>
      <c r="AR528" s="52"/>
      <c r="AS528" s="59"/>
      <c r="AU528" s="51"/>
      <c r="AV528" s="51"/>
      <c r="AW528" s="51"/>
      <c r="AX528" s="51"/>
      <c r="AY528" s="51"/>
      <c r="AZ528" s="51"/>
      <c r="BA528" s="51"/>
      <c r="BB528" s="51"/>
      <c r="BC528" s="51"/>
      <c r="BD528" s="51"/>
    </row>
    <row r="529" spans="1:56" x14ac:dyDescent="0.45">
      <c r="A529" s="41" t="s">
        <v>539</v>
      </c>
      <c r="B529" s="88" t="s">
        <v>182</v>
      </c>
      <c r="C529" s="119" t="s">
        <v>109</v>
      </c>
      <c r="D529" s="88">
        <v>2750950</v>
      </c>
      <c r="E529" s="168"/>
      <c r="H529" s="42">
        <v>145162</v>
      </c>
      <c r="L529" s="42">
        <v>140916</v>
      </c>
      <c r="P529" s="42">
        <v>137798</v>
      </c>
      <c r="T529" s="42">
        <v>137743</v>
      </c>
      <c r="X529" s="42">
        <v>134256</v>
      </c>
      <c r="AB529" s="42">
        <v>130022</v>
      </c>
      <c r="AF529" s="42">
        <v>131281</v>
      </c>
      <c r="AJ529" s="42">
        <v>134765</v>
      </c>
      <c r="AN529" s="42">
        <v>129692</v>
      </c>
      <c r="AO529" s="168"/>
      <c r="AR529" s="38"/>
      <c r="AS529" s="59"/>
      <c r="AU529" s="51"/>
      <c r="AV529" s="51"/>
      <c r="AW529" s="51"/>
      <c r="AX529" s="51"/>
      <c r="AY529" s="51"/>
      <c r="AZ529" s="51"/>
      <c r="BA529" s="51"/>
      <c r="BB529" s="51"/>
      <c r="BC529" s="51"/>
      <c r="BD529" s="51"/>
    </row>
    <row r="530" spans="1:56" x14ac:dyDescent="0.45">
      <c r="A530" s="41" t="s">
        <v>541</v>
      </c>
      <c r="B530" s="88" t="s">
        <v>182</v>
      </c>
      <c r="C530" s="119" t="s">
        <v>109</v>
      </c>
      <c r="D530" s="88">
        <v>2750951</v>
      </c>
      <c r="E530" s="168"/>
      <c r="H530" s="42">
        <v>18802</v>
      </c>
      <c r="L530" s="42">
        <v>10690</v>
      </c>
      <c r="P530" s="52"/>
      <c r="T530" s="52"/>
      <c r="X530" s="52"/>
      <c r="AB530" s="52"/>
      <c r="AF530" s="52"/>
      <c r="AJ530" s="52"/>
      <c r="AN530" s="52"/>
      <c r="AO530" s="168"/>
      <c r="AR530" s="52"/>
      <c r="AS530" s="59"/>
      <c r="AU530" s="51"/>
      <c r="AV530" s="51"/>
      <c r="AW530" s="51"/>
      <c r="AX530" s="51"/>
      <c r="AY530" s="51"/>
      <c r="AZ530" s="51"/>
      <c r="BA530" s="51"/>
      <c r="BB530" s="51"/>
      <c r="BC530" s="51"/>
      <c r="BD530" s="51"/>
    </row>
    <row r="531" spans="1:56" x14ac:dyDescent="0.45">
      <c r="A531" s="41" t="s">
        <v>542</v>
      </c>
      <c r="B531" s="88" t="s">
        <v>182</v>
      </c>
      <c r="C531" s="119" t="s">
        <v>109</v>
      </c>
      <c r="D531" s="88">
        <v>2750952</v>
      </c>
      <c r="E531" s="168"/>
      <c r="H531" s="52"/>
      <c r="L531" s="52"/>
      <c r="P531" s="42">
        <v>57017</v>
      </c>
      <c r="T531" s="42">
        <v>61082</v>
      </c>
      <c r="X531" s="42">
        <v>65856</v>
      </c>
      <c r="AB531" s="42">
        <v>70139</v>
      </c>
      <c r="AF531" s="52"/>
      <c r="AJ531" s="52"/>
      <c r="AN531" s="52"/>
      <c r="AO531" s="168"/>
      <c r="AR531" s="52"/>
      <c r="AS531" s="59"/>
      <c r="AU531" s="51"/>
      <c r="AV531" s="51"/>
      <c r="AW531" s="51"/>
      <c r="AX531" s="51"/>
      <c r="AY531" s="51"/>
      <c r="AZ531" s="51"/>
      <c r="BA531" s="51"/>
      <c r="BB531" s="51"/>
      <c r="BC531" s="51"/>
      <c r="BD531" s="51"/>
    </row>
    <row r="532" spans="1:56" x14ac:dyDescent="0.45">
      <c r="A532" s="41" t="s">
        <v>543</v>
      </c>
      <c r="B532" s="88" t="s">
        <v>182</v>
      </c>
      <c r="C532" s="119" t="s">
        <v>109</v>
      </c>
      <c r="D532" s="88">
        <v>2750953</v>
      </c>
      <c r="E532" s="168"/>
      <c r="H532" s="42">
        <v>62693</v>
      </c>
      <c r="L532" s="42">
        <v>58215</v>
      </c>
      <c r="P532" s="42">
        <v>53737</v>
      </c>
      <c r="T532" s="42">
        <v>49259</v>
      </c>
      <c r="X532" s="42">
        <v>44781</v>
      </c>
      <c r="AB532" s="42">
        <v>40303</v>
      </c>
      <c r="AF532" s="52"/>
      <c r="AJ532" s="52"/>
      <c r="AN532" s="52"/>
      <c r="AO532" s="168"/>
      <c r="AR532" s="52"/>
      <c r="AS532" s="59"/>
      <c r="AU532" s="51"/>
      <c r="AV532" s="51"/>
      <c r="AW532" s="51"/>
      <c r="AX532" s="51"/>
      <c r="AY532" s="51"/>
      <c r="AZ532" s="51"/>
      <c r="BA532" s="51"/>
      <c r="BB532" s="51"/>
      <c r="BC532" s="51"/>
      <c r="BD532" s="51"/>
    </row>
    <row r="533" spans="1:56" x14ac:dyDescent="0.45">
      <c r="A533" s="41" t="s">
        <v>544</v>
      </c>
      <c r="B533" s="88" t="s">
        <v>182</v>
      </c>
      <c r="C533" s="119" t="s">
        <v>109</v>
      </c>
      <c r="D533" s="88">
        <v>2750954</v>
      </c>
      <c r="E533" s="168"/>
      <c r="H533" s="52"/>
      <c r="L533" s="52"/>
      <c r="P533" s="52"/>
      <c r="T533" s="52"/>
      <c r="X533" s="42">
        <v>24174</v>
      </c>
      <c r="AB533" s="52"/>
      <c r="AF533" s="52"/>
      <c r="AJ533" s="52"/>
      <c r="AN533" s="52"/>
      <c r="AO533" s="168"/>
      <c r="AR533" s="52"/>
      <c r="AS533" s="59"/>
      <c r="AU533" s="51"/>
      <c r="AV533" s="51"/>
      <c r="AW533" s="51"/>
      <c r="AX533" s="51"/>
      <c r="AY533" s="51"/>
      <c r="AZ533" s="51"/>
      <c r="BA533" s="51"/>
      <c r="BB533" s="51"/>
      <c r="BC533" s="51"/>
      <c r="BD533" s="51"/>
    </row>
    <row r="534" spans="1:56" x14ac:dyDescent="0.45">
      <c r="A534" s="41" t="s">
        <v>545</v>
      </c>
      <c r="B534" s="88" t="s">
        <v>182</v>
      </c>
      <c r="C534" s="119" t="s">
        <v>109</v>
      </c>
      <c r="D534" s="88">
        <v>2750955</v>
      </c>
      <c r="E534" s="168"/>
      <c r="H534" s="52"/>
      <c r="L534" s="52"/>
      <c r="P534" s="52"/>
      <c r="T534" s="52"/>
      <c r="X534" s="52"/>
      <c r="AB534" s="52"/>
      <c r="AF534" s="52"/>
      <c r="AJ534" s="42">
        <v>81488</v>
      </c>
      <c r="AN534" s="52"/>
      <c r="AO534" s="168"/>
      <c r="AR534" s="52"/>
      <c r="AS534" s="59"/>
      <c r="AU534" s="51"/>
      <c r="AV534" s="51"/>
      <c r="AW534" s="51"/>
      <c r="AX534" s="51"/>
      <c r="AY534" s="51"/>
      <c r="AZ534" s="51"/>
      <c r="BA534" s="51"/>
      <c r="BB534" s="51"/>
      <c r="BC534" s="51"/>
      <c r="BD534" s="51"/>
    </row>
    <row r="535" spans="1:56" x14ac:dyDescent="0.45">
      <c r="A535" s="41" t="s">
        <v>88</v>
      </c>
      <c r="B535" s="88" t="s">
        <v>182</v>
      </c>
      <c r="C535" s="119" t="s">
        <v>109</v>
      </c>
      <c r="D535" s="88">
        <v>2750956</v>
      </c>
      <c r="E535" s="168"/>
      <c r="H535" s="42">
        <v>52285</v>
      </c>
      <c r="L535" s="42">
        <v>55222</v>
      </c>
      <c r="P535" s="42">
        <v>26731</v>
      </c>
      <c r="T535" s="42">
        <v>31698</v>
      </c>
      <c r="X535" s="42">
        <v>36877</v>
      </c>
      <c r="AB535" s="42">
        <v>57897</v>
      </c>
      <c r="AF535" s="42">
        <v>41395</v>
      </c>
      <c r="AJ535" s="42">
        <v>47438</v>
      </c>
      <c r="AN535" s="42">
        <v>68305</v>
      </c>
      <c r="AO535" s="168"/>
      <c r="AR535" s="38"/>
      <c r="AS535" s="59"/>
      <c r="AU535" s="51"/>
      <c r="AV535" s="51"/>
      <c r="AW535" s="51"/>
      <c r="AX535" s="51"/>
      <c r="AY535" s="51"/>
      <c r="AZ535" s="51"/>
      <c r="BA535" s="51"/>
      <c r="BB535" s="51"/>
      <c r="BC535" s="51"/>
      <c r="BD535" s="51"/>
    </row>
    <row r="536" spans="1:56" x14ac:dyDescent="0.45">
      <c r="A536" s="58" t="s">
        <v>81</v>
      </c>
      <c r="B536" s="120" t="s">
        <v>182</v>
      </c>
      <c r="C536" s="121" t="s">
        <v>109</v>
      </c>
      <c r="D536" s="120">
        <v>2750957</v>
      </c>
      <c r="E536" s="174"/>
      <c r="F536" s="174"/>
      <c r="G536" s="174"/>
      <c r="H536" s="177">
        <f>SUM(H528:H535)</f>
        <v>296546</v>
      </c>
      <c r="I536" s="174"/>
      <c r="J536" s="174"/>
      <c r="K536" s="174"/>
      <c r="L536" s="177">
        <f>SUM(L528:L535)</f>
        <v>285309</v>
      </c>
      <c r="M536" s="174"/>
      <c r="N536" s="174"/>
      <c r="O536" s="174"/>
      <c r="P536" s="177">
        <f>SUM(P528:P535)</f>
        <v>275283</v>
      </c>
      <c r="Q536" s="174"/>
      <c r="R536" s="174"/>
      <c r="S536" s="174"/>
      <c r="T536" s="177">
        <f>SUM(T528:T535)</f>
        <v>279782</v>
      </c>
      <c r="U536" s="174"/>
      <c r="V536" s="174"/>
      <c r="W536" s="174"/>
      <c r="X536" s="177">
        <f>SUM(X528:X535)</f>
        <v>305944</v>
      </c>
      <c r="Y536" s="174"/>
      <c r="Z536" s="174"/>
      <c r="AA536" s="174"/>
      <c r="AB536" s="177">
        <f>SUM(AB528:AB535)</f>
        <v>298361</v>
      </c>
      <c r="AC536" s="174"/>
      <c r="AD536" s="174"/>
      <c r="AE536" s="174"/>
      <c r="AF536" s="177">
        <f>SUM(AF528:AF535)</f>
        <v>172676</v>
      </c>
      <c r="AG536" s="174"/>
      <c r="AH536" s="174"/>
      <c r="AI536" s="174"/>
      <c r="AJ536" s="177">
        <f>SUM(AJ528:AJ535)</f>
        <v>263691</v>
      </c>
      <c r="AK536" s="174"/>
      <c r="AL536" s="174"/>
      <c r="AM536" s="174"/>
      <c r="AN536" s="177">
        <f>SUM(AN528:AN535)</f>
        <v>197997</v>
      </c>
      <c r="AO536" s="174"/>
      <c r="AP536" s="204"/>
      <c r="AQ536" s="204"/>
      <c r="AR536" s="192"/>
      <c r="AS536" s="175"/>
      <c r="AU536" s="178"/>
      <c r="AV536" s="178"/>
      <c r="AW536" s="178"/>
      <c r="AX536" s="178"/>
      <c r="AY536" s="178"/>
      <c r="AZ536" s="178"/>
      <c r="BA536" s="178"/>
      <c r="BB536" s="178"/>
      <c r="BC536" s="178"/>
      <c r="BD536" s="178"/>
    </row>
    <row r="537" spans="1:56" x14ac:dyDescent="0.45">
      <c r="E537" s="168"/>
      <c r="H537" s="52"/>
      <c r="L537" s="52"/>
      <c r="P537" s="52"/>
      <c r="T537" s="52"/>
      <c r="X537" s="52"/>
      <c r="AB537" s="52"/>
      <c r="AF537" s="52"/>
      <c r="AJ537" s="52"/>
      <c r="AN537" s="52"/>
      <c r="AO537" s="168"/>
      <c r="AR537" s="52"/>
      <c r="AS537" s="59"/>
      <c r="AU537" s="51"/>
      <c r="AV537" s="51"/>
      <c r="AW537" s="51"/>
      <c r="AX537" s="51"/>
      <c r="AY537" s="51"/>
      <c r="AZ537" s="51"/>
      <c r="BA537" s="51"/>
      <c r="BB537" s="51"/>
      <c r="BC537" s="51"/>
      <c r="BD537" s="51"/>
    </row>
    <row r="538" spans="1:56" x14ac:dyDescent="0.45">
      <c r="A538" s="43" t="s">
        <v>546</v>
      </c>
      <c r="B538" s="89"/>
      <c r="C538" s="89"/>
      <c r="D538" s="89"/>
      <c r="E538" s="168"/>
      <c r="H538" s="52"/>
      <c r="L538" s="52"/>
      <c r="P538" s="52"/>
      <c r="T538" s="52"/>
      <c r="X538" s="52"/>
      <c r="AB538" s="52"/>
      <c r="AF538" s="52"/>
      <c r="AJ538" s="52"/>
      <c r="AN538" s="52"/>
      <c r="AO538" s="168"/>
      <c r="AR538" s="52"/>
      <c r="AS538" s="59"/>
      <c r="AU538" s="51"/>
      <c r="AV538" s="51"/>
      <c r="AW538" s="51"/>
      <c r="AX538" s="51"/>
      <c r="AY538" s="51"/>
      <c r="AZ538" s="51"/>
      <c r="BA538" s="51"/>
      <c r="BB538" s="51"/>
      <c r="BC538" s="51"/>
      <c r="BD538" s="51"/>
    </row>
    <row r="539" spans="1:56" x14ac:dyDescent="0.45">
      <c r="A539" s="46" t="s">
        <v>547</v>
      </c>
      <c r="B539" s="90"/>
      <c r="C539" s="90"/>
      <c r="D539" s="90"/>
      <c r="E539" s="168"/>
      <c r="H539" s="52"/>
      <c r="L539" s="52"/>
      <c r="P539" s="52"/>
      <c r="T539" s="52"/>
      <c r="X539" s="52"/>
      <c r="AB539" s="52"/>
      <c r="AF539" s="52"/>
      <c r="AJ539" s="52"/>
      <c r="AN539" s="52"/>
      <c r="AO539" s="168"/>
      <c r="AR539" s="52"/>
      <c r="AS539" s="59"/>
      <c r="AU539" s="51"/>
      <c r="AV539" s="51"/>
      <c r="AW539" s="51"/>
      <c r="AX539" s="51"/>
      <c r="AY539" s="51"/>
      <c r="AZ539" s="51"/>
      <c r="BA539" s="51"/>
      <c r="BB539" s="51"/>
      <c r="BC539" s="51"/>
      <c r="BD539" s="51"/>
    </row>
    <row r="540" spans="1:56" x14ac:dyDescent="0.45">
      <c r="A540" s="45" t="s">
        <v>91</v>
      </c>
      <c r="B540" s="88" t="s">
        <v>182</v>
      </c>
      <c r="C540" s="119" t="s">
        <v>109</v>
      </c>
      <c r="D540" s="88">
        <v>2750958</v>
      </c>
      <c r="E540" s="168"/>
      <c r="H540" s="52"/>
      <c r="L540" s="52"/>
      <c r="P540" s="52"/>
      <c r="T540" s="52"/>
      <c r="X540" s="52"/>
      <c r="AB540" s="52"/>
      <c r="AF540" s="52"/>
      <c r="AJ540" s="52"/>
      <c r="AN540" s="52"/>
      <c r="AO540" s="168"/>
      <c r="AR540" s="52"/>
      <c r="AS540" s="59"/>
      <c r="AU540" s="37">
        <v>530728</v>
      </c>
      <c r="AV540" s="37">
        <v>543089</v>
      </c>
      <c r="AW540" s="37">
        <v>590120</v>
      </c>
      <c r="AX540" s="37">
        <v>613009</v>
      </c>
      <c r="AY540" s="37">
        <v>426933</v>
      </c>
      <c r="AZ540" s="37">
        <v>320361</v>
      </c>
      <c r="BA540" s="37">
        <v>368451</v>
      </c>
      <c r="BB540" s="37">
        <v>614207</v>
      </c>
      <c r="BC540" s="37">
        <v>472913</v>
      </c>
      <c r="BD540" s="37">
        <v>400752</v>
      </c>
    </row>
    <row r="541" spans="1:56" x14ac:dyDescent="0.45">
      <c r="A541" s="45" t="s">
        <v>90</v>
      </c>
      <c r="B541" s="88" t="s">
        <v>182</v>
      </c>
      <c r="C541" s="119" t="s">
        <v>109</v>
      </c>
      <c r="D541" s="88">
        <v>2750959</v>
      </c>
      <c r="E541" s="168"/>
      <c r="H541" s="52"/>
      <c r="L541" s="52"/>
      <c r="P541" s="52"/>
      <c r="T541" s="52"/>
      <c r="X541" s="52"/>
      <c r="AB541" s="52"/>
      <c r="AF541" s="52"/>
      <c r="AJ541" s="52"/>
      <c r="AN541" s="52"/>
      <c r="AO541" s="168"/>
      <c r="AR541" s="52"/>
      <c r="AS541" s="59"/>
      <c r="AU541" s="37">
        <v>1324</v>
      </c>
      <c r="AV541" s="37">
        <v>1245</v>
      </c>
      <c r="AW541" s="37">
        <v>1678</v>
      </c>
      <c r="AX541" s="37">
        <v>135</v>
      </c>
      <c r="AY541" s="37">
        <v>105</v>
      </c>
      <c r="AZ541" s="37">
        <v>159</v>
      </c>
      <c r="BA541" s="37">
        <v>102</v>
      </c>
      <c r="BB541" s="37">
        <v>127</v>
      </c>
      <c r="BC541" s="37">
        <v>384</v>
      </c>
      <c r="BD541" s="37">
        <v>279</v>
      </c>
    </row>
    <row r="542" spans="1:56" x14ac:dyDescent="0.45">
      <c r="A542" s="45" t="s">
        <v>548</v>
      </c>
      <c r="B542" s="88" t="s">
        <v>182</v>
      </c>
      <c r="C542" s="119" t="s">
        <v>109</v>
      </c>
      <c r="D542" s="88">
        <v>2750960</v>
      </c>
      <c r="E542" s="168"/>
      <c r="H542" s="52"/>
      <c r="L542" s="52"/>
      <c r="P542" s="52"/>
      <c r="T542" s="52"/>
      <c r="X542" s="52"/>
      <c r="AB542" s="52"/>
      <c r="AF542" s="52"/>
      <c r="AJ542" s="52"/>
      <c r="AN542" s="52"/>
      <c r="AO542" s="168"/>
      <c r="AR542" s="52"/>
      <c r="AS542" s="59"/>
      <c r="AU542" s="37">
        <v>101174</v>
      </c>
      <c r="AV542" s="37">
        <v>81816</v>
      </c>
      <c r="AW542" s="37">
        <v>84021</v>
      </c>
      <c r="AX542" s="37">
        <v>88990</v>
      </c>
      <c r="AY542" s="37">
        <v>79011</v>
      </c>
      <c r="AZ542" s="37">
        <v>53091</v>
      </c>
      <c r="BA542" s="37">
        <v>65215</v>
      </c>
      <c r="BB542" s="37">
        <v>100002</v>
      </c>
      <c r="BC542" s="37">
        <v>76261</v>
      </c>
      <c r="BD542" s="37">
        <v>63562</v>
      </c>
    </row>
    <row r="543" spans="1:56" x14ac:dyDescent="0.45">
      <c r="A543" s="44" t="s">
        <v>81</v>
      </c>
      <c r="B543" s="120" t="s">
        <v>182</v>
      </c>
      <c r="C543" s="121" t="s">
        <v>109</v>
      </c>
      <c r="D543" s="120">
        <v>2750961</v>
      </c>
      <c r="E543" s="174"/>
      <c r="F543" s="174"/>
      <c r="G543" s="174"/>
      <c r="H543" s="175"/>
      <c r="I543" s="174"/>
      <c r="J543" s="174"/>
      <c r="K543" s="174"/>
      <c r="L543" s="175"/>
      <c r="M543" s="174"/>
      <c r="N543" s="174"/>
      <c r="O543" s="174"/>
      <c r="P543" s="175"/>
      <c r="Q543" s="174"/>
      <c r="R543" s="174"/>
      <c r="S543" s="174"/>
      <c r="T543" s="175"/>
      <c r="U543" s="174"/>
      <c r="V543" s="174"/>
      <c r="W543" s="174"/>
      <c r="X543" s="175"/>
      <c r="Y543" s="174"/>
      <c r="Z543" s="174"/>
      <c r="AA543" s="174"/>
      <c r="AB543" s="175"/>
      <c r="AC543" s="174"/>
      <c r="AD543" s="174"/>
      <c r="AE543" s="174"/>
      <c r="AF543" s="175"/>
      <c r="AG543" s="174"/>
      <c r="AH543" s="174"/>
      <c r="AI543" s="174"/>
      <c r="AJ543" s="175"/>
      <c r="AK543" s="174"/>
      <c r="AL543" s="174"/>
      <c r="AM543" s="174"/>
      <c r="AN543" s="175"/>
      <c r="AO543" s="174"/>
      <c r="AP543" s="204"/>
      <c r="AQ543" s="204"/>
      <c r="AR543" s="175"/>
      <c r="AS543" s="175"/>
      <c r="AU543" s="219">
        <f t="shared" ref="AU543:BD543" si="38">SUM(AU540:AU542)</f>
        <v>633226</v>
      </c>
      <c r="AV543" s="219">
        <f t="shared" si="38"/>
        <v>626150</v>
      </c>
      <c r="AW543" s="219">
        <f t="shared" si="38"/>
        <v>675819</v>
      </c>
      <c r="AX543" s="219">
        <f t="shared" si="38"/>
        <v>702134</v>
      </c>
      <c r="AY543" s="219">
        <f t="shared" si="38"/>
        <v>506049</v>
      </c>
      <c r="AZ543" s="219">
        <f t="shared" si="38"/>
        <v>373611</v>
      </c>
      <c r="BA543" s="219">
        <f t="shared" si="38"/>
        <v>433768</v>
      </c>
      <c r="BB543" s="219">
        <f t="shared" si="38"/>
        <v>714336</v>
      </c>
      <c r="BC543" s="219">
        <f t="shared" si="38"/>
        <v>549558</v>
      </c>
      <c r="BD543" s="219">
        <f t="shared" si="38"/>
        <v>464593</v>
      </c>
    </row>
    <row r="544" spans="1:56" x14ac:dyDescent="0.45">
      <c r="E544" s="168"/>
      <c r="H544" s="52"/>
      <c r="L544" s="52"/>
      <c r="P544" s="52"/>
      <c r="T544" s="52"/>
      <c r="X544" s="52"/>
      <c r="AB544" s="52"/>
      <c r="AF544" s="52"/>
      <c r="AJ544" s="52"/>
      <c r="AN544" s="52"/>
      <c r="AO544" s="168"/>
      <c r="AR544" s="52"/>
      <c r="AS544" s="59"/>
      <c r="AU544" s="167"/>
      <c r="AV544" s="167"/>
      <c r="AW544" s="167"/>
      <c r="AX544" s="167"/>
      <c r="AY544" s="167"/>
      <c r="AZ544" s="167"/>
      <c r="BA544" s="167"/>
      <c r="BB544" s="167"/>
      <c r="BC544" s="167"/>
      <c r="BD544" s="167"/>
    </row>
    <row r="545" spans="1:56" x14ac:dyDescent="0.45">
      <c r="A545" s="46" t="s">
        <v>549</v>
      </c>
      <c r="B545" s="90"/>
      <c r="C545" s="90"/>
      <c r="D545" s="90"/>
      <c r="E545" s="168"/>
      <c r="H545" s="52"/>
      <c r="L545" s="52"/>
      <c r="P545" s="52"/>
      <c r="T545" s="52"/>
      <c r="X545" s="52"/>
      <c r="AB545" s="52"/>
      <c r="AF545" s="52"/>
      <c r="AJ545" s="52"/>
      <c r="AN545" s="52"/>
      <c r="AO545" s="168"/>
      <c r="AR545" s="52"/>
      <c r="AS545" s="59"/>
      <c r="AU545" s="167"/>
      <c r="AV545" s="167"/>
      <c r="AW545" s="167"/>
      <c r="AX545" s="167"/>
      <c r="AY545" s="167"/>
      <c r="AZ545" s="167"/>
      <c r="BA545" s="167"/>
      <c r="BB545" s="167"/>
      <c r="BC545" s="167"/>
      <c r="BD545" s="167"/>
    </row>
    <row r="546" spans="1:56" x14ac:dyDescent="0.45">
      <c r="A546" s="45" t="s">
        <v>91</v>
      </c>
      <c r="B546" s="88" t="s">
        <v>182</v>
      </c>
      <c r="C546" s="119" t="s">
        <v>109</v>
      </c>
      <c r="D546" s="88">
        <v>2750962</v>
      </c>
      <c r="E546" s="168"/>
      <c r="H546" s="52"/>
      <c r="L546" s="52"/>
      <c r="P546" s="52"/>
      <c r="T546" s="52"/>
      <c r="X546" s="52"/>
      <c r="AB546" s="52"/>
      <c r="AF546" s="52"/>
      <c r="AJ546" s="52"/>
      <c r="AN546" s="52"/>
      <c r="AO546" s="168"/>
      <c r="AR546" s="52"/>
      <c r="AS546" s="59"/>
      <c r="AU546" s="37">
        <v>-16132</v>
      </c>
      <c r="AV546" s="37">
        <v>-7697</v>
      </c>
      <c r="AW546" s="37">
        <v>6410</v>
      </c>
      <c r="AX546" s="37">
        <v>11053</v>
      </c>
      <c r="AY546" s="37">
        <v>-159728</v>
      </c>
      <c r="AZ546" s="37">
        <v>48262</v>
      </c>
      <c r="BA546" s="37">
        <v>45966</v>
      </c>
      <c r="BB546" s="37">
        <v>32433</v>
      </c>
      <c r="BC546" s="37">
        <v>93114</v>
      </c>
      <c r="BD546" s="37">
        <v>195529</v>
      </c>
    </row>
    <row r="547" spans="1:56" x14ac:dyDescent="0.45">
      <c r="A547" s="45" t="s">
        <v>90</v>
      </c>
      <c r="B547" s="88" t="s">
        <v>182</v>
      </c>
      <c r="C547" s="119" t="s">
        <v>109</v>
      </c>
      <c r="D547" s="88">
        <v>2750963</v>
      </c>
      <c r="E547" s="168"/>
      <c r="H547" s="52"/>
      <c r="L547" s="52"/>
      <c r="P547" s="52"/>
      <c r="T547" s="52"/>
      <c r="X547" s="52"/>
      <c r="AB547" s="52"/>
      <c r="AF547" s="52"/>
      <c r="AJ547" s="52"/>
      <c r="AN547" s="52"/>
      <c r="AO547" s="168"/>
      <c r="AR547" s="52"/>
      <c r="AS547" s="59"/>
      <c r="AU547" s="169"/>
      <c r="AV547" s="169"/>
      <c r="AW547" s="169"/>
      <c r="AX547" s="169"/>
      <c r="AY547" s="37">
        <v>-22</v>
      </c>
      <c r="AZ547" s="37">
        <v>-38</v>
      </c>
      <c r="BA547" s="37">
        <v>-15</v>
      </c>
      <c r="BB547" s="37">
        <v>-104</v>
      </c>
      <c r="BC547" s="37">
        <v>-38</v>
      </c>
      <c r="BD547" s="37">
        <v>-24</v>
      </c>
    </row>
    <row r="548" spans="1:56" x14ac:dyDescent="0.45">
      <c r="A548" s="45" t="s">
        <v>548</v>
      </c>
      <c r="B548" s="88" t="s">
        <v>182</v>
      </c>
      <c r="C548" s="119" t="s">
        <v>109</v>
      </c>
      <c r="D548" s="88">
        <v>2750964</v>
      </c>
      <c r="E548" s="168"/>
      <c r="H548" s="52"/>
      <c r="L548" s="52"/>
      <c r="P548" s="52"/>
      <c r="T548" s="52"/>
      <c r="X548" s="52"/>
      <c r="AB548" s="52"/>
      <c r="AF548" s="52"/>
      <c r="AJ548" s="52"/>
      <c r="AN548" s="52"/>
      <c r="AO548" s="168"/>
      <c r="AR548" s="52"/>
      <c r="AS548" s="59"/>
      <c r="AU548" s="37">
        <v>-13880</v>
      </c>
      <c r="AV548" s="37">
        <v>-2937</v>
      </c>
      <c r="AW548" s="37">
        <v>5715</v>
      </c>
      <c r="AX548" s="37">
        <v>1308</v>
      </c>
      <c r="AY548" s="37">
        <v>22021</v>
      </c>
      <c r="AZ548" s="37">
        <v>4109</v>
      </c>
      <c r="BA548" s="37">
        <v>9456</v>
      </c>
      <c r="BB548" s="37">
        <v>2665</v>
      </c>
      <c r="BC548" s="37">
        <v>21283</v>
      </c>
      <c r="BD548" s="37">
        <v>40527</v>
      </c>
    </row>
    <row r="549" spans="1:56" x14ac:dyDescent="0.45">
      <c r="A549" s="44" t="s">
        <v>81</v>
      </c>
      <c r="B549" s="120" t="s">
        <v>182</v>
      </c>
      <c r="C549" s="121" t="s">
        <v>109</v>
      </c>
      <c r="D549" s="120">
        <v>2750965</v>
      </c>
      <c r="E549" s="174"/>
      <c r="F549" s="174"/>
      <c r="G549" s="174"/>
      <c r="H549" s="175"/>
      <c r="I549" s="174"/>
      <c r="J549" s="174"/>
      <c r="K549" s="174"/>
      <c r="L549" s="175"/>
      <c r="M549" s="174"/>
      <c r="N549" s="174"/>
      <c r="O549" s="174"/>
      <c r="P549" s="175"/>
      <c r="Q549" s="174"/>
      <c r="R549" s="174"/>
      <c r="S549" s="174"/>
      <c r="T549" s="175"/>
      <c r="U549" s="174"/>
      <c r="V549" s="174"/>
      <c r="W549" s="174"/>
      <c r="X549" s="175"/>
      <c r="Y549" s="174"/>
      <c r="Z549" s="174"/>
      <c r="AA549" s="174"/>
      <c r="AB549" s="175"/>
      <c r="AC549" s="174"/>
      <c r="AD549" s="174"/>
      <c r="AE549" s="174"/>
      <c r="AF549" s="175"/>
      <c r="AG549" s="174"/>
      <c r="AH549" s="174"/>
      <c r="AI549" s="174"/>
      <c r="AJ549" s="175"/>
      <c r="AK549" s="174"/>
      <c r="AL549" s="174"/>
      <c r="AM549" s="174"/>
      <c r="AN549" s="175"/>
      <c r="AO549" s="174"/>
      <c r="AP549" s="204"/>
      <c r="AQ549" s="204"/>
      <c r="AR549" s="175"/>
      <c r="AS549" s="175"/>
      <c r="AU549" s="219">
        <f t="shared" ref="AU549:BD549" si="39">SUM(AU546:AU548)</f>
        <v>-30012</v>
      </c>
      <c r="AV549" s="219">
        <f t="shared" si="39"/>
        <v>-10634</v>
      </c>
      <c r="AW549" s="219">
        <f t="shared" si="39"/>
        <v>12125</v>
      </c>
      <c r="AX549" s="219">
        <f t="shared" si="39"/>
        <v>12361</v>
      </c>
      <c r="AY549" s="219">
        <f t="shared" si="39"/>
        <v>-137729</v>
      </c>
      <c r="AZ549" s="219">
        <f t="shared" si="39"/>
        <v>52333</v>
      </c>
      <c r="BA549" s="219">
        <f t="shared" si="39"/>
        <v>55407</v>
      </c>
      <c r="BB549" s="219">
        <f t="shared" si="39"/>
        <v>34994</v>
      </c>
      <c r="BC549" s="219">
        <f t="shared" si="39"/>
        <v>114359</v>
      </c>
      <c r="BD549" s="219">
        <f t="shared" si="39"/>
        <v>236032</v>
      </c>
    </row>
    <row r="550" spans="1:56" x14ac:dyDescent="0.45">
      <c r="A550" s="41"/>
      <c r="B550" s="99"/>
      <c r="C550" s="99"/>
      <c r="D550" s="99"/>
      <c r="E550" s="168"/>
      <c r="H550" s="52"/>
      <c r="L550" s="52"/>
      <c r="P550" s="52"/>
      <c r="T550" s="52"/>
      <c r="X550" s="52"/>
      <c r="AB550" s="52"/>
      <c r="AF550" s="52"/>
      <c r="AJ550" s="52"/>
      <c r="AN550" s="52"/>
      <c r="AO550" s="168"/>
      <c r="AR550" s="52"/>
      <c r="AS550" s="59"/>
      <c r="AU550" s="167"/>
      <c r="AV550" s="167"/>
      <c r="AW550" s="167"/>
      <c r="AX550" s="167"/>
      <c r="AY550" s="167"/>
      <c r="AZ550" s="167"/>
      <c r="BA550" s="167"/>
      <c r="BB550" s="167"/>
      <c r="BC550" s="167"/>
      <c r="BD550" s="167"/>
    </row>
    <row r="551" spans="1:56" x14ac:dyDescent="0.45">
      <c r="A551" s="58" t="s">
        <v>550</v>
      </c>
      <c r="B551" s="120" t="s">
        <v>182</v>
      </c>
      <c r="C551" s="121" t="s">
        <v>109</v>
      </c>
      <c r="D551" s="120">
        <v>2750966</v>
      </c>
      <c r="E551" s="174"/>
      <c r="F551" s="174"/>
      <c r="G551" s="174"/>
      <c r="H551" s="175"/>
      <c r="I551" s="174"/>
      <c r="J551" s="174"/>
      <c r="K551" s="174"/>
      <c r="L551" s="175"/>
      <c r="M551" s="174"/>
      <c r="N551" s="174"/>
      <c r="O551" s="174"/>
      <c r="P551" s="175"/>
      <c r="Q551" s="174"/>
      <c r="R551" s="174"/>
      <c r="S551" s="174"/>
      <c r="T551" s="175"/>
      <c r="U551" s="174"/>
      <c r="V551" s="174"/>
      <c r="W551" s="174"/>
      <c r="X551" s="175"/>
      <c r="Y551" s="174"/>
      <c r="Z551" s="174"/>
      <c r="AA551" s="174"/>
      <c r="AB551" s="175"/>
      <c r="AC551" s="174"/>
      <c r="AD551" s="174"/>
      <c r="AE551" s="174"/>
      <c r="AF551" s="175"/>
      <c r="AG551" s="174"/>
      <c r="AH551" s="174"/>
      <c r="AI551" s="174"/>
      <c r="AJ551" s="175"/>
      <c r="AK551" s="174"/>
      <c r="AL551" s="174"/>
      <c r="AM551" s="174"/>
      <c r="AN551" s="175"/>
      <c r="AO551" s="174"/>
      <c r="AP551" s="204"/>
      <c r="AQ551" s="204"/>
      <c r="AR551" s="175"/>
      <c r="AS551" s="175"/>
      <c r="AU551" s="219">
        <f t="shared" ref="AU551:BD551" si="40">SUM(AU543,AU549)</f>
        <v>603214</v>
      </c>
      <c r="AV551" s="219">
        <f t="shared" si="40"/>
        <v>615516</v>
      </c>
      <c r="AW551" s="219">
        <f t="shared" si="40"/>
        <v>687944</v>
      </c>
      <c r="AX551" s="219">
        <f t="shared" si="40"/>
        <v>714495</v>
      </c>
      <c r="AY551" s="219">
        <f t="shared" si="40"/>
        <v>368320</v>
      </c>
      <c r="AZ551" s="219">
        <f t="shared" si="40"/>
        <v>425944</v>
      </c>
      <c r="BA551" s="219">
        <f t="shared" si="40"/>
        <v>489175</v>
      </c>
      <c r="BB551" s="219">
        <f t="shared" si="40"/>
        <v>749330</v>
      </c>
      <c r="BC551" s="219">
        <f t="shared" si="40"/>
        <v>663917</v>
      </c>
      <c r="BD551" s="219">
        <f t="shared" si="40"/>
        <v>700625</v>
      </c>
    </row>
    <row r="552" spans="1:56" x14ac:dyDescent="0.45">
      <c r="E552" s="168"/>
      <c r="H552" s="52"/>
      <c r="L552" s="52"/>
      <c r="P552" s="52"/>
      <c r="T552" s="52"/>
      <c r="X552" s="52"/>
      <c r="AB552" s="52"/>
      <c r="AF552" s="52"/>
      <c r="AJ552" s="52"/>
      <c r="AN552" s="52"/>
      <c r="AO552" s="168"/>
      <c r="AR552" s="52"/>
      <c r="AS552" s="59"/>
      <c r="AU552" s="51"/>
      <c r="AV552" s="51"/>
      <c r="AW552" s="51"/>
      <c r="AX552" s="51"/>
      <c r="AY552" s="51"/>
      <c r="AZ552" s="51"/>
      <c r="BA552" s="51"/>
      <c r="BB552" s="51"/>
      <c r="BC552" s="51"/>
      <c r="BD552" s="51"/>
    </row>
    <row r="553" spans="1:56" x14ac:dyDescent="0.45">
      <c r="A553" s="43" t="s">
        <v>551</v>
      </c>
      <c r="B553" s="89"/>
      <c r="C553" s="89"/>
      <c r="D553" s="89"/>
      <c r="E553" s="168"/>
      <c r="H553" s="52"/>
      <c r="L553" s="52"/>
      <c r="P553" s="52"/>
      <c r="T553" s="52"/>
      <c r="X553" s="52"/>
      <c r="AB553" s="52"/>
      <c r="AF553" s="52"/>
      <c r="AJ553" s="52"/>
      <c r="AN553" s="52"/>
      <c r="AO553" s="168"/>
      <c r="AR553" s="52"/>
      <c r="AS553" s="59"/>
      <c r="AU553" s="51"/>
      <c r="AV553" s="51"/>
      <c r="AW553" s="51"/>
      <c r="AX553" s="51"/>
      <c r="AY553" s="51"/>
      <c r="AZ553" s="51"/>
      <c r="BA553" s="51"/>
      <c r="BB553" s="51"/>
      <c r="BC553" s="51"/>
      <c r="BD553" s="51"/>
    </row>
    <row r="554" spans="1:56" x14ac:dyDescent="0.45">
      <c r="A554" s="41" t="s">
        <v>552</v>
      </c>
      <c r="B554" s="88" t="s">
        <v>182</v>
      </c>
      <c r="C554" s="119" t="s">
        <v>109</v>
      </c>
      <c r="D554" s="88">
        <v>2750967</v>
      </c>
      <c r="E554" s="168"/>
      <c r="H554" s="52"/>
      <c r="L554" s="52"/>
      <c r="P554" s="52"/>
      <c r="T554" s="52"/>
      <c r="X554" s="52"/>
      <c r="AB554" s="52"/>
      <c r="AF554" s="52"/>
      <c r="AJ554" s="52"/>
      <c r="AN554" s="59"/>
      <c r="AO554" s="168"/>
      <c r="AR554" s="59"/>
      <c r="AS554" s="59"/>
      <c r="AU554" s="37">
        <v>569916</v>
      </c>
      <c r="AV554" s="37">
        <v>588303</v>
      </c>
      <c r="AW554" s="37">
        <v>648558</v>
      </c>
      <c r="AX554" s="37">
        <v>687969</v>
      </c>
      <c r="AY554" s="37">
        <v>643326</v>
      </c>
      <c r="AZ554" s="37">
        <v>423237</v>
      </c>
      <c r="BA554" s="37">
        <v>462364</v>
      </c>
      <c r="BB554" s="37">
        <v>714920</v>
      </c>
      <c r="BC554" s="37">
        <v>643262</v>
      </c>
      <c r="BD554" s="37">
        <v>654489</v>
      </c>
    </row>
    <row r="555" spans="1:56" x14ac:dyDescent="0.45">
      <c r="A555" s="41" t="s">
        <v>553</v>
      </c>
      <c r="B555" s="88" t="s">
        <v>182</v>
      </c>
      <c r="C555" s="119" t="s">
        <v>109</v>
      </c>
      <c r="D555" s="88">
        <v>2750968</v>
      </c>
      <c r="E555" s="168"/>
      <c r="H555" s="52"/>
      <c r="L555" s="52"/>
      <c r="P555" s="52"/>
      <c r="T555" s="52"/>
      <c r="X555" s="52"/>
      <c r="AB555" s="52"/>
      <c r="AF555" s="52"/>
      <c r="AJ555" s="52"/>
      <c r="AN555" s="52"/>
      <c r="AO555" s="168"/>
      <c r="AR555" s="52"/>
      <c r="AS555" s="59"/>
      <c r="AU555" s="51"/>
      <c r="AV555" s="51"/>
      <c r="AW555" s="51"/>
      <c r="AX555" s="51"/>
      <c r="AY555" s="37">
        <v>-310756</v>
      </c>
      <c r="AZ555" s="37">
        <v>-12222</v>
      </c>
      <c r="BA555" s="51"/>
      <c r="BB555" s="51"/>
      <c r="BC555" s="51"/>
      <c r="BD555" s="51"/>
    </row>
    <row r="556" spans="1:56" x14ac:dyDescent="0.45">
      <c r="A556" s="41" t="s">
        <v>554</v>
      </c>
      <c r="B556" s="88" t="s">
        <v>182</v>
      </c>
      <c r="C556" s="119" t="s">
        <v>109</v>
      </c>
      <c r="D556" s="88">
        <v>2750969</v>
      </c>
      <c r="E556" s="168"/>
      <c r="H556" s="52"/>
      <c r="L556" s="52"/>
      <c r="P556" s="52"/>
      <c r="T556" s="52"/>
      <c r="X556" s="52"/>
      <c r="AB556" s="52"/>
      <c r="AF556" s="52"/>
      <c r="AJ556" s="52"/>
      <c r="AN556" s="52"/>
      <c r="AO556" s="168"/>
      <c r="AR556" s="52"/>
      <c r="AS556" s="59"/>
      <c r="AU556" s="37">
        <v>56822</v>
      </c>
      <c r="AV556" s="37">
        <v>49819</v>
      </c>
      <c r="AW556" s="37">
        <v>59700</v>
      </c>
      <c r="AX556" s="37">
        <v>60168</v>
      </c>
      <c r="AY556" s="37">
        <v>61201</v>
      </c>
      <c r="AZ556" s="37">
        <v>44584</v>
      </c>
      <c r="BA556" s="37">
        <v>60936</v>
      </c>
      <c r="BB556" s="37">
        <v>81117</v>
      </c>
      <c r="BC556" s="37">
        <v>77086</v>
      </c>
      <c r="BD556" s="37">
        <v>82134</v>
      </c>
    </row>
    <row r="557" spans="1:56" x14ac:dyDescent="0.45">
      <c r="A557" s="41" t="s">
        <v>555</v>
      </c>
      <c r="B557" s="88" t="s">
        <v>182</v>
      </c>
      <c r="C557" s="119" t="s">
        <v>109</v>
      </c>
      <c r="D557" s="88">
        <v>2750970</v>
      </c>
      <c r="E557" s="168"/>
      <c r="H557" s="52"/>
      <c r="L557" s="52"/>
      <c r="P557" s="52"/>
      <c r="T557" s="52"/>
      <c r="X557" s="52"/>
      <c r="AB557" s="52"/>
      <c r="AF557" s="52"/>
      <c r="AJ557" s="52"/>
      <c r="AN557" s="52"/>
      <c r="AO557" s="168"/>
      <c r="AR557" s="52"/>
      <c r="AS557" s="59"/>
      <c r="AU557" s="37">
        <v>-19348</v>
      </c>
      <c r="AV557" s="37">
        <v>-18961</v>
      </c>
      <c r="AW557" s="37">
        <v>-21366</v>
      </c>
      <c r="AX557" s="37">
        <v>-18952</v>
      </c>
      <c r="AY557" s="37">
        <v>-26759</v>
      </c>
      <c r="AZ557" s="37">
        <v>-27506</v>
      </c>
      <c r="BA557" s="37">
        <v>-27768</v>
      </c>
      <c r="BB557" s="37">
        <v>-27479</v>
      </c>
      <c r="BC557" s="37">
        <v>-39936</v>
      </c>
      <c r="BD557" s="37">
        <v>-37639</v>
      </c>
    </row>
    <row r="558" spans="1:56" x14ac:dyDescent="0.45">
      <c r="A558" s="41" t="s">
        <v>556</v>
      </c>
      <c r="B558" s="88" t="s">
        <v>182</v>
      </c>
      <c r="C558" s="119" t="s">
        <v>109</v>
      </c>
      <c r="D558" s="88">
        <v>2750971</v>
      </c>
      <c r="E558" s="168"/>
      <c r="H558" s="52"/>
      <c r="L558" s="52"/>
      <c r="P558" s="52"/>
      <c r="T558" s="52"/>
      <c r="X558" s="52"/>
      <c r="AB558" s="52"/>
      <c r="AF558" s="52"/>
      <c r="AJ558" s="52"/>
      <c r="AN558" s="52"/>
      <c r="AO558" s="168"/>
      <c r="AR558" s="52"/>
      <c r="AS558" s="59"/>
      <c r="AU558" s="37">
        <v>-437</v>
      </c>
      <c r="AV558" s="37">
        <v>1453</v>
      </c>
      <c r="AW558" s="37">
        <v>-1371</v>
      </c>
      <c r="AX558" s="37">
        <v>-1474</v>
      </c>
      <c r="AY558" s="37">
        <v>4435</v>
      </c>
      <c r="AZ558" s="51"/>
      <c r="BA558" s="37">
        <v>-356</v>
      </c>
      <c r="BB558" s="51"/>
      <c r="BC558" s="51"/>
      <c r="BD558" s="51"/>
    </row>
    <row r="559" spans="1:56" x14ac:dyDescent="0.45">
      <c r="A559" s="41" t="s">
        <v>557</v>
      </c>
      <c r="B559" s="88" t="s">
        <v>182</v>
      </c>
      <c r="C559" s="119" t="s">
        <v>109</v>
      </c>
      <c r="D559" s="88">
        <v>2750972</v>
      </c>
      <c r="E559" s="168"/>
      <c r="H559" s="52"/>
      <c r="L559" s="52"/>
      <c r="P559" s="52"/>
      <c r="T559" s="52"/>
      <c r="X559" s="52"/>
      <c r="AB559" s="52"/>
      <c r="AF559" s="52"/>
      <c r="AJ559" s="52"/>
      <c r="AN559" s="52"/>
      <c r="AO559" s="168"/>
      <c r="AR559" s="52"/>
      <c r="AS559" s="59"/>
      <c r="AU559" s="51"/>
      <c r="AV559" s="51"/>
      <c r="AW559" s="51"/>
      <c r="AX559" s="37">
        <v>-9915</v>
      </c>
      <c r="AY559" s="37">
        <v>-2227</v>
      </c>
      <c r="AZ559" s="37">
        <v>-3682</v>
      </c>
      <c r="BA559" s="37">
        <v>-6177</v>
      </c>
      <c r="BB559" s="51"/>
      <c r="BC559" s="51"/>
      <c r="BD559" s="51"/>
    </row>
    <row r="560" spans="1:56" x14ac:dyDescent="0.45">
      <c r="A560" s="41" t="s">
        <v>558</v>
      </c>
      <c r="B560" s="88" t="s">
        <v>182</v>
      </c>
      <c r="C560" s="119" t="s">
        <v>109</v>
      </c>
      <c r="D560" s="88">
        <v>2750973</v>
      </c>
      <c r="E560" s="168"/>
      <c r="H560" s="52"/>
      <c r="L560" s="52"/>
      <c r="P560" s="52"/>
      <c r="T560" s="52"/>
      <c r="X560" s="52"/>
      <c r="AB560" s="52"/>
      <c r="AF560" s="52"/>
      <c r="AJ560" s="52"/>
      <c r="AN560" s="52"/>
      <c r="AO560" s="168"/>
      <c r="AR560" s="52"/>
      <c r="AS560" s="59"/>
      <c r="AU560" s="37">
        <v>-6391</v>
      </c>
      <c r="AV560" s="37">
        <v>-6449</v>
      </c>
      <c r="AW560" s="37">
        <v>-2037</v>
      </c>
      <c r="AX560" s="37">
        <v>-2161</v>
      </c>
      <c r="AY560" s="37">
        <v>-1837</v>
      </c>
      <c r="AZ560" s="37">
        <v>3952</v>
      </c>
      <c r="BA560" s="37">
        <v>-513</v>
      </c>
      <c r="BB560" s="51"/>
      <c r="BC560" s="51"/>
      <c r="BD560" s="51"/>
    </row>
    <row r="561" spans="1:56" x14ac:dyDescent="0.45">
      <c r="A561" s="41" t="s">
        <v>559</v>
      </c>
      <c r="B561" s="88" t="s">
        <v>182</v>
      </c>
      <c r="C561" s="119" t="s">
        <v>109</v>
      </c>
      <c r="D561" s="88">
        <v>2750974</v>
      </c>
      <c r="E561" s="168"/>
      <c r="H561" s="52"/>
      <c r="L561" s="52"/>
      <c r="P561" s="52"/>
      <c r="T561" s="52"/>
      <c r="X561" s="52"/>
      <c r="AB561" s="52"/>
      <c r="AF561" s="52"/>
      <c r="AJ561" s="52"/>
      <c r="AN561" s="52"/>
      <c r="AO561" s="168"/>
      <c r="AR561" s="52"/>
      <c r="AS561" s="59"/>
      <c r="AU561" s="37">
        <v>2652</v>
      </c>
      <c r="AV561" s="37">
        <v>1351</v>
      </c>
      <c r="AW561" s="37">
        <v>4460</v>
      </c>
      <c r="AX561" s="37">
        <v>-1140</v>
      </c>
      <c r="AY561" s="37">
        <v>937</v>
      </c>
      <c r="AZ561" s="37">
        <v>-2419</v>
      </c>
      <c r="BA561" s="37">
        <v>689</v>
      </c>
      <c r="BB561" s="37">
        <v>-19228</v>
      </c>
      <c r="BC561" s="37">
        <v>-16495</v>
      </c>
      <c r="BD561" s="37">
        <v>1641</v>
      </c>
    </row>
    <row r="562" spans="1:56" x14ac:dyDescent="0.45">
      <c r="A562" s="58" t="s">
        <v>81</v>
      </c>
      <c r="B562" s="120" t="s">
        <v>182</v>
      </c>
      <c r="C562" s="121" t="s">
        <v>109</v>
      </c>
      <c r="D562" s="120">
        <v>2750975</v>
      </c>
      <c r="E562" s="174"/>
      <c r="F562" s="174"/>
      <c r="G562" s="174"/>
      <c r="H562" s="175"/>
      <c r="I562" s="174"/>
      <c r="J562" s="174"/>
      <c r="K562" s="174"/>
      <c r="L562" s="175"/>
      <c r="M562" s="174"/>
      <c r="N562" s="174"/>
      <c r="O562" s="174"/>
      <c r="P562" s="175"/>
      <c r="Q562" s="174"/>
      <c r="R562" s="174"/>
      <c r="S562" s="174"/>
      <c r="T562" s="175"/>
      <c r="U562" s="174"/>
      <c r="V562" s="174"/>
      <c r="W562" s="174"/>
      <c r="X562" s="175"/>
      <c r="Y562" s="174"/>
      <c r="Z562" s="174"/>
      <c r="AA562" s="174"/>
      <c r="AB562" s="175"/>
      <c r="AC562" s="174"/>
      <c r="AD562" s="174"/>
      <c r="AE562" s="174"/>
      <c r="AF562" s="175"/>
      <c r="AG562" s="174"/>
      <c r="AH562" s="174"/>
      <c r="AI562" s="174"/>
      <c r="AJ562" s="175"/>
      <c r="AK562" s="174"/>
      <c r="AL562" s="174"/>
      <c r="AM562" s="174"/>
      <c r="AN562" s="175"/>
      <c r="AO562" s="174"/>
      <c r="AP562" s="204"/>
      <c r="AQ562" s="204"/>
      <c r="AR562" s="175"/>
      <c r="AS562" s="175"/>
      <c r="AU562" s="219">
        <f t="shared" ref="AU562:BD562" si="41">SUM(AU554:AU561)</f>
        <v>603214</v>
      </c>
      <c r="AV562" s="219">
        <f t="shared" si="41"/>
        <v>615516</v>
      </c>
      <c r="AW562" s="219">
        <f t="shared" si="41"/>
        <v>687944</v>
      </c>
      <c r="AX562" s="219">
        <f t="shared" si="41"/>
        <v>714495</v>
      </c>
      <c r="AY562" s="219">
        <f t="shared" si="41"/>
        <v>368320</v>
      </c>
      <c r="AZ562" s="219">
        <f t="shared" si="41"/>
        <v>425944</v>
      </c>
      <c r="BA562" s="219">
        <f t="shared" si="41"/>
        <v>489175</v>
      </c>
      <c r="BB562" s="219">
        <f t="shared" si="41"/>
        <v>749330</v>
      </c>
      <c r="BC562" s="219">
        <f t="shared" si="41"/>
        <v>663917</v>
      </c>
      <c r="BD562" s="219">
        <f t="shared" si="41"/>
        <v>700625</v>
      </c>
    </row>
    <row r="563" spans="1:56" x14ac:dyDescent="0.45">
      <c r="E563" s="168"/>
      <c r="H563" s="52"/>
      <c r="L563" s="52"/>
      <c r="P563" s="52"/>
      <c r="T563" s="52"/>
      <c r="X563" s="52"/>
      <c r="AB563" s="52"/>
      <c r="AF563" s="52"/>
      <c r="AJ563" s="52"/>
      <c r="AN563" s="52"/>
      <c r="AO563" s="168"/>
      <c r="AR563" s="52"/>
      <c r="AS563" s="59"/>
      <c r="AU563" s="51"/>
      <c r="AV563" s="51"/>
      <c r="AW563" s="51"/>
      <c r="AX563" s="51"/>
      <c r="AY563" s="51"/>
      <c r="AZ563" s="51"/>
      <c r="BA563" s="51"/>
      <c r="BB563" s="51"/>
      <c r="BC563" s="51"/>
      <c r="BD563" s="51"/>
    </row>
    <row r="564" spans="1:56" x14ac:dyDescent="0.45">
      <c r="A564" s="50" t="s">
        <v>205</v>
      </c>
      <c r="B564" s="88" t="s">
        <v>173</v>
      </c>
      <c r="C564" s="119" t="s">
        <v>168</v>
      </c>
      <c r="D564" s="88">
        <v>2750976</v>
      </c>
      <c r="E564" s="55">
        <v>0.374</v>
      </c>
      <c r="F564" s="55">
        <v>0.374</v>
      </c>
      <c r="G564" s="55">
        <v>0.35599999999999998</v>
      </c>
      <c r="H564" s="38"/>
      <c r="I564" s="55">
        <v>0.37799999999999989</v>
      </c>
      <c r="J564" s="55">
        <v>0.38100000000000001</v>
      </c>
      <c r="K564" s="55">
        <v>0.36499999999999999</v>
      </c>
      <c r="L564" s="38"/>
      <c r="M564" s="55">
        <v>0.377</v>
      </c>
      <c r="N564" s="55">
        <v>0.38</v>
      </c>
      <c r="O564" s="55">
        <v>0.37</v>
      </c>
      <c r="P564" s="38"/>
      <c r="Q564" s="55">
        <v>0.35399999999999998</v>
      </c>
      <c r="R564" s="55">
        <v>0.36799999999999999</v>
      </c>
      <c r="S564" s="55">
        <v>0.36199999999999999</v>
      </c>
      <c r="T564" s="38"/>
      <c r="U564" s="55">
        <v>0.37200000000000011</v>
      </c>
      <c r="V564" s="55">
        <v>0.37200000000000011</v>
      </c>
      <c r="W564" s="55">
        <v>0.35799999999999998</v>
      </c>
      <c r="X564" s="38"/>
      <c r="Y564" s="55">
        <v>0.216</v>
      </c>
      <c r="Z564" s="55">
        <v>0.215</v>
      </c>
      <c r="AA564" s="55">
        <v>0.2</v>
      </c>
      <c r="AB564" s="38"/>
      <c r="AC564" s="55">
        <v>0.20799999999999999</v>
      </c>
      <c r="AD564" s="55">
        <v>0.22900000000000001</v>
      </c>
      <c r="AE564" s="55">
        <v>0.217</v>
      </c>
      <c r="AF564" s="38"/>
      <c r="AG564" s="55">
        <v>0.222</v>
      </c>
      <c r="AH564" s="55">
        <v>0.215</v>
      </c>
      <c r="AI564" s="55">
        <v>0.216</v>
      </c>
      <c r="AJ564" s="38"/>
      <c r="AK564" s="55">
        <v>0.22</v>
      </c>
      <c r="AL564" s="55">
        <v>0.214</v>
      </c>
      <c r="AM564" s="55">
        <v>0.222</v>
      </c>
      <c r="AN564" s="54">
        <v>0.21199999999999999</v>
      </c>
      <c r="AO564" s="55">
        <v>0.218</v>
      </c>
      <c r="AP564" s="55">
        <v>0.221</v>
      </c>
      <c r="AQ564" s="55">
        <v>0.22800000000000001</v>
      </c>
      <c r="AR564" s="54">
        <v>0.23200000000000001</v>
      </c>
      <c r="AS564" s="54">
        <v>0.218</v>
      </c>
      <c r="AU564" s="53">
        <v>0.37</v>
      </c>
      <c r="AV564" s="53">
        <v>0.36599999999999999</v>
      </c>
      <c r="AW564" s="53">
        <v>0.371</v>
      </c>
      <c r="AX564" s="53">
        <v>0.36299999999999999</v>
      </c>
      <c r="AY564" s="53">
        <v>0.193</v>
      </c>
      <c r="AZ564" s="53">
        <v>0.21099999999999999</v>
      </c>
      <c r="BA564" s="53">
        <v>0.222</v>
      </c>
      <c r="BB564" s="53">
        <v>0.22</v>
      </c>
      <c r="BC564" s="53">
        <v>0.217</v>
      </c>
      <c r="BD564" s="53">
        <v>0.22500000000000001</v>
      </c>
    </row>
    <row r="565" spans="1:56" x14ac:dyDescent="0.45">
      <c r="E565" s="168"/>
      <c r="H565" s="52"/>
      <c r="L565" s="52"/>
      <c r="P565" s="52"/>
      <c r="T565" s="52"/>
      <c r="X565" s="52"/>
      <c r="AB565" s="52"/>
      <c r="AF565" s="52"/>
      <c r="AJ565" s="52"/>
      <c r="AN565" s="52"/>
      <c r="AO565" s="168"/>
      <c r="AR565" s="52"/>
      <c r="AS565" s="59"/>
      <c r="AU565" s="51"/>
      <c r="AV565" s="51"/>
      <c r="AW565" s="51"/>
      <c r="AX565" s="51"/>
      <c r="AY565" s="51"/>
      <c r="AZ565" s="51"/>
      <c r="BA565" s="51"/>
      <c r="BB565" s="51"/>
      <c r="BC565" s="51"/>
      <c r="BD565" s="51"/>
    </row>
    <row r="566" spans="1:56" x14ac:dyDescent="0.45">
      <c r="A566" s="43" t="s">
        <v>560</v>
      </c>
      <c r="B566" s="89"/>
      <c r="C566" s="89"/>
      <c r="D566" s="89"/>
      <c r="E566" s="39"/>
      <c r="F566" s="39"/>
      <c r="G566" s="39"/>
      <c r="H566" s="38"/>
      <c r="I566" s="39"/>
      <c r="J566" s="39"/>
      <c r="K566" s="39"/>
      <c r="L566" s="38"/>
      <c r="M566" s="39"/>
      <c r="N566" s="39"/>
      <c r="O566" s="39"/>
      <c r="P566" s="38"/>
      <c r="Q566" s="39"/>
      <c r="R566" s="39"/>
      <c r="S566" s="39"/>
      <c r="T566" s="38"/>
      <c r="U566" s="39"/>
      <c r="V566" s="39"/>
      <c r="W566" s="39"/>
      <c r="X566" s="38"/>
      <c r="Y566" s="39"/>
      <c r="Z566" s="39"/>
      <c r="AA566" s="39"/>
      <c r="AB566" s="38"/>
      <c r="AC566" s="39"/>
      <c r="AD566" s="39"/>
      <c r="AE566" s="39"/>
      <c r="AF566" s="38"/>
      <c r="AG566" s="39"/>
      <c r="AH566" s="39"/>
      <c r="AJ566" s="52"/>
      <c r="AK566" s="39"/>
      <c r="AL566" s="39"/>
      <c r="AM566" s="39"/>
      <c r="AN566" s="52"/>
      <c r="AO566" s="39"/>
      <c r="AP566" s="40"/>
      <c r="AQ566" s="40"/>
      <c r="AR566" s="52"/>
      <c r="AS566" s="38"/>
      <c r="AU566" s="169"/>
      <c r="AV566" s="169"/>
      <c r="AW566" s="169"/>
      <c r="AX566" s="169"/>
      <c r="AY566" s="169"/>
      <c r="AZ566" s="169"/>
      <c r="BA566" s="169"/>
      <c r="BB566" s="169"/>
      <c r="BC566" s="169"/>
      <c r="BD566" s="169"/>
    </row>
    <row r="567" spans="1:56" x14ac:dyDescent="0.45">
      <c r="A567" s="41" t="s">
        <v>561</v>
      </c>
      <c r="B567" s="92" t="s">
        <v>182</v>
      </c>
      <c r="C567" s="93" t="s">
        <v>108</v>
      </c>
      <c r="D567" s="92">
        <v>2750977</v>
      </c>
      <c r="E567" s="40">
        <v>1000000</v>
      </c>
      <c r="F567" s="40">
        <v>1000000</v>
      </c>
      <c r="G567" s="40">
        <v>1000000</v>
      </c>
      <c r="H567" s="42">
        <v>1000000</v>
      </c>
      <c r="I567" s="39"/>
      <c r="J567" s="39"/>
      <c r="K567" s="39"/>
      <c r="L567" s="42">
        <v>925000</v>
      </c>
      <c r="O567" s="40">
        <v>425000</v>
      </c>
      <c r="P567" s="42">
        <v>425000</v>
      </c>
      <c r="Q567" s="39"/>
      <c r="R567" s="39"/>
      <c r="S567" s="39"/>
      <c r="T567" s="42">
        <v>425000</v>
      </c>
      <c r="U567" s="40">
        <v>175000</v>
      </c>
      <c r="V567" s="40">
        <v>175000</v>
      </c>
      <c r="W567" s="40">
        <v>175000</v>
      </c>
      <c r="X567" s="42">
        <v>175000</v>
      </c>
      <c r="Y567" s="40">
        <v>175000</v>
      </c>
      <c r="Z567" s="39"/>
      <c r="AA567" s="39"/>
      <c r="AB567" s="38"/>
      <c r="AC567" s="39"/>
      <c r="AD567" s="39"/>
      <c r="AE567" s="39"/>
      <c r="AF567" s="38"/>
      <c r="AG567" s="39"/>
      <c r="AH567" s="39"/>
      <c r="AJ567" s="52"/>
      <c r="AK567" s="39"/>
      <c r="AL567" s="39"/>
      <c r="AM567" s="39"/>
      <c r="AN567" s="52"/>
      <c r="AO567" s="39"/>
      <c r="AP567" s="40"/>
      <c r="AQ567" s="40"/>
      <c r="AR567" s="52"/>
      <c r="AS567" s="52"/>
      <c r="AU567" s="169"/>
      <c r="AV567" s="169"/>
      <c r="AW567" s="169"/>
      <c r="AX567" s="169"/>
      <c r="AY567" s="169"/>
      <c r="AZ567" s="169"/>
      <c r="BA567" s="169"/>
      <c r="BB567" s="169"/>
      <c r="BC567" s="169"/>
      <c r="BD567" s="169"/>
    </row>
    <row r="568" spans="1:56" x14ac:dyDescent="0.45">
      <c r="A568" s="41" t="s">
        <v>562</v>
      </c>
      <c r="B568" s="92" t="s">
        <v>182</v>
      </c>
      <c r="C568" s="93" t="s">
        <v>109</v>
      </c>
      <c r="D568" s="92">
        <v>240474</v>
      </c>
      <c r="E568" s="40">
        <v>17000</v>
      </c>
      <c r="F568" s="40">
        <v>52000</v>
      </c>
      <c r="G568" s="40">
        <v>106000</v>
      </c>
      <c r="H568" s="38"/>
      <c r="I568" s="39"/>
      <c r="J568" s="39"/>
      <c r="K568" s="39"/>
      <c r="L568" s="38"/>
      <c r="M568" s="39"/>
      <c r="N568" s="39"/>
      <c r="O568" s="40">
        <v>388000</v>
      </c>
      <c r="P568" s="42">
        <v>251000</v>
      </c>
      <c r="Q568" s="39"/>
      <c r="R568" s="39"/>
      <c r="S568" s="39"/>
      <c r="T568" s="38"/>
      <c r="U568" s="39"/>
      <c r="V568" s="39"/>
      <c r="W568" s="39"/>
      <c r="X568" s="38"/>
      <c r="Y568" s="39"/>
      <c r="Z568" s="39"/>
      <c r="AA568" s="39"/>
      <c r="AB568" s="38"/>
      <c r="AC568" s="39"/>
      <c r="AD568" s="39"/>
      <c r="AE568" s="39"/>
      <c r="AF568" s="38"/>
      <c r="AG568" s="39"/>
      <c r="AH568" s="39"/>
      <c r="AJ568" s="52"/>
      <c r="AK568" s="39"/>
      <c r="AL568" s="39"/>
      <c r="AM568" s="39"/>
      <c r="AN568" s="52"/>
      <c r="AO568" s="39"/>
      <c r="AP568" s="40"/>
      <c r="AQ568" s="40"/>
      <c r="AR568" s="52"/>
      <c r="AS568" s="38"/>
      <c r="AU568" s="169"/>
      <c r="AV568" s="169"/>
      <c r="AW568" s="169"/>
      <c r="AX568" s="169"/>
      <c r="AY568" s="169"/>
      <c r="AZ568" s="169"/>
      <c r="BA568" s="169"/>
      <c r="BB568" s="169"/>
      <c r="BC568" s="169"/>
      <c r="BD568" s="169"/>
    </row>
    <row r="569" spans="1:56" x14ac:dyDescent="0.45">
      <c r="A569" s="45" t="s">
        <v>563</v>
      </c>
      <c r="B569" s="92" t="s">
        <v>182</v>
      </c>
      <c r="C569" s="93" t="s">
        <v>108</v>
      </c>
      <c r="D569" s="92">
        <v>240475</v>
      </c>
      <c r="E569" s="40">
        <v>500000</v>
      </c>
      <c r="F569" s="40">
        <v>500000</v>
      </c>
      <c r="G569" s="40">
        <v>500000</v>
      </c>
      <c r="H569" s="42">
        <v>500000</v>
      </c>
      <c r="I569" s="39"/>
      <c r="J569" s="39"/>
      <c r="K569" s="39"/>
      <c r="L569" s="42">
        <v>500000</v>
      </c>
      <c r="M569" s="39"/>
      <c r="N569" s="39"/>
      <c r="O569" s="40">
        <v>500000</v>
      </c>
      <c r="P569" s="42">
        <v>500000</v>
      </c>
      <c r="Q569" s="39"/>
      <c r="R569" s="39"/>
      <c r="T569" s="42">
        <v>500000</v>
      </c>
      <c r="U569" s="39"/>
      <c r="V569" s="39"/>
      <c r="W569" s="39"/>
      <c r="X569" s="38"/>
      <c r="Y569" s="40">
        <v>499498</v>
      </c>
      <c r="Z569" s="40">
        <v>499509</v>
      </c>
      <c r="AA569" s="40">
        <v>499519</v>
      </c>
      <c r="AB569" s="42">
        <v>499529</v>
      </c>
      <c r="AC569" s="40">
        <v>499540</v>
      </c>
      <c r="AD569" s="40">
        <v>499551</v>
      </c>
      <c r="AE569" s="40">
        <v>499561</v>
      </c>
      <c r="AF569" s="42">
        <v>499572</v>
      </c>
      <c r="AG569" s="40">
        <v>499583</v>
      </c>
      <c r="AH569" s="40">
        <v>499594</v>
      </c>
      <c r="AI569" s="40">
        <v>499606</v>
      </c>
      <c r="AJ569" s="42">
        <v>499617</v>
      </c>
      <c r="AK569" s="40">
        <v>499629</v>
      </c>
      <c r="AL569" s="40">
        <v>499640</v>
      </c>
      <c r="AM569" s="40">
        <v>499652</v>
      </c>
      <c r="AN569" s="42">
        <v>499664</v>
      </c>
      <c r="AO569" s="40">
        <v>499676</v>
      </c>
      <c r="AP569" s="40">
        <v>499688</v>
      </c>
      <c r="AQ569" s="40">
        <v>499700</v>
      </c>
      <c r="AR569" s="42">
        <v>499713</v>
      </c>
      <c r="AS569" s="42">
        <v>499725</v>
      </c>
      <c r="AU569" s="169"/>
      <c r="AV569" s="169"/>
      <c r="AW569" s="169"/>
      <c r="AX569" s="169"/>
      <c r="AY569" s="169"/>
      <c r="AZ569" s="169"/>
      <c r="BA569" s="169"/>
      <c r="BB569" s="169"/>
      <c r="BC569" s="169"/>
      <c r="BD569" s="169"/>
    </row>
    <row r="570" spans="1:56" x14ac:dyDescent="0.45">
      <c r="A570" s="45" t="s">
        <v>564</v>
      </c>
      <c r="B570" s="92" t="s">
        <v>182</v>
      </c>
      <c r="C570" s="93" t="s">
        <v>109</v>
      </c>
      <c r="D570" s="92">
        <v>240476</v>
      </c>
      <c r="E570" s="40">
        <v>399551</v>
      </c>
      <c r="F570" s="40">
        <v>399573</v>
      </c>
      <c r="G570" s="40">
        <v>399595</v>
      </c>
      <c r="H570" s="42">
        <v>399617</v>
      </c>
      <c r="I570" s="39"/>
      <c r="J570" s="39"/>
      <c r="K570" s="39"/>
      <c r="L570" s="42">
        <v>399706</v>
      </c>
      <c r="M570" s="39"/>
      <c r="N570" s="39"/>
      <c r="O570" s="40">
        <v>399774</v>
      </c>
      <c r="P570" s="42">
        <v>399797</v>
      </c>
      <c r="Q570" s="39"/>
      <c r="R570" s="39"/>
      <c r="S570" s="39"/>
      <c r="T570" s="42">
        <v>399889</v>
      </c>
      <c r="U570" s="40">
        <v>399913</v>
      </c>
      <c r="V570" s="40">
        <v>399936</v>
      </c>
      <c r="W570" s="40">
        <v>399960</v>
      </c>
      <c r="X570" s="42">
        <v>399984</v>
      </c>
      <c r="Y570" s="39"/>
      <c r="Z570" s="39"/>
      <c r="AA570" s="39"/>
      <c r="AB570" s="38"/>
      <c r="AC570" s="39"/>
      <c r="AD570" s="39"/>
      <c r="AE570" s="39"/>
      <c r="AF570" s="38"/>
      <c r="AG570" s="39"/>
      <c r="AH570" s="39"/>
      <c r="AJ570" s="38"/>
      <c r="AK570" s="39"/>
      <c r="AL570" s="39"/>
      <c r="AM570" s="39"/>
      <c r="AN570" s="38"/>
      <c r="AO570" s="39"/>
      <c r="AP570" s="40"/>
      <c r="AQ570" s="40"/>
      <c r="AR570" s="38"/>
      <c r="AS570" s="38"/>
      <c r="AU570" s="169"/>
      <c r="AV570" s="169"/>
      <c r="AW570" s="169"/>
      <c r="AX570" s="169"/>
      <c r="AY570" s="169"/>
      <c r="AZ570" s="169"/>
      <c r="BA570" s="169"/>
      <c r="BB570" s="169"/>
      <c r="BC570" s="169"/>
      <c r="BD570" s="169"/>
    </row>
    <row r="571" spans="1:56" x14ac:dyDescent="0.45">
      <c r="A571" s="45" t="s">
        <v>565</v>
      </c>
      <c r="B571" s="92" t="s">
        <v>182</v>
      </c>
      <c r="C571" s="93" t="s">
        <v>108</v>
      </c>
      <c r="D571" s="92">
        <v>3625351</v>
      </c>
      <c r="E571" s="39"/>
      <c r="F571" s="39"/>
      <c r="G571" s="39"/>
      <c r="H571" s="38"/>
      <c r="I571" s="39"/>
      <c r="J571" s="39"/>
      <c r="K571" s="39"/>
      <c r="L571" s="38"/>
      <c r="M571" s="39"/>
      <c r="N571" s="39"/>
      <c r="O571" s="39"/>
      <c r="P571" s="38"/>
      <c r="Q571" s="39"/>
      <c r="R571" s="39"/>
      <c r="S571" s="39"/>
      <c r="T571" s="38"/>
      <c r="U571" s="39"/>
      <c r="V571" s="39"/>
      <c r="W571" s="39"/>
      <c r="X571" s="38"/>
      <c r="Y571" s="39"/>
      <c r="Z571" s="39"/>
      <c r="AA571" s="39"/>
      <c r="AB571" s="38"/>
      <c r="AC571" s="39"/>
      <c r="AD571" s="39"/>
      <c r="AE571" s="39"/>
      <c r="AF571" s="38"/>
      <c r="AG571" s="39"/>
      <c r="AH571" s="39"/>
      <c r="AJ571" s="38"/>
      <c r="AK571" s="39"/>
      <c r="AL571" s="39"/>
      <c r="AM571" s="39"/>
      <c r="AN571" s="38"/>
      <c r="AO571" s="39"/>
      <c r="AP571" s="40"/>
      <c r="AQ571" s="40">
        <v>697608</v>
      </c>
      <c r="AR571" s="42">
        <v>697654</v>
      </c>
      <c r="AS571" s="42">
        <v>697701</v>
      </c>
      <c r="AU571" s="169"/>
      <c r="AV571" s="169"/>
      <c r="AW571" s="169"/>
      <c r="AX571" s="169"/>
      <c r="AY571" s="169"/>
      <c r="AZ571" s="169"/>
      <c r="BA571" s="169"/>
      <c r="BB571" s="169"/>
      <c r="BC571" s="169"/>
      <c r="BD571" s="169"/>
    </row>
    <row r="572" spans="1:56" x14ac:dyDescent="0.45">
      <c r="A572" s="45" t="s">
        <v>566</v>
      </c>
      <c r="B572" s="92" t="s">
        <v>182</v>
      </c>
      <c r="C572" s="93" t="s">
        <v>108</v>
      </c>
      <c r="D572" s="92">
        <v>3625352</v>
      </c>
      <c r="E572" s="39"/>
      <c r="F572" s="39"/>
      <c r="G572" s="39"/>
      <c r="H572" s="38"/>
      <c r="I572" s="39"/>
      <c r="J572" s="39"/>
      <c r="K572" s="39"/>
      <c r="L572" s="38"/>
      <c r="M572" s="39"/>
      <c r="N572" s="39"/>
      <c r="O572" s="39"/>
      <c r="P572" s="38"/>
      <c r="Q572" s="39"/>
      <c r="R572" s="39"/>
      <c r="S572" s="39"/>
      <c r="T572" s="38"/>
      <c r="U572" s="39"/>
      <c r="V572" s="39"/>
      <c r="W572" s="39"/>
      <c r="X572" s="38"/>
      <c r="Y572" s="39"/>
      <c r="Z572" s="39"/>
      <c r="AA572" s="39"/>
      <c r="AB572" s="38"/>
      <c r="AC572" s="39"/>
      <c r="AD572" s="39"/>
      <c r="AE572" s="39"/>
      <c r="AF572" s="38"/>
      <c r="AG572" s="39"/>
      <c r="AH572" s="39"/>
      <c r="AJ572" s="38"/>
      <c r="AK572" s="39"/>
      <c r="AL572" s="39"/>
      <c r="AM572" s="39"/>
      <c r="AN572" s="38"/>
      <c r="AO572" s="39"/>
      <c r="AP572" s="40"/>
      <c r="AQ572" s="40">
        <v>749356</v>
      </c>
      <c r="AR572" s="42">
        <v>749437</v>
      </c>
      <c r="AS572" s="42">
        <v>749519</v>
      </c>
      <c r="AU572" s="169"/>
      <c r="AV572" s="169"/>
      <c r="AW572" s="169"/>
      <c r="AX572" s="169"/>
      <c r="AY572" s="169"/>
      <c r="AZ572" s="169"/>
      <c r="BA572" s="169"/>
      <c r="BB572" s="169"/>
      <c r="BC572" s="169"/>
      <c r="BD572" s="169"/>
    </row>
    <row r="573" spans="1:56" x14ac:dyDescent="0.45">
      <c r="A573" s="45" t="s">
        <v>567</v>
      </c>
      <c r="B573" s="92" t="s">
        <v>182</v>
      </c>
      <c r="C573" s="93" t="s">
        <v>108</v>
      </c>
      <c r="D573" s="92">
        <v>3625353</v>
      </c>
      <c r="E573" s="39"/>
      <c r="F573" s="39"/>
      <c r="G573" s="39"/>
      <c r="H573" s="38"/>
      <c r="I573" s="39"/>
      <c r="J573" s="39"/>
      <c r="K573" s="39"/>
      <c r="L573" s="38"/>
      <c r="M573" s="39"/>
      <c r="N573" s="39"/>
      <c r="O573" s="39"/>
      <c r="P573" s="38"/>
      <c r="Q573" s="39"/>
      <c r="R573" s="39"/>
      <c r="S573" s="39"/>
      <c r="T573" s="38"/>
      <c r="U573" s="39"/>
      <c r="V573" s="39"/>
      <c r="W573" s="39"/>
      <c r="X573" s="38"/>
      <c r="Y573" s="39"/>
      <c r="Z573" s="39"/>
      <c r="AA573" s="39"/>
      <c r="AB573" s="38"/>
      <c r="AC573" s="39"/>
      <c r="AD573" s="39"/>
      <c r="AE573" s="39"/>
      <c r="AF573" s="38"/>
      <c r="AG573" s="39"/>
      <c r="AH573" s="39"/>
      <c r="AJ573" s="38"/>
      <c r="AK573" s="39"/>
      <c r="AL573" s="39"/>
      <c r="AM573" s="39"/>
      <c r="AN573" s="38"/>
      <c r="AO573" s="39"/>
      <c r="AP573" s="40"/>
      <c r="AQ573" s="40">
        <v>549482</v>
      </c>
      <c r="AR573" s="42">
        <v>549505</v>
      </c>
      <c r="AS573" s="42">
        <v>549528</v>
      </c>
      <c r="AU573" s="169"/>
      <c r="AV573" s="169"/>
      <c r="AW573" s="169"/>
      <c r="AX573" s="169"/>
      <c r="AY573" s="169"/>
      <c r="AZ573" s="169"/>
      <c r="BA573" s="169"/>
      <c r="BB573" s="169"/>
      <c r="BC573" s="169"/>
      <c r="BD573" s="169"/>
    </row>
    <row r="574" spans="1:56" x14ac:dyDescent="0.45">
      <c r="A574" s="45" t="s">
        <v>568</v>
      </c>
      <c r="B574" s="92" t="s">
        <v>182</v>
      </c>
      <c r="C574" s="93" t="s">
        <v>108</v>
      </c>
      <c r="D574" s="92">
        <v>3625354</v>
      </c>
      <c r="E574" s="39"/>
      <c r="F574" s="39"/>
      <c r="G574" s="39"/>
      <c r="H574" s="38"/>
      <c r="I574" s="39"/>
      <c r="J574" s="39"/>
      <c r="K574" s="39"/>
      <c r="L574" s="38"/>
      <c r="M574" s="39"/>
      <c r="N574" s="39"/>
      <c r="O574" s="39"/>
      <c r="P574" s="38"/>
      <c r="Q574" s="39"/>
      <c r="R574" s="39"/>
      <c r="S574" s="39"/>
      <c r="T574" s="38"/>
      <c r="U574" s="39"/>
      <c r="V574" s="39"/>
      <c r="W574" s="39"/>
      <c r="X574" s="38"/>
      <c r="Y574" s="39"/>
      <c r="Z574" s="39"/>
      <c r="AA574" s="39"/>
      <c r="AB574" s="38"/>
      <c r="AC574" s="39"/>
      <c r="AD574" s="39"/>
      <c r="AE574" s="39"/>
      <c r="AF574" s="38"/>
      <c r="AG574" s="39"/>
      <c r="AH574" s="39"/>
      <c r="AJ574" s="38"/>
      <c r="AK574" s="39"/>
      <c r="AL574" s="39"/>
      <c r="AM574" s="39"/>
      <c r="AN574" s="38"/>
      <c r="AO574" s="39"/>
      <c r="AP574" s="40"/>
      <c r="AQ574" s="40">
        <v>299707</v>
      </c>
      <c r="AR574" s="42">
        <v>299708</v>
      </c>
      <c r="AS574" s="42">
        <v>299709</v>
      </c>
      <c r="AU574" s="169"/>
      <c r="AV574" s="169"/>
      <c r="AW574" s="169"/>
      <c r="AX574" s="169"/>
      <c r="AY574" s="169"/>
      <c r="AZ574" s="169"/>
      <c r="BA574" s="169"/>
      <c r="BB574" s="169"/>
      <c r="BC574" s="169"/>
      <c r="BD574" s="169"/>
    </row>
    <row r="575" spans="1:56" x14ac:dyDescent="0.45">
      <c r="A575" s="45" t="s">
        <v>569</v>
      </c>
      <c r="B575" s="92" t="s">
        <v>182</v>
      </c>
      <c r="C575" s="93" t="s">
        <v>108</v>
      </c>
      <c r="D575" s="92">
        <v>240477</v>
      </c>
      <c r="E575" s="40">
        <v>897650</v>
      </c>
      <c r="F575" s="40">
        <v>897700</v>
      </c>
      <c r="G575" s="40">
        <v>897750</v>
      </c>
      <c r="H575" s="42">
        <v>897801</v>
      </c>
      <c r="I575" s="39"/>
      <c r="J575" s="39"/>
      <c r="K575" s="39"/>
      <c r="L575" s="42">
        <v>898009</v>
      </c>
      <c r="M575" s="39"/>
      <c r="N575" s="39"/>
      <c r="O575" s="40">
        <v>898170</v>
      </c>
      <c r="P575" s="42">
        <v>898225</v>
      </c>
      <c r="Q575" s="39"/>
      <c r="R575" s="39"/>
      <c r="S575" s="39"/>
      <c r="T575" s="42">
        <v>898448</v>
      </c>
      <c r="U575" s="40">
        <v>898504</v>
      </c>
      <c r="V575" s="40">
        <v>898562</v>
      </c>
      <c r="W575" s="40">
        <v>898620</v>
      </c>
      <c r="X575" s="42">
        <v>898678</v>
      </c>
      <c r="Y575" s="40">
        <v>898737</v>
      </c>
      <c r="Z575" s="40">
        <v>898796</v>
      </c>
      <c r="AA575" s="40">
        <v>898856</v>
      </c>
      <c r="AB575" s="42">
        <v>898916</v>
      </c>
      <c r="AC575" s="40">
        <v>898977</v>
      </c>
      <c r="AD575" s="40">
        <v>899038</v>
      </c>
      <c r="AE575" s="40">
        <v>899100</v>
      </c>
      <c r="AF575" s="42">
        <v>899163</v>
      </c>
      <c r="AG575" s="40">
        <v>899225</v>
      </c>
      <c r="AH575" s="40">
        <v>899289</v>
      </c>
      <c r="AI575" s="40">
        <v>899353</v>
      </c>
      <c r="AJ575" s="42">
        <v>899417</v>
      </c>
      <c r="AK575" s="40">
        <v>899482</v>
      </c>
      <c r="AL575" s="40">
        <v>899548</v>
      </c>
      <c r="AM575" s="40">
        <v>899614</v>
      </c>
      <c r="AN575" s="42">
        <v>899681</v>
      </c>
      <c r="AO575" s="40">
        <v>899748</v>
      </c>
      <c r="AP575" s="40">
        <v>899816</v>
      </c>
      <c r="AQ575" s="40"/>
      <c r="AR575" s="38"/>
      <c r="AS575" s="38"/>
      <c r="AU575" s="169"/>
      <c r="AV575" s="169"/>
      <c r="AW575" s="169"/>
      <c r="AX575" s="169"/>
      <c r="AY575" s="169"/>
      <c r="AZ575" s="169"/>
      <c r="BA575" s="169"/>
      <c r="BB575" s="169"/>
      <c r="BC575" s="169"/>
      <c r="BD575" s="169"/>
    </row>
    <row r="576" spans="1:56" x14ac:dyDescent="0.45">
      <c r="A576" s="45" t="s">
        <v>570</v>
      </c>
      <c r="B576" s="92" t="s">
        <v>182</v>
      </c>
      <c r="C576" s="93" t="s">
        <v>108</v>
      </c>
      <c r="D576" s="92">
        <v>240478</v>
      </c>
      <c r="E576" s="39"/>
      <c r="F576" s="39"/>
      <c r="G576" s="39"/>
      <c r="H576" s="38"/>
      <c r="I576" s="39"/>
      <c r="J576" s="39"/>
      <c r="K576" s="39"/>
      <c r="L576" s="38"/>
      <c r="M576" s="39"/>
      <c r="N576" s="39"/>
      <c r="O576" s="39"/>
      <c r="P576" s="38"/>
      <c r="Q576" s="39"/>
      <c r="R576" s="39"/>
      <c r="S576" s="39"/>
      <c r="T576" s="38"/>
      <c r="U576" s="39"/>
      <c r="V576" s="39"/>
      <c r="W576" s="39"/>
      <c r="X576" s="38"/>
      <c r="Y576" s="39"/>
      <c r="Z576" s="39"/>
      <c r="AA576" s="39"/>
      <c r="AB576" s="38"/>
      <c r="AC576" s="39"/>
      <c r="AD576" s="39"/>
      <c r="AE576" s="39"/>
      <c r="AF576" s="38"/>
      <c r="AG576" s="40">
        <v>999335</v>
      </c>
      <c r="AH576" s="40">
        <v>999349</v>
      </c>
      <c r="AI576" s="40">
        <v>999363</v>
      </c>
      <c r="AJ576" s="42">
        <v>999377</v>
      </c>
      <c r="AK576" s="40">
        <v>999391</v>
      </c>
      <c r="AL576" s="40">
        <v>1006743</v>
      </c>
      <c r="AM576" s="40">
        <v>997086</v>
      </c>
      <c r="AN576" s="42">
        <v>988990</v>
      </c>
      <c r="AO576" s="40">
        <v>961277</v>
      </c>
      <c r="AP576" s="40">
        <v>969097</v>
      </c>
      <c r="AQ576" s="40">
        <v>941565</v>
      </c>
      <c r="AR576" s="42">
        <v>952440</v>
      </c>
      <c r="AS576" s="42">
        <v>956634</v>
      </c>
      <c r="AU576" s="169"/>
      <c r="AV576" s="169"/>
      <c r="AW576" s="169"/>
      <c r="AX576" s="169"/>
      <c r="AY576" s="169"/>
      <c r="AZ576" s="169"/>
      <c r="BA576" s="169"/>
      <c r="BB576" s="169"/>
      <c r="BC576" s="169"/>
      <c r="BD576" s="169"/>
    </row>
    <row r="577" spans="1:56" x14ac:dyDescent="0.45">
      <c r="A577" s="45" t="s">
        <v>571</v>
      </c>
      <c r="B577" s="92" t="s">
        <v>182</v>
      </c>
      <c r="C577" s="93" t="s">
        <v>108</v>
      </c>
      <c r="D577" s="92">
        <v>240479</v>
      </c>
      <c r="E577" s="39"/>
      <c r="F577" s="39"/>
      <c r="G577" s="39"/>
      <c r="H577" s="38"/>
      <c r="I577" s="39"/>
      <c r="J577" s="39"/>
      <c r="K577" s="39"/>
      <c r="L577" s="38"/>
      <c r="M577" s="39"/>
      <c r="N577" s="39"/>
      <c r="O577" s="40">
        <v>499220</v>
      </c>
      <c r="P577" s="42">
        <v>499236</v>
      </c>
      <c r="Q577" s="39"/>
      <c r="R577" s="39"/>
      <c r="S577" s="39"/>
      <c r="T577" s="42">
        <v>499300</v>
      </c>
      <c r="U577" s="40">
        <v>499317</v>
      </c>
      <c r="V577" s="40">
        <v>499334</v>
      </c>
      <c r="W577" s="40">
        <v>499351</v>
      </c>
      <c r="X577" s="42">
        <v>499368</v>
      </c>
      <c r="Y577" s="40">
        <v>499385</v>
      </c>
      <c r="Z577" s="40">
        <v>499402</v>
      </c>
      <c r="AA577" s="40">
        <v>499420</v>
      </c>
      <c r="AB577" s="42">
        <v>499438</v>
      </c>
      <c r="AC577" s="40">
        <v>499456</v>
      </c>
      <c r="AD577" s="40">
        <v>499474</v>
      </c>
      <c r="AE577" s="40">
        <v>499493</v>
      </c>
      <c r="AF577" s="42">
        <v>499511</v>
      </c>
      <c r="AG577" s="40">
        <v>499530</v>
      </c>
      <c r="AH577" s="40">
        <v>499549</v>
      </c>
      <c r="AI577" s="40">
        <v>499569</v>
      </c>
      <c r="AJ577" s="42">
        <v>499588</v>
      </c>
      <c r="AK577" s="40">
        <v>499608</v>
      </c>
      <c r="AL577" s="40">
        <v>499628</v>
      </c>
      <c r="AM577" s="40">
        <v>499648</v>
      </c>
      <c r="AN577" s="42">
        <v>499668</v>
      </c>
      <c r="AO577" s="40">
        <v>499688</v>
      </c>
      <c r="AP577" s="40">
        <v>499709</v>
      </c>
      <c r="AQ577" s="40">
        <v>499730</v>
      </c>
      <c r="AR577" s="42">
        <v>499751</v>
      </c>
      <c r="AS577" s="42">
        <v>499773</v>
      </c>
      <c r="AU577" s="169"/>
      <c r="AV577" s="169"/>
      <c r="AW577" s="169"/>
      <c r="AX577" s="169"/>
      <c r="AY577" s="169"/>
      <c r="AZ577" s="169"/>
      <c r="BA577" s="169"/>
      <c r="BB577" s="169"/>
      <c r="BC577" s="169"/>
      <c r="BD577" s="169"/>
    </row>
    <row r="578" spans="1:56" x14ac:dyDescent="0.45">
      <c r="A578" s="45" t="s">
        <v>572</v>
      </c>
      <c r="B578" s="92" t="s">
        <v>182</v>
      </c>
      <c r="C578" s="93" t="s">
        <v>108</v>
      </c>
      <c r="D578" s="92">
        <v>240480</v>
      </c>
      <c r="E578" s="39"/>
      <c r="F578" s="39"/>
      <c r="G578" s="39"/>
      <c r="H578" s="38"/>
      <c r="I578" s="39"/>
      <c r="J578" s="39"/>
      <c r="K578" s="39"/>
      <c r="L578" s="38"/>
      <c r="M578" s="39"/>
      <c r="N578" s="39"/>
      <c r="O578" s="39"/>
      <c r="P578" s="38"/>
      <c r="Q578" s="39"/>
      <c r="R578" s="39"/>
      <c r="S578" s="39"/>
      <c r="T578" s="38"/>
      <c r="U578" s="40">
        <v>599559</v>
      </c>
      <c r="V578" s="40">
        <v>599568</v>
      </c>
      <c r="W578" s="40">
        <v>599577</v>
      </c>
      <c r="X578" s="42">
        <v>599587</v>
      </c>
      <c r="Y578" s="40">
        <v>599596</v>
      </c>
      <c r="Z578" s="40">
        <v>599605</v>
      </c>
      <c r="AA578" s="40">
        <v>599615</v>
      </c>
      <c r="AB578" s="42">
        <v>599625</v>
      </c>
      <c r="AC578" s="40">
        <v>599635</v>
      </c>
      <c r="AD578" s="40">
        <v>599644</v>
      </c>
      <c r="AE578" s="40">
        <v>599654</v>
      </c>
      <c r="AF578" s="42">
        <v>599664</v>
      </c>
      <c r="AG578" s="40">
        <v>599675</v>
      </c>
      <c r="AH578" s="40">
        <v>599685</v>
      </c>
      <c r="AI578" s="40">
        <v>599695</v>
      </c>
      <c r="AJ578" s="42">
        <v>599706</v>
      </c>
      <c r="AK578" s="40">
        <v>599716</v>
      </c>
      <c r="AL578" s="40">
        <v>599727</v>
      </c>
      <c r="AM578" s="40">
        <v>599738</v>
      </c>
      <c r="AN578" s="42">
        <v>599749</v>
      </c>
      <c r="AO578" s="40">
        <v>599760</v>
      </c>
      <c r="AP578" s="40">
        <v>599771</v>
      </c>
      <c r="AQ578" s="40">
        <v>599782</v>
      </c>
      <c r="AR578" s="42">
        <v>599793</v>
      </c>
      <c r="AS578" s="42">
        <v>599805</v>
      </c>
      <c r="AU578" s="169"/>
      <c r="AV578" s="169"/>
      <c r="AW578" s="169"/>
      <c r="AX578" s="169"/>
      <c r="AY578" s="169"/>
      <c r="AZ578" s="169"/>
      <c r="BA578" s="169"/>
      <c r="BB578" s="169"/>
      <c r="BC578" s="169"/>
      <c r="BD578" s="169"/>
    </row>
    <row r="579" spans="1:56" x14ac:dyDescent="0.45">
      <c r="A579" s="45" t="s">
        <v>573</v>
      </c>
      <c r="B579" s="92" t="s">
        <v>182</v>
      </c>
      <c r="C579" s="93" t="s">
        <v>108</v>
      </c>
      <c r="D579" s="92">
        <v>240481</v>
      </c>
      <c r="E579" s="39"/>
      <c r="F579" s="39"/>
      <c r="G579" s="39"/>
      <c r="H579" s="38"/>
      <c r="I579" s="39"/>
      <c r="J579" s="39"/>
      <c r="K579" s="39"/>
      <c r="L579" s="38"/>
      <c r="M579" s="39"/>
      <c r="N579" s="39"/>
      <c r="O579" s="39"/>
      <c r="P579" s="38"/>
      <c r="Q579" s="39"/>
      <c r="R579" s="39"/>
      <c r="S579" s="39"/>
      <c r="T579" s="38"/>
      <c r="U579" s="39"/>
      <c r="V579" s="39"/>
      <c r="W579" s="39"/>
      <c r="X579" s="38"/>
      <c r="Y579" s="39"/>
      <c r="Z579" s="39"/>
      <c r="AA579" s="39"/>
      <c r="AB579" s="38"/>
      <c r="AC579" s="39"/>
      <c r="AD579" s="39"/>
      <c r="AE579" s="39"/>
      <c r="AF579" s="38"/>
      <c r="AG579" s="40">
        <v>494992</v>
      </c>
      <c r="AH579" s="40">
        <v>495013</v>
      </c>
      <c r="AI579" s="40">
        <v>495034</v>
      </c>
      <c r="AJ579" s="42">
        <v>495055</v>
      </c>
      <c r="AK579" s="40">
        <v>495077</v>
      </c>
      <c r="AL579" s="40">
        <v>495099</v>
      </c>
      <c r="AM579" s="40">
        <v>495121</v>
      </c>
      <c r="AN579" s="42">
        <v>495143</v>
      </c>
      <c r="AO579" s="40">
        <v>495165</v>
      </c>
      <c r="AP579" s="40">
        <v>495188</v>
      </c>
      <c r="AQ579" s="40">
        <v>495211</v>
      </c>
      <c r="AR579" s="42">
        <v>495234</v>
      </c>
      <c r="AS579" s="42">
        <v>495258</v>
      </c>
      <c r="AU579" s="169"/>
      <c r="AV579" s="169"/>
      <c r="AW579" s="169"/>
      <c r="AX579" s="169"/>
      <c r="AY579" s="169"/>
      <c r="AZ579" s="169"/>
      <c r="BA579" s="169"/>
      <c r="BB579" s="169"/>
      <c r="BC579" s="169"/>
      <c r="BD579" s="169"/>
    </row>
    <row r="580" spans="1:56" x14ac:dyDescent="0.45">
      <c r="A580" s="41" t="s">
        <v>574</v>
      </c>
      <c r="B580" s="92" t="s">
        <v>182</v>
      </c>
      <c r="C580" s="93" t="s">
        <v>108</v>
      </c>
      <c r="D580" s="92">
        <v>240482</v>
      </c>
      <c r="E580" s="39"/>
      <c r="F580" s="39"/>
      <c r="G580" s="39"/>
      <c r="H580" s="38"/>
      <c r="I580" s="39"/>
      <c r="J580" s="39"/>
      <c r="K580" s="39"/>
      <c r="L580" s="38"/>
      <c r="M580" s="39"/>
      <c r="N580" s="39"/>
      <c r="O580" s="39"/>
      <c r="P580" s="38"/>
      <c r="Q580" s="39"/>
      <c r="R580" s="39"/>
      <c r="S580" s="39"/>
      <c r="T580" s="42">
        <v>490500</v>
      </c>
      <c r="U580" s="40">
        <v>467700</v>
      </c>
      <c r="V580" s="40">
        <v>515500</v>
      </c>
      <c r="W580" s="40">
        <v>549900</v>
      </c>
      <c r="X580" s="42">
        <v>430200</v>
      </c>
      <c r="Y580" s="40">
        <v>193000</v>
      </c>
      <c r="Z580" s="40">
        <v>280800</v>
      </c>
      <c r="AA580" s="40">
        <v>407000</v>
      </c>
      <c r="AB580" s="42">
        <v>366900</v>
      </c>
      <c r="AC580" s="40">
        <v>245600</v>
      </c>
      <c r="AD580" s="40">
        <v>86200</v>
      </c>
      <c r="AE580" s="40">
        <v>276100</v>
      </c>
      <c r="AF580" s="42">
        <v>425200</v>
      </c>
      <c r="AG580" s="39"/>
      <c r="AH580" s="39"/>
      <c r="AJ580" s="38"/>
      <c r="AK580" s="39"/>
      <c r="AL580" s="40">
        <v>18400</v>
      </c>
      <c r="AM580" s="39"/>
      <c r="AN580" s="42">
        <v>54300</v>
      </c>
      <c r="AO580" s="40">
        <v>759600</v>
      </c>
      <c r="AP580" s="40">
        <v>1095533</v>
      </c>
      <c r="AQ580" s="40">
        <v>511100</v>
      </c>
      <c r="AR580" s="42">
        <v>1501900</v>
      </c>
      <c r="AS580" s="42">
        <v>1504968</v>
      </c>
      <c r="AU580" s="169"/>
      <c r="AV580" s="169"/>
      <c r="AW580" s="169"/>
      <c r="AX580" s="169"/>
      <c r="AY580" s="169"/>
      <c r="AZ580" s="169"/>
      <c r="BA580" s="169"/>
      <c r="BB580" s="169"/>
      <c r="BC580" s="169"/>
      <c r="BD580" s="169"/>
    </row>
    <row r="581" spans="1:56" x14ac:dyDescent="0.45">
      <c r="A581" s="41" t="s">
        <v>575</v>
      </c>
      <c r="B581" s="92" t="s">
        <v>182</v>
      </c>
      <c r="C581" s="93" t="s">
        <v>108</v>
      </c>
      <c r="D581" s="92">
        <v>4425304</v>
      </c>
      <c r="E581" s="39"/>
      <c r="F581" s="39"/>
      <c r="G581" s="39"/>
      <c r="H581" s="38"/>
      <c r="I581" s="39"/>
      <c r="J581" s="39"/>
      <c r="K581" s="39"/>
      <c r="L581" s="38"/>
      <c r="M581" s="39"/>
      <c r="N581" s="39"/>
      <c r="O581" s="39"/>
      <c r="P581" s="38"/>
      <c r="Q581" s="39"/>
      <c r="R581" s="39"/>
      <c r="S581" s="39"/>
      <c r="T581" s="38"/>
      <c r="U581" s="39"/>
      <c r="V581" s="39"/>
      <c r="W581" s="39"/>
      <c r="X581" s="38"/>
      <c r="Y581" s="39"/>
      <c r="Z581" s="39"/>
      <c r="AA581" s="39"/>
      <c r="AB581" s="38"/>
      <c r="AC581" s="39"/>
      <c r="AD581" s="39"/>
      <c r="AE581" s="39"/>
      <c r="AF581" s="38"/>
      <c r="AG581" s="39"/>
      <c r="AH581" s="39"/>
      <c r="AJ581" s="38"/>
      <c r="AK581" s="39"/>
      <c r="AL581" s="39"/>
      <c r="AM581" s="39"/>
      <c r="AN581" s="38"/>
      <c r="AO581" s="39"/>
      <c r="AP581" s="39"/>
      <c r="AQ581" s="39"/>
      <c r="AR581" s="38"/>
      <c r="AS581" s="42">
        <v>250000</v>
      </c>
      <c r="AU581" s="169"/>
      <c r="AV581" s="169"/>
      <c r="AW581" s="169"/>
      <c r="AX581" s="169"/>
      <c r="AY581" s="169"/>
      <c r="AZ581" s="169"/>
      <c r="BA581" s="169"/>
      <c r="BB581" s="169"/>
      <c r="BC581" s="169"/>
      <c r="BD581" s="169"/>
    </row>
    <row r="582" spans="1:56" x14ac:dyDescent="0.45">
      <c r="A582" s="41" t="s">
        <v>576</v>
      </c>
      <c r="B582" s="92" t="s">
        <v>182</v>
      </c>
      <c r="C582" s="93" t="s">
        <v>109</v>
      </c>
      <c r="D582" s="92">
        <v>240483</v>
      </c>
      <c r="E582" s="40">
        <v>7516</v>
      </c>
      <c r="F582" s="40">
        <v>7297</v>
      </c>
      <c r="G582" s="40">
        <v>7072</v>
      </c>
      <c r="H582" s="42">
        <v>6841</v>
      </c>
      <c r="I582" s="39"/>
      <c r="J582" s="39"/>
      <c r="K582" s="39"/>
      <c r="L582" s="42">
        <v>5875</v>
      </c>
      <c r="M582" s="39"/>
      <c r="N582" s="39"/>
      <c r="O582" s="40">
        <v>5087</v>
      </c>
      <c r="P582" s="42">
        <v>4806</v>
      </c>
      <c r="Q582" s="39"/>
      <c r="R582" s="39"/>
      <c r="S582" s="39"/>
      <c r="T582" s="42">
        <v>3643</v>
      </c>
      <c r="U582" s="40">
        <v>3339</v>
      </c>
      <c r="V582" s="40">
        <v>5915</v>
      </c>
      <c r="W582" s="40">
        <v>8261</v>
      </c>
      <c r="X582" s="42">
        <v>12321</v>
      </c>
      <c r="Y582" s="40">
        <v>11992</v>
      </c>
      <c r="Z582" s="40">
        <v>11659</v>
      </c>
      <c r="AA582" s="40">
        <v>11321</v>
      </c>
      <c r="AB582" s="42">
        <v>10977</v>
      </c>
      <c r="AC582" s="39"/>
      <c r="AD582" s="39"/>
      <c r="AE582" s="39"/>
      <c r="AF582" s="38"/>
      <c r="AG582" s="39"/>
      <c r="AH582" s="39"/>
      <c r="AJ582" s="38"/>
      <c r="AK582" s="39"/>
      <c r="AL582" s="39"/>
      <c r="AM582" s="39"/>
      <c r="AN582" s="38"/>
      <c r="AO582" s="39"/>
      <c r="AP582" s="40"/>
      <c r="AQ582" s="40"/>
      <c r="AR582" s="38"/>
      <c r="AS582" s="38"/>
      <c r="AU582" s="169"/>
      <c r="AV582" s="169"/>
      <c r="AW582" s="169"/>
      <c r="AX582" s="169"/>
      <c r="AY582" s="169"/>
      <c r="AZ582" s="169"/>
      <c r="BA582" s="169"/>
      <c r="BB582" s="169"/>
      <c r="BC582" s="169"/>
      <c r="BD582" s="169"/>
    </row>
    <row r="583" spans="1:56" x14ac:dyDescent="0.45">
      <c r="A583" s="41" t="s">
        <v>577</v>
      </c>
      <c r="B583" s="92" t="s">
        <v>182</v>
      </c>
      <c r="C583" s="93" t="s">
        <v>108</v>
      </c>
      <c r="D583" s="92">
        <v>240484</v>
      </c>
      <c r="E583" s="40">
        <v>14495</v>
      </c>
      <c r="F583" s="40">
        <v>14495</v>
      </c>
      <c r="G583" s="40">
        <v>14495</v>
      </c>
      <c r="H583" s="42">
        <v>14495</v>
      </c>
      <c r="I583" s="39"/>
      <c r="J583" s="39"/>
      <c r="K583" s="39"/>
      <c r="L583" s="42">
        <v>11995</v>
      </c>
      <c r="M583" s="39"/>
      <c r="N583" s="39"/>
      <c r="O583" s="40">
        <v>10590</v>
      </c>
      <c r="P583" s="42">
        <v>10590</v>
      </c>
      <c r="Q583" s="39"/>
      <c r="R583" s="39"/>
      <c r="S583" s="39"/>
      <c r="T583" s="42">
        <v>8840</v>
      </c>
      <c r="U583" s="40">
        <v>8840</v>
      </c>
      <c r="V583" s="40">
        <v>8840</v>
      </c>
      <c r="W583" s="40">
        <v>7765</v>
      </c>
      <c r="X583" s="42">
        <v>7335</v>
      </c>
      <c r="Y583" s="40">
        <v>7335</v>
      </c>
      <c r="Z583" s="40">
        <v>7335</v>
      </c>
      <c r="AA583" s="40">
        <v>6360</v>
      </c>
      <c r="AB583" s="42">
        <v>6360</v>
      </c>
      <c r="AC583" s="40">
        <v>5835</v>
      </c>
      <c r="AD583" s="40">
        <v>5835</v>
      </c>
      <c r="AE583" s="40">
        <v>5835</v>
      </c>
      <c r="AF583" s="38"/>
      <c r="AG583" s="39"/>
      <c r="AH583" s="39"/>
      <c r="AJ583" s="38"/>
      <c r="AK583" s="39"/>
      <c r="AL583" s="39"/>
      <c r="AM583" s="39"/>
      <c r="AN583" s="38"/>
      <c r="AO583" s="39"/>
      <c r="AP583" s="40"/>
      <c r="AQ583" s="40"/>
      <c r="AR583" s="38"/>
      <c r="AS583" s="38"/>
      <c r="AU583" s="169"/>
      <c r="AV583" s="169"/>
      <c r="AW583" s="169"/>
      <c r="AX583" s="169"/>
      <c r="AY583" s="169"/>
      <c r="AZ583" s="169"/>
      <c r="BA583" s="169"/>
      <c r="BB583" s="169"/>
      <c r="BC583" s="169"/>
      <c r="BD583" s="169"/>
    </row>
    <row r="584" spans="1:56" x14ac:dyDescent="0.45">
      <c r="A584" s="41" t="s">
        <v>88</v>
      </c>
      <c r="B584" s="92" t="s">
        <v>182</v>
      </c>
      <c r="C584" s="93" t="s">
        <v>108</v>
      </c>
      <c r="D584" s="92">
        <v>240485</v>
      </c>
      <c r="E584" s="39"/>
      <c r="F584" s="39"/>
      <c r="G584" s="39"/>
      <c r="H584" s="38"/>
      <c r="I584" s="39"/>
      <c r="J584" s="39"/>
      <c r="K584" s="39"/>
      <c r="L584" s="38"/>
      <c r="M584" s="39"/>
      <c r="N584" s="39"/>
      <c r="O584" s="39"/>
      <c r="P584" s="38"/>
      <c r="Q584" s="39"/>
      <c r="R584" s="39"/>
      <c r="S584" s="39"/>
      <c r="T584" s="38"/>
      <c r="U584" s="39"/>
      <c r="V584" s="39"/>
      <c r="W584" s="39"/>
      <c r="X584" s="38"/>
      <c r="Y584" s="39"/>
      <c r="Z584" s="39"/>
      <c r="AA584" s="39"/>
      <c r="AB584" s="38"/>
      <c r="AC584" s="39"/>
      <c r="AD584" s="39"/>
      <c r="AE584" s="39"/>
      <c r="AF584" s="42">
        <v>4895</v>
      </c>
      <c r="AG584" s="40">
        <v>4340</v>
      </c>
      <c r="AH584" s="40">
        <v>124463</v>
      </c>
      <c r="AI584" s="40">
        <v>165996</v>
      </c>
      <c r="AJ584" s="42">
        <v>164365</v>
      </c>
      <c r="AK584" s="40">
        <v>163058</v>
      </c>
      <c r="AL584" s="40">
        <v>162326</v>
      </c>
      <c r="AM584" s="40">
        <v>160001</v>
      </c>
      <c r="AN584" s="42">
        <v>159525</v>
      </c>
      <c r="AO584" s="40">
        <v>156874</v>
      </c>
      <c r="AP584" s="40">
        <v>155257</v>
      </c>
      <c r="AQ584" s="40">
        <v>179964</v>
      </c>
      <c r="AR584" s="42">
        <v>200695</v>
      </c>
      <c r="AS584" s="42">
        <v>210998</v>
      </c>
      <c r="AU584" s="169"/>
      <c r="AV584" s="169"/>
      <c r="AW584" s="169"/>
      <c r="AX584" s="169"/>
      <c r="AY584" s="169"/>
      <c r="AZ584" s="169"/>
      <c r="BA584" s="169"/>
      <c r="BB584" s="169"/>
      <c r="BC584" s="169"/>
      <c r="BD584" s="169"/>
    </row>
    <row r="585" spans="1:56" x14ac:dyDescent="0.45">
      <c r="A585" s="41" t="s">
        <v>578</v>
      </c>
      <c r="B585" s="92" t="s">
        <v>182</v>
      </c>
      <c r="C585" s="93" t="s">
        <v>108</v>
      </c>
      <c r="D585" s="92">
        <v>240486</v>
      </c>
      <c r="E585" s="39"/>
      <c r="F585" s="39"/>
      <c r="G585" s="39"/>
      <c r="H585" s="38"/>
      <c r="I585" s="39"/>
      <c r="J585" s="39"/>
      <c r="K585" s="39"/>
      <c r="L585" s="38"/>
      <c r="M585" s="39"/>
      <c r="N585" s="39"/>
      <c r="O585" s="40">
        <v>-19151</v>
      </c>
      <c r="P585" s="42">
        <v>-18100</v>
      </c>
      <c r="Q585" s="39"/>
      <c r="R585" s="39"/>
      <c r="S585" s="39"/>
      <c r="T585" s="42">
        <v>-14094</v>
      </c>
      <c r="U585" s="40">
        <v>-18894</v>
      </c>
      <c r="V585" s="40">
        <v>-18148</v>
      </c>
      <c r="W585" s="40">
        <v>-17334</v>
      </c>
      <c r="X585" s="42">
        <v>-16515</v>
      </c>
      <c r="Y585" s="40">
        <v>-20157</v>
      </c>
      <c r="Z585" s="40">
        <v>-18386</v>
      </c>
      <c r="AA585" s="40">
        <v>-17723</v>
      </c>
      <c r="AB585" s="42">
        <v>-17055</v>
      </c>
      <c r="AC585" s="40">
        <v>-16383</v>
      </c>
      <c r="AD585" s="40">
        <v>-15704</v>
      </c>
      <c r="AE585" s="40">
        <v>-16698</v>
      </c>
      <c r="AF585" s="42">
        <v>-16012</v>
      </c>
      <c r="AG585" s="40">
        <v>-28879</v>
      </c>
      <c r="AH585" s="40">
        <v>-27941</v>
      </c>
      <c r="AI585" s="40">
        <v>-27043</v>
      </c>
      <c r="AJ585" s="42">
        <v>-26150</v>
      </c>
      <c r="AK585" s="40">
        <v>-25251</v>
      </c>
      <c r="AL585" s="40">
        <v>-24346</v>
      </c>
      <c r="AM585" s="40">
        <v>-23434</v>
      </c>
      <c r="AN585" s="42">
        <v>-24652</v>
      </c>
      <c r="AO585" s="40">
        <v>-23691</v>
      </c>
      <c r="AP585" s="40">
        <v>-22724</v>
      </c>
      <c r="AQ585" s="40">
        <v>-37477</v>
      </c>
      <c r="AR585" s="42">
        <v>-36431</v>
      </c>
      <c r="AS585" s="42">
        <v>-34851</v>
      </c>
      <c r="AU585" s="169"/>
      <c r="AV585" s="169"/>
      <c r="AW585" s="169"/>
      <c r="AX585" s="169"/>
      <c r="AY585" s="169"/>
      <c r="AZ585" s="169"/>
      <c r="BA585" s="169"/>
      <c r="BB585" s="169"/>
      <c r="BC585" s="169"/>
      <c r="BD585" s="169"/>
    </row>
    <row r="586" spans="1:56" x14ac:dyDescent="0.45">
      <c r="A586" s="49" t="s">
        <v>81</v>
      </c>
      <c r="B586" s="94" t="s">
        <v>182</v>
      </c>
      <c r="C586" s="95" t="s">
        <v>108</v>
      </c>
      <c r="D586" s="94">
        <v>2750978</v>
      </c>
      <c r="E586" s="176">
        <f>SUM(E567:E585)</f>
        <v>2836212</v>
      </c>
      <c r="F586" s="176">
        <f>SUM(F567:F585)</f>
        <v>2871065</v>
      </c>
      <c r="G586" s="176">
        <f>SUM(G567:G585)</f>
        <v>2924912</v>
      </c>
      <c r="H586" s="177">
        <f>SUM(H567:H585)</f>
        <v>2818754</v>
      </c>
      <c r="I586" s="191"/>
      <c r="J586" s="191"/>
      <c r="K586" s="191"/>
      <c r="L586" s="177">
        <f>SUM(L567:L585)</f>
        <v>2740585</v>
      </c>
      <c r="M586" s="191"/>
      <c r="N586" s="191"/>
      <c r="O586" s="176">
        <f>SUM(O567:O585)</f>
        <v>3106690</v>
      </c>
      <c r="P586" s="177">
        <f>SUM(P567:P585)</f>
        <v>2970554</v>
      </c>
      <c r="Q586" s="191"/>
      <c r="R586" s="191"/>
      <c r="S586" s="191"/>
      <c r="T586" s="177">
        <f t="shared" ref="T586:AG586" si="42">SUM(T567:T585)</f>
        <v>3211526</v>
      </c>
      <c r="U586" s="176">
        <f t="shared" si="42"/>
        <v>3033278</v>
      </c>
      <c r="V586" s="176">
        <f t="shared" si="42"/>
        <v>3084507</v>
      </c>
      <c r="W586" s="176">
        <f t="shared" si="42"/>
        <v>3121100</v>
      </c>
      <c r="X586" s="177">
        <f t="shared" si="42"/>
        <v>3005958</v>
      </c>
      <c r="Y586" s="176">
        <f t="shared" si="42"/>
        <v>2864386</v>
      </c>
      <c r="Z586" s="176">
        <f t="shared" si="42"/>
        <v>2778720</v>
      </c>
      <c r="AA586" s="176">
        <f t="shared" si="42"/>
        <v>2904368</v>
      </c>
      <c r="AB586" s="177">
        <f t="shared" si="42"/>
        <v>2864690</v>
      </c>
      <c r="AC586" s="176">
        <f t="shared" si="42"/>
        <v>2732660</v>
      </c>
      <c r="AD586" s="176">
        <f t="shared" si="42"/>
        <v>2574038</v>
      </c>
      <c r="AE586" s="176">
        <f t="shared" si="42"/>
        <v>2763045</v>
      </c>
      <c r="AF586" s="177">
        <f t="shared" si="42"/>
        <v>2911993</v>
      </c>
      <c r="AG586" s="176">
        <f t="shared" si="42"/>
        <v>3967801</v>
      </c>
      <c r="AH586" s="188"/>
      <c r="AI586" s="188"/>
      <c r="AJ586" s="189"/>
      <c r="AK586" s="188"/>
      <c r="AL586" s="188"/>
      <c r="AM586" s="188"/>
      <c r="AN586" s="189"/>
      <c r="AO586" s="176">
        <f>SUM(AO567:AO585)</f>
        <v>4848097</v>
      </c>
      <c r="AP586" s="176">
        <f>SUM(AP567:AP585)</f>
        <v>5191335</v>
      </c>
      <c r="AQ586" s="63"/>
      <c r="AR586" s="189"/>
      <c r="AS586" s="177">
        <f>SUM(AS567:AS585)</f>
        <v>7278767</v>
      </c>
      <c r="AU586" s="220"/>
      <c r="AV586" s="220"/>
      <c r="AW586" s="220"/>
      <c r="AX586" s="220"/>
      <c r="AY586" s="220"/>
      <c r="AZ586" s="220"/>
      <c r="BA586" s="220"/>
      <c r="BB586" s="220"/>
      <c r="BC586" s="220"/>
      <c r="BD586" s="220"/>
    </row>
    <row r="587" spans="1:56" x14ac:dyDescent="0.45">
      <c r="A587" s="179"/>
      <c r="B587" s="180"/>
      <c r="C587" s="180"/>
      <c r="D587" s="180"/>
      <c r="E587" s="181"/>
      <c r="F587" s="181"/>
      <c r="G587" s="181"/>
      <c r="H587" s="182"/>
      <c r="I587" s="181"/>
      <c r="J587" s="181"/>
      <c r="K587" s="181"/>
      <c r="L587" s="182"/>
      <c r="M587" s="181"/>
      <c r="N587" s="181"/>
      <c r="O587" s="181"/>
      <c r="P587" s="182"/>
      <c r="Q587" s="181"/>
      <c r="R587" s="181"/>
      <c r="S587" s="181"/>
      <c r="T587" s="182"/>
      <c r="U587" s="181"/>
      <c r="V587" s="181"/>
      <c r="W587" s="181"/>
      <c r="X587" s="182"/>
      <c r="Y587" s="181"/>
      <c r="Z587" s="181"/>
      <c r="AA587" s="181"/>
      <c r="AB587" s="182"/>
      <c r="AC587" s="181"/>
      <c r="AD587" s="181"/>
      <c r="AE587" s="181"/>
      <c r="AF587" s="182"/>
      <c r="AG587" s="181"/>
      <c r="AH587" s="181"/>
      <c r="AJ587" s="182"/>
      <c r="AK587" s="181"/>
      <c r="AL587" s="181"/>
      <c r="AM587" s="181"/>
      <c r="AN587" s="182"/>
      <c r="AO587" s="181"/>
      <c r="AP587" s="221"/>
      <c r="AQ587" s="221"/>
      <c r="AR587" s="182"/>
      <c r="AS587" s="182"/>
      <c r="AU587" s="184"/>
      <c r="AV587" s="184"/>
      <c r="AW587" s="184"/>
      <c r="AX587" s="184"/>
      <c r="AY587" s="184"/>
      <c r="AZ587" s="184"/>
      <c r="BA587" s="184"/>
      <c r="BB587" s="184"/>
      <c r="BC587" s="184"/>
      <c r="BD587" s="184"/>
    </row>
    <row r="588" spans="1:56" x14ac:dyDescent="0.45">
      <c r="A588" s="41" t="s">
        <v>579</v>
      </c>
      <c r="B588" s="92" t="s">
        <v>182</v>
      </c>
      <c r="C588" s="93" t="s">
        <v>108</v>
      </c>
      <c r="D588" s="92">
        <v>240488</v>
      </c>
      <c r="E588" s="40">
        <v>-909</v>
      </c>
      <c r="F588" s="40">
        <v>-25927</v>
      </c>
      <c r="G588" s="40">
        <v>-50945</v>
      </c>
      <c r="H588" s="42">
        <v>-75966</v>
      </c>
      <c r="I588" s="39"/>
      <c r="J588" s="39"/>
      <c r="K588" s="39"/>
      <c r="L588" s="42">
        <v>-101158</v>
      </c>
      <c r="M588" s="39"/>
      <c r="N588" s="39"/>
      <c r="O588" s="40">
        <v>-1358</v>
      </c>
      <c r="P588" s="42">
        <v>-1379</v>
      </c>
      <c r="Q588" s="39"/>
      <c r="R588" s="39"/>
      <c r="S588" s="39"/>
      <c r="T588" s="42">
        <v>-500950</v>
      </c>
      <c r="U588" s="40">
        <v>-401188</v>
      </c>
      <c r="V588" s="40">
        <v>-401402</v>
      </c>
      <c r="W588" s="40">
        <v>-401532</v>
      </c>
      <c r="X588" s="42">
        <v>-401345</v>
      </c>
      <c r="Y588" s="40">
        <v>-1889</v>
      </c>
      <c r="Z588" s="40">
        <v>-1909</v>
      </c>
      <c r="AA588" s="40">
        <v>-1929</v>
      </c>
      <c r="AB588" s="42">
        <v>-1950</v>
      </c>
      <c r="AC588" s="40">
        <v>-555</v>
      </c>
      <c r="AD588" s="40">
        <v>-555</v>
      </c>
      <c r="AE588" s="40">
        <v>-555</v>
      </c>
      <c r="AF588" s="42">
        <v>-555</v>
      </c>
      <c r="AG588" s="40">
        <v>-580</v>
      </c>
      <c r="AH588" s="39"/>
      <c r="AJ588" s="38"/>
      <c r="AK588" s="39"/>
      <c r="AL588" s="39"/>
      <c r="AM588" s="39"/>
      <c r="AN588" s="38"/>
      <c r="AO588" s="40">
        <v>-900635</v>
      </c>
      <c r="AP588" s="40">
        <v>-900635</v>
      </c>
      <c r="AQ588" s="40"/>
      <c r="AR588" s="38"/>
      <c r="AS588" s="42">
        <v>-250000</v>
      </c>
      <c r="AU588" s="169"/>
      <c r="AV588" s="169"/>
      <c r="AW588" s="169"/>
      <c r="AX588" s="169"/>
      <c r="AY588" s="169"/>
      <c r="AZ588" s="169"/>
      <c r="BA588" s="169"/>
      <c r="BB588" s="169"/>
      <c r="BC588" s="169"/>
      <c r="BD588" s="169"/>
    </row>
    <row r="589" spans="1:56" x14ac:dyDescent="0.45">
      <c r="A589" s="49" t="s">
        <v>580</v>
      </c>
      <c r="B589" s="94" t="s">
        <v>182</v>
      </c>
      <c r="C589" s="95" t="s">
        <v>108</v>
      </c>
      <c r="D589" s="94">
        <v>2750979</v>
      </c>
      <c r="E589" s="176">
        <f>SUM(E567:E585)+E588</f>
        <v>2835303</v>
      </c>
      <c r="F589" s="176">
        <f>SUM(F567:F585)+F588</f>
        <v>2845138</v>
      </c>
      <c r="G589" s="176">
        <f>SUM(G567:G585)+G588</f>
        <v>2873967</v>
      </c>
      <c r="H589" s="177">
        <f>SUM(H567:H585)+H588</f>
        <v>2742788</v>
      </c>
      <c r="I589" s="191"/>
      <c r="J589" s="191"/>
      <c r="K589" s="191"/>
      <c r="L589" s="177">
        <f>SUM(L567:L585)+L588</f>
        <v>2639427</v>
      </c>
      <c r="M589" s="191"/>
      <c r="N589" s="191"/>
      <c r="O589" s="176">
        <f>SUM(O567:O585)+O588</f>
        <v>3105332</v>
      </c>
      <c r="P589" s="177">
        <f>SUM(P567:P585)+P588</f>
        <v>2969175</v>
      </c>
      <c r="Q589" s="191"/>
      <c r="R589" s="191"/>
      <c r="S589" s="191"/>
      <c r="T589" s="177">
        <f t="shared" ref="T589:AS589" si="43">SUM(T567:T585)+T588</f>
        <v>2710576</v>
      </c>
      <c r="U589" s="176">
        <f t="shared" si="43"/>
        <v>2632090</v>
      </c>
      <c r="V589" s="176">
        <f t="shared" si="43"/>
        <v>2683105</v>
      </c>
      <c r="W589" s="176">
        <f t="shared" si="43"/>
        <v>2719568</v>
      </c>
      <c r="X589" s="177">
        <f t="shared" si="43"/>
        <v>2604613</v>
      </c>
      <c r="Y589" s="176">
        <f t="shared" si="43"/>
        <v>2862497</v>
      </c>
      <c r="Z589" s="176">
        <f t="shared" si="43"/>
        <v>2776811</v>
      </c>
      <c r="AA589" s="176">
        <f t="shared" si="43"/>
        <v>2902439</v>
      </c>
      <c r="AB589" s="177">
        <f t="shared" si="43"/>
        <v>2862740</v>
      </c>
      <c r="AC589" s="176">
        <f t="shared" si="43"/>
        <v>2732105</v>
      </c>
      <c r="AD589" s="176">
        <f t="shared" si="43"/>
        <v>2573483</v>
      </c>
      <c r="AE589" s="176">
        <f t="shared" si="43"/>
        <v>2762490</v>
      </c>
      <c r="AF589" s="177">
        <f t="shared" si="43"/>
        <v>2911438</v>
      </c>
      <c r="AG589" s="176">
        <f t="shared" si="43"/>
        <v>3967221</v>
      </c>
      <c r="AH589" s="176">
        <f t="shared" si="43"/>
        <v>4089001</v>
      </c>
      <c r="AI589" s="176">
        <f t="shared" si="43"/>
        <v>4131573</v>
      </c>
      <c r="AJ589" s="177">
        <f t="shared" si="43"/>
        <v>4130975</v>
      </c>
      <c r="AK589" s="176">
        <f t="shared" si="43"/>
        <v>4130710</v>
      </c>
      <c r="AL589" s="176">
        <f t="shared" si="43"/>
        <v>4156765</v>
      </c>
      <c r="AM589" s="176">
        <f t="shared" si="43"/>
        <v>4127426</v>
      </c>
      <c r="AN589" s="177">
        <f t="shared" si="43"/>
        <v>4172068</v>
      </c>
      <c r="AO589" s="176">
        <f t="shared" si="43"/>
        <v>3947462</v>
      </c>
      <c r="AP589" s="176">
        <f t="shared" si="43"/>
        <v>4290700</v>
      </c>
      <c r="AQ589" s="176">
        <f t="shared" si="43"/>
        <v>5985728</v>
      </c>
      <c r="AR589" s="177">
        <f t="shared" si="43"/>
        <v>7009399</v>
      </c>
      <c r="AS589" s="177">
        <f t="shared" si="43"/>
        <v>7028767</v>
      </c>
      <c r="AU589" s="220"/>
      <c r="AV589" s="220"/>
      <c r="AW589" s="220"/>
      <c r="AX589" s="220"/>
      <c r="AY589" s="220"/>
      <c r="AZ589" s="220"/>
      <c r="BA589" s="220"/>
      <c r="BB589" s="220"/>
      <c r="BC589" s="220"/>
      <c r="BD589" s="220"/>
    </row>
    <row r="590" spans="1:56" x14ac:dyDescent="0.45">
      <c r="A590" s="179"/>
      <c r="B590" s="180"/>
      <c r="C590" s="180"/>
      <c r="D590" s="180"/>
      <c r="E590" s="168"/>
      <c r="H590" s="52"/>
      <c r="L590" s="52"/>
      <c r="P590" s="52"/>
      <c r="T590" s="52"/>
      <c r="X590" s="52"/>
      <c r="AB590" s="52"/>
      <c r="AF590" s="52"/>
      <c r="AJ590" s="52"/>
      <c r="AN590" s="52"/>
      <c r="AO590" s="168"/>
      <c r="AP590" s="168"/>
      <c r="AQ590" s="168"/>
      <c r="AR590" s="52"/>
      <c r="AS590" s="59"/>
      <c r="AU590" s="51"/>
      <c r="AV590" s="51"/>
      <c r="AW590" s="51"/>
      <c r="AX590" s="51"/>
      <c r="AY590" s="51"/>
      <c r="AZ590" s="51"/>
      <c r="BA590" s="51"/>
      <c r="BB590" s="51"/>
      <c r="BC590" s="51"/>
      <c r="BD590" s="51"/>
    </row>
    <row r="591" spans="1:56" x14ac:dyDescent="0.45">
      <c r="A591" s="43" t="s">
        <v>581</v>
      </c>
      <c r="B591" s="89"/>
      <c r="C591" s="89"/>
      <c r="D591" s="89"/>
      <c r="F591" s="50"/>
      <c r="G591" s="50"/>
      <c r="H591" s="171"/>
      <c r="I591" s="50"/>
      <c r="J591" s="50"/>
      <c r="K591" s="50"/>
      <c r="L591" s="171"/>
      <c r="M591" s="50"/>
      <c r="N591" s="50"/>
      <c r="O591" s="50"/>
      <c r="P591" s="171"/>
      <c r="Q591" s="50"/>
      <c r="R591" s="50"/>
      <c r="S591" s="50"/>
      <c r="T591" s="171"/>
      <c r="U591" s="50"/>
      <c r="V591" s="50"/>
      <c r="W591" s="50"/>
      <c r="X591" s="171"/>
      <c r="Y591" s="50"/>
      <c r="Z591" s="50"/>
      <c r="AA591" s="50"/>
      <c r="AB591" s="171"/>
      <c r="AC591" s="50"/>
      <c r="AD591" s="50"/>
      <c r="AE591" s="50"/>
      <c r="AF591" s="171"/>
      <c r="AG591" s="50"/>
      <c r="AH591" s="50"/>
      <c r="AI591" s="50"/>
      <c r="AJ591" s="171"/>
      <c r="AK591" s="50"/>
      <c r="AL591" s="50"/>
      <c r="AM591" s="50"/>
      <c r="AN591" s="171"/>
      <c r="AO591" s="50"/>
      <c r="AP591" s="50"/>
      <c r="AQ591" s="50"/>
      <c r="AR591" s="171"/>
      <c r="AS591" s="171"/>
      <c r="AU591" s="250"/>
      <c r="AV591" s="250"/>
      <c r="AW591" s="250"/>
      <c r="AX591" s="250"/>
      <c r="AY591" s="250"/>
      <c r="AZ591" s="250"/>
      <c r="BA591" s="250"/>
      <c r="BB591" s="250"/>
      <c r="BC591" s="250"/>
      <c r="BD591" s="250"/>
    </row>
    <row r="592" spans="1:56" x14ac:dyDescent="0.45">
      <c r="A592" s="46" t="s">
        <v>186</v>
      </c>
      <c r="B592" s="90"/>
      <c r="C592" s="90"/>
      <c r="D592" s="90"/>
      <c r="F592" s="50"/>
      <c r="G592" s="50"/>
      <c r="H592" s="171"/>
      <c r="I592" s="50"/>
      <c r="J592" s="50"/>
      <c r="K592" s="50"/>
      <c r="L592" s="171"/>
      <c r="M592" s="50"/>
      <c r="N592" s="50"/>
      <c r="O592" s="50"/>
      <c r="P592" s="171"/>
      <c r="Q592" s="50"/>
      <c r="R592" s="50"/>
      <c r="S592" s="50"/>
      <c r="T592" s="171"/>
      <c r="U592" s="50"/>
      <c r="V592" s="50"/>
      <c r="W592" s="50"/>
      <c r="X592" s="171"/>
      <c r="Y592" s="50"/>
      <c r="Z592" s="50"/>
      <c r="AA592" s="50"/>
      <c r="AB592" s="171"/>
      <c r="AC592" s="50"/>
      <c r="AD592" s="50"/>
      <c r="AE592" s="50"/>
      <c r="AF592" s="171"/>
      <c r="AG592" s="50"/>
      <c r="AH592" s="50"/>
      <c r="AI592" s="50"/>
      <c r="AJ592" s="171"/>
      <c r="AK592" s="50"/>
      <c r="AL592" s="50"/>
      <c r="AM592" s="50"/>
      <c r="AN592" s="171"/>
      <c r="AO592" s="50"/>
      <c r="AP592" s="50"/>
      <c r="AQ592" s="50"/>
      <c r="AR592" s="171"/>
      <c r="AS592" s="171"/>
      <c r="AU592" s="250"/>
      <c r="AV592" s="250"/>
      <c r="AW592" s="250"/>
      <c r="AX592" s="250"/>
      <c r="AY592" s="250"/>
      <c r="AZ592" s="250"/>
      <c r="BA592" s="250"/>
      <c r="BB592" s="250"/>
      <c r="BC592" s="250"/>
      <c r="BD592" s="250"/>
    </row>
    <row r="593" spans="1:56" x14ac:dyDescent="0.45">
      <c r="A593" s="198" t="s">
        <v>582</v>
      </c>
      <c r="B593" s="88" t="s">
        <v>182</v>
      </c>
      <c r="C593" s="119" t="s">
        <v>108</v>
      </c>
      <c r="D593" s="88">
        <v>4523071</v>
      </c>
      <c r="E593" s="40">
        <v>220083</v>
      </c>
      <c r="F593" s="40">
        <v>245475</v>
      </c>
      <c r="G593" s="40">
        <v>237385</v>
      </c>
      <c r="H593" s="52"/>
      <c r="I593" s="40">
        <v>222398</v>
      </c>
      <c r="J593" s="40">
        <v>251260</v>
      </c>
      <c r="K593" s="40">
        <v>236316</v>
      </c>
      <c r="L593" s="52"/>
      <c r="M593" s="40">
        <v>253235</v>
      </c>
      <c r="N593" s="40">
        <v>282349</v>
      </c>
      <c r="O593" s="40">
        <v>253321</v>
      </c>
      <c r="P593" s="52"/>
      <c r="Q593" s="40">
        <v>295124</v>
      </c>
      <c r="R593" s="40">
        <v>306518</v>
      </c>
      <c r="S593" s="40">
        <v>235315</v>
      </c>
      <c r="T593" s="52"/>
      <c r="U593" s="40">
        <v>279489</v>
      </c>
      <c r="V593" s="40">
        <v>294783</v>
      </c>
      <c r="W593" s="40">
        <v>252533</v>
      </c>
      <c r="X593" s="52"/>
      <c r="Y593" s="40">
        <v>364852</v>
      </c>
      <c r="Z593" s="40">
        <v>407237</v>
      </c>
      <c r="AA593" s="40">
        <v>334142</v>
      </c>
      <c r="AB593" s="52"/>
      <c r="AC593" s="40">
        <v>385013</v>
      </c>
      <c r="AD593" s="40">
        <v>426555</v>
      </c>
      <c r="AE593" s="40">
        <v>365550</v>
      </c>
      <c r="AF593" s="52"/>
      <c r="AG593" s="40">
        <v>650446</v>
      </c>
      <c r="AH593" s="40">
        <v>787601</v>
      </c>
      <c r="AI593" s="40">
        <v>574260</v>
      </c>
      <c r="AJ593" s="52"/>
      <c r="AK593" s="40">
        <v>677749</v>
      </c>
      <c r="AL593" s="40">
        <v>637019</v>
      </c>
      <c r="AM593" s="40">
        <v>487031</v>
      </c>
      <c r="AN593" s="52"/>
      <c r="AO593" s="40">
        <v>552657</v>
      </c>
      <c r="AP593" s="40">
        <v>678030</v>
      </c>
      <c r="AQ593" s="40">
        <v>526167</v>
      </c>
      <c r="AR593" s="171"/>
      <c r="AS593" s="42">
        <v>514380</v>
      </c>
      <c r="AU593" s="37">
        <v>1025116</v>
      </c>
      <c r="AV593" s="37">
        <v>1065345</v>
      </c>
      <c r="AW593" s="37">
        <v>1165080</v>
      </c>
      <c r="AX593" s="37">
        <v>1251133</v>
      </c>
      <c r="AY593" s="37">
        <v>1538960</v>
      </c>
      <c r="AZ593" s="37">
        <v>1589472</v>
      </c>
      <c r="BA593" s="37">
        <v>1712555</v>
      </c>
      <c r="BB593" s="37">
        <v>2655050</v>
      </c>
      <c r="BC593" s="37">
        <v>2399232</v>
      </c>
      <c r="BD593" s="37">
        <v>2415989</v>
      </c>
    </row>
    <row r="594" spans="1:56" x14ac:dyDescent="0.45">
      <c r="A594" s="198" t="s">
        <v>583</v>
      </c>
      <c r="B594" s="88" t="s">
        <v>182</v>
      </c>
      <c r="C594" s="119" t="s">
        <v>108</v>
      </c>
      <c r="D594" s="88">
        <v>4523072</v>
      </c>
      <c r="E594" s="40">
        <v>220083</v>
      </c>
      <c r="F594" s="40">
        <v>245475</v>
      </c>
      <c r="G594" s="40">
        <v>237385</v>
      </c>
      <c r="H594" s="52"/>
      <c r="I594" s="40">
        <v>222398</v>
      </c>
      <c r="J594" s="40">
        <v>251260</v>
      </c>
      <c r="K594" s="40">
        <v>236316</v>
      </c>
      <c r="L594" s="52"/>
      <c r="M594" s="40">
        <v>253235</v>
      </c>
      <c r="N594" s="40">
        <v>282349</v>
      </c>
      <c r="O594" s="40">
        <v>253321</v>
      </c>
      <c r="P594" s="52"/>
      <c r="Q594" s="40">
        <v>295124</v>
      </c>
      <c r="R594" s="40">
        <v>306518</v>
      </c>
      <c r="S594" s="40">
        <v>235315</v>
      </c>
      <c r="T594" s="52"/>
      <c r="U594" s="40">
        <v>279489</v>
      </c>
      <c r="V594" s="40">
        <v>294783</v>
      </c>
      <c r="W594" s="40">
        <v>252533</v>
      </c>
      <c r="X594" s="52"/>
      <c r="Y594" s="40">
        <v>364852</v>
      </c>
      <c r="Z594" s="40">
        <v>407237</v>
      </c>
      <c r="AA594" s="40">
        <v>334142</v>
      </c>
      <c r="AB594" s="52"/>
      <c r="AC594" s="40">
        <v>385013</v>
      </c>
      <c r="AD594" s="40">
        <v>426555</v>
      </c>
      <c r="AE594" s="40">
        <v>365550</v>
      </c>
      <c r="AF594" s="52"/>
      <c r="AG594" s="40">
        <v>650446</v>
      </c>
      <c r="AH594" s="40">
        <v>787601</v>
      </c>
      <c r="AI594" s="40">
        <v>574260</v>
      </c>
      <c r="AJ594" s="52"/>
      <c r="AK594" s="40">
        <v>677749</v>
      </c>
      <c r="AL594" s="40">
        <v>637019</v>
      </c>
      <c r="AM594" s="40">
        <v>487031</v>
      </c>
      <c r="AN594" s="52"/>
      <c r="AO594" s="40">
        <v>552657</v>
      </c>
      <c r="AP594" s="40">
        <v>678030</v>
      </c>
      <c r="AQ594" s="40">
        <v>526167</v>
      </c>
      <c r="AR594" s="171"/>
      <c r="AS594" s="42">
        <v>514380</v>
      </c>
      <c r="AU594" s="37">
        <v>1025116</v>
      </c>
      <c r="AV594" s="37">
        <v>1065345</v>
      </c>
      <c r="AW594" s="37">
        <v>1165080</v>
      </c>
      <c r="AX594" s="37">
        <v>1251133</v>
      </c>
      <c r="AY594" s="37">
        <v>1538960</v>
      </c>
      <c r="AZ594" s="37">
        <v>1589472</v>
      </c>
      <c r="BA594" s="37">
        <v>1712555</v>
      </c>
      <c r="BB594" s="37">
        <v>2655050</v>
      </c>
      <c r="BC594" s="37">
        <v>2399232</v>
      </c>
      <c r="BD594" s="37">
        <v>2415989</v>
      </c>
    </row>
    <row r="595" spans="1:56" x14ac:dyDescent="0.45">
      <c r="A595" s="41"/>
      <c r="B595" s="99"/>
      <c r="C595" s="99"/>
      <c r="D595" s="99"/>
      <c r="F595" s="50"/>
      <c r="G595" s="50"/>
      <c r="H595" s="52"/>
      <c r="I595" s="50"/>
      <c r="J595" s="50"/>
      <c r="K595" s="50"/>
      <c r="L595" s="52"/>
      <c r="M595" s="50"/>
      <c r="N595" s="50"/>
      <c r="O595" s="50"/>
      <c r="P595" s="52"/>
      <c r="Q595" s="50"/>
      <c r="R595" s="50"/>
      <c r="S595" s="50"/>
      <c r="T595" s="52"/>
      <c r="U595" s="50"/>
      <c r="V595" s="50"/>
      <c r="W595" s="50"/>
      <c r="X595" s="52"/>
      <c r="Y595" s="50"/>
      <c r="Z595" s="50"/>
      <c r="AA595" s="50"/>
      <c r="AB595" s="52"/>
      <c r="AC595" s="50"/>
      <c r="AD595" s="50"/>
      <c r="AE595" s="50"/>
      <c r="AF595" s="52"/>
      <c r="AG595" s="50"/>
      <c r="AH595" s="50"/>
      <c r="AI595" s="50"/>
      <c r="AJ595" s="52"/>
      <c r="AK595" s="50"/>
      <c r="AL595" s="50"/>
      <c r="AM595" s="50"/>
      <c r="AN595" s="52"/>
      <c r="AO595" s="50"/>
      <c r="AP595" s="50"/>
      <c r="AQ595" s="50"/>
      <c r="AR595" s="171"/>
      <c r="AS595" s="171"/>
      <c r="AU595" s="250"/>
      <c r="AV595" s="250"/>
      <c r="AW595" s="250"/>
      <c r="AX595" s="250"/>
      <c r="AY595" s="250"/>
      <c r="AZ595" s="250"/>
      <c r="BA595" s="250"/>
      <c r="BB595" s="250"/>
      <c r="BC595" s="250"/>
      <c r="BD595" s="250"/>
    </row>
    <row r="596" spans="1:56" x14ac:dyDescent="0.45">
      <c r="A596" s="46" t="s">
        <v>584</v>
      </c>
      <c r="B596" s="90"/>
      <c r="C596" s="90"/>
      <c r="D596" s="90"/>
      <c r="F596" s="50"/>
      <c r="G596" s="50"/>
      <c r="H596" s="52"/>
      <c r="I596" s="50"/>
      <c r="J596" s="50"/>
      <c r="K596" s="50"/>
      <c r="L596" s="52"/>
      <c r="M596" s="50"/>
      <c r="N596" s="50"/>
      <c r="O596" s="50"/>
      <c r="P596" s="52"/>
      <c r="Q596" s="50"/>
      <c r="R596" s="50"/>
      <c r="S596" s="50"/>
      <c r="T596" s="52"/>
      <c r="U596" s="50"/>
      <c r="V596" s="50"/>
      <c r="W596" s="50"/>
      <c r="X596" s="52"/>
      <c r="Y596" s="50"/>
      <c r="Z596" s="50"/>
      <c r="AA596" s="50"/>
      <c r="AB596" s="52"/>
      <c r="AC596" s="50"/>
      <c r="AD596" s="50"/>
      <c r="AE596" s="50"/>
      <c r="AF596" s="52"/>
      <c r="AG596" s="50"/>
      <c r="AH596" s="50"/>
      <c r="AI596" s="50"/>
      <c r="AJ596" s="52"/>
      <c r="AK596" s="50"/>
      <c r="AL596" s="50"/>
      <c r="AM596" s="50"/>
      <c r="AN596" s="52"/>
      <c r="AO596" s="50"/>
      <c r="AP596" s="50"/>
      <c r="AQ596" s="50"/>
      <c r="AR596" s="171"/>
      <c r="AS596" s="171"/>
      <c r="AU596" s="250"/>
      <c r="AV596" s="250"/>
      <c r="AW596" s="250"/>
      <c r="AX596" s="250"/>
      <c r="AY596" s="250"/>
      <c r="AZ596" s="250"/>
      <c r="BA596" s="250"/>
      <c r="BB596" s="250"/>
      <c r="BC596" s="250"/>
      <c r="BD596" s="250"/>
    </row>
    <row r="597" spans="1:56" x14ac:dyDescent="0.45">
      <c r="A597" s="198" t="s">
        <v>582</v>
      </c>
      <c r="B597" s="88" t="s">
        <v>182</v>
      </c>
      <c r="C597" s="119" t="s">
        <v>108</v>
      </c>
      <c r="D597" s="88">
        <v>4523073</v>
      </c>
      <c r="E597" s="40">
        <v>326975</v>
      </c>
      <c r="F597" s="40">
        <v>324770</v>
      </c>
      <c r="G597" s="40">
        <v>321711</v>
      </c>
      <c r="H597" s="52"/>
      <c r="I597" s="40">
        <v>309331</v>
      </c>
      <c r="J597" s="40">
        <v>303015</v>
      </c>
      <c r="K597" s="40">
        <v>303080</v>
      </c>
      <c r="L597" s="52"/>
      <c r="M597" s="40">
        <v>301202</v>
      </c>
      <c r="N597" s="40">
        <v>295679</v>
      </c>
      <c r="O597" s="40">
        <v>292037</v>
      </c>
      <c r="P597" s="52"/>
      <c r="Q597" s="40">
        <v>285886</v>
      </c>
      <c r="R597" s="40">
        <v>283130</v>
      </c>
      <c r="S597" s="40">
        <v>280441</v>
      </c>
      <c r="T597" s="52"/>
      <c r="U597" s="40">
        <v>274692</v>
      </c>
      <c r="V597" s="40">
        <v>273690</v>
      </c>
      <c r="W597" s="40">
        <v>272319</v>
      </c>
      <c r="X597" s="52"/>
      <c r="Y597" s="40">
        <v>268267</v>
      </c>
      <c r="Z597" s="40">
        <v>266457</v>
      </c>
      <c r="AA597" s="40">
        <v>264490</v>
      </c>
      <c r="AB597" s="52"/>
      <c r="AC597" s="40">
        <v>259021</v>
      </c>
      <c r="AD597" s="40">
        <v>257793</v>
      </c>
      <c r="AE597" s="40">
        <v>256041</v>
      </c>
      <c r="AF597" s="52"/>
      <c r="AG597" s="40">
        <v>251780</v>
      </c>
      <c r="AH597" s="40">
        <v>250281</v>
      </c>
      <c r="AI597" s="40">
        <v>247131</v>
      </c>
      <c r="AJ597" s="52"/>
      <c r="AK597" s="40">
        <v>238548</v>
      </c>
      <c r="AL597" s="40">
        <v>234924</v>
      </c>
      <c r="AM597" s="40">
        <v>232491</v>
      </c>
      <c r="AN597" s="52"/>
      <c r="AO597" s="40">
        <v>228477</v>
      </c>
      <c r="AP597" s="40">
        <v>226299</v>
      </c>
      <c r="AQ597" s="40">
        <v>224527</v>
      </c>
      <c r="AR597" s="52"/>
      <c r="AS597" s="42">
        <v>219193</v>
      </c>
      <c r="AU597" s="37">
        <v>322886</v>
      </c>
      <c r="AV597" s="37">
        <v>304633</v>
      </c>
      <c r="AW597" s="37">
        <v>294330</v>
      </c>
      <c r="AX597" s="37">
        <v>281317</v>
      </c>
      <c r="AY597" s="37">
        <v>272751</v>
      </c>
      <c r="AZ597" s="37">
        <v>265155</v>
      </c>
      <c r="BA597" s="37">
        <v>256553</v>
      </c>
      <c r="BB597" s="37">
        <v>248171</v>
      </c>
      <c r="BC597" s="37">
        <v>234261</v>
      </c>
      <c r="BD597" s="37">
        <v>225148</v>
      </c>
    </row>
    <row r="598" spans="1:56" x14ac:dyDescent="0.45">
      <c r="A598" s="198" t="s">
        <v>585</v>
      </c>
      <c r="B598" s="88" t="s">
        <v>182</v>
      </c>
      <c r="C598" s="119" t="s">
        <v>108</v>
      </c>
      <c r="D598" s="88">
        <v>4523074</v>
      </c>
      <c r="E598" s="40">
        <v>1157</v>
      </c>
      <c r="F598" s="40">
        <v>869</v>
      </c>
      <c r="G598" s="40">
        <v>832</v>
      </c>
      <c r="H598" s="52"/>
      <c r="I598" s="40">
        <v>964</v>
      </c>
      <c r="J598" s="40">
        <v>873</v>
      </c>
      <c r="K598" s="40">
        <v>1028</v>
      </c>
      <c r="L598" s="52"/>
      <c r="M598" s="40">
        <v>887</v>
      </c>
      <c r="N598" s="40">
        <v>849</v>
      </c>
      <c r="O598" s="40">
        <v>867</v>
      </c>
      <c r="P598" s="52"/>
      <c r="Q598" s="40">
        <v>1092</v>
      </c>
      <c r="R598" s="40">
        <v>986</v>
      </c>
      <c r="S598" s="40">
        <v>842</v>
      </c>
      <c r="T598" s="52"/>
      <c r="U598" s="40">
        <v>523</v>
      </c>
      <c r="V598" s="40">
        <v>442</v>
      </c>
      <c r="W598" s="40">
        <v>562</v>
      </c>
      <c r="X598" s="52"/>
      <c r="Y598" s="40">
        <v>868</v>
      </c>
      <c r="Z598" s="40">
        <v>769</v>
      </c>
      <c r="AA598" s="40">
        <v>1032</v>
      </c>
      <c r="AB598" s="52"/>
      <c r="AC598" s="40">
        <v>1244</v>
      </c>
      <c r="AD598" s="40">
        <v>1309</v>
      </c>
      <c r="AE598" s="40">
        <v>1658</v>
      </c>
      <c r="AF598" s="52"/>
      <c r="AG598" s="40">
        <v>1847</v>
      </c>
      <c r="AH598" s="40">
        <v>1909</v>
      </c>
      <c r="AI598" s="40">
        <v>1932</v>
      </c>
      <c r="AJ598" s="52"/>
      <c r="AK598" s="40">
        <v>1753</v>
      </c>
      <c r="AL598" s="40">
        <v>1482</v>
      </c>
      <c r="AM598" s="40">
        <v>1535</v>
      </c>
      <c r="AN598" s="52"/>
      <c r="AO598" s="40">
        <v>1132</v>
      </c>
      <c r="AP598" s="40">
        <v>1157</v>
      </c>
      <c r="AQ598" s="40">
        <v>1170</v>
      </c>
      <c r="AR598" s="52"/>
      <c r="AS598" s="42">
        <v>914</v>
      </c>
      <c r="AU598" s="37">
        <v>968</v>
      </c>
      <c r="AV598" s="37">
        <v>1048</v>
      </c>
      <c r="AW598" s="37">
        <v>881</v>
      </c>
      <c r="AX598" s="37">
        <v>944</v>
      </c>
      <c r="AY598" s="37">
        <v>611</v>
      </c>
      <c r="AZ598" s="37">
        <v>950</v>
      </c>
      <c r="BA598" s="37">
        <v>1500</v>
      </c>
      <c r="BB598" s="37">
        <v>1905</v>
      </c>
      <c r="BC598" s="37">
        <v>1551</v>
      </c>
      <c r="BD598" s="37">
        <v>1149</v>
      </c>
    </row>
    <row r="599" spans="1:56" x14ac:dyDescent="0.45">
      <c r="A599" s="200" t="s">
        <v>583</v>
      </c>
      <c r="B599" s="120" t="s">
        <v>182</v>
      </c>
      <c r="C599" s="121" t="s">
        <v>108</v>
      </c>
      <c r="D599" s="120">
        <v>4523075</v>
      </c>
      <c r="E599" s="176">
        <f>SUM(E597:E598)</f>
        <v>328132</v>
      </c>
      <c r="F599" s="176">
        <f>SUM(F597:F598)</f>
        <v>325639</v>
      </c>
      <c r="G599" s="176">
        <f>SUM(G597:G598)</f>
        <v>322543</v>
      </c>
      <c r="H599" s="175"/>
      <c r="I599" s="176">
        <f>SUM(I597:I598)</f>
        <v>310295</v>
      </c>
      <c r="J599" s="176">
        <f>SUM(J597:J598)</f>
        <v>303888</v>
      </c>
      <c r="K599" s="176">
        <f>SUM(K597:K598)</f>
        <v>304108</v>
      </c>
      <c r="L599" s="175"/>
      <c r="M599" s="176">
        <f>SUM(M597:M598)</f>
        <v>302089</v>
      </c>
      <c r="N599" s="176">
        <f>SUM(N597:N598)</f>
        <v>296528</v>
      </c>
      <c r="O599" s="176">
        <f>SUM(O597:O598)</f>
        <v>292904</v>
      </c>
      <c r="P599" s="175"/>
      <c r="Q599" s="176">
        <f>SUM(Q597:Q598)</f>
        <v>286978</v>
      </c>
      <c r="R599" s="176">
        <f>SUM(R597:R598)</f>
        <v>284116</v>
      </c>
      <c r="S599" s="176">
        <f>SUM(S597:S598)</f>
        <v>281283</v>
      </c>
      <c r="T599" s="175"/>
      <c r="U599" s="176">
        <f>SUM(U597:U598)</f>
        <v>275215</v>
      </c>
      <c r="V599" s="176">
        <f>SUM(V597:V598)</f>
        <v>274132</v>
      </c>
      <c r="W599" s="176">
        <f>SUM(W597:W598)</f>
        <v>272881</v>
      </c>
      <c r="X599" s="175"/>
      <c r="Y599" s="176">
        <f>SUM(Y597:Y598)</f>
        <v>269135</v>
      </c>
      <c r="Z599" s="176">
        <f>SUM(Z597:Z598)</f>
        <v>267226</v>
      </c>
      <c r="AA599" s="176">
        <f>SUM(AA597:AA598)</f>
        <v>265522</v>
      </c>
      <c r="AB599" s="175"/>
      <c r="AC599" s="176">
        <f>SUM(AC597:AC598)</f>
        <v>260265</v>
      </c>
      <c r="AD599" s="176">
        <f>SUM(AD597:AD598)</f>
        <v>259102</v>
      </c>
      <c r="AE599" s="176">
        <f>SUM(AE597:AE598)</f>
        <v>257699</v>
      </c>
      <c r="AF599" s="175"/>
      <c r="AG599" s="176">
        <f>SUM(AG597:AG598)</f>
        <v>253627</v>
      </c>
      <c r="AH599" s="176">
        <f>SUM(AH597:AH598)</f>
        <v>252190</v>
      </c>
      <c r="AI599" s="176">
        <f>SUM(AI597:AI598)</f>
        <v>249063</v>
      </c>
      <c r="AJ599" s="175"/>
      <c r="AK599" s="176">
        <f>SUM(AK597:AK598)</f>
        <v>240301</v>
      </c>
      <c r="AL599" s="176">
        <f>SUM(AL597:AL598)</f>
        <v>236406</v>
      </c>
      <c r="AM599" s="176">
        <f>SUM(AM597:AM598)</f>
        <v>234026</v>
      </c>
      <c r="AN599" s="175"/>
      <c r="AO599" s="176">
        <f>SUM(AO597:AO598)</f>
        <v>229609</v>
      </c>
      <c r="AP599" s="176">
        <f>SUM(AP597:AP598)</f>
        <v>227456</v>
      </c>
      <c r="AQ599" s="176">
        <f>SUM(AQ597:AQ598)</f>
        <v>225697</v>
      </c>
      <c r="AR599" s="175"/>
      <c r="AS599" s="177">
        <f>SUM(AS597:AS598)</f>
        <v>220107</v>
      </c>
      <c r="AU599" s="219">
        <f t="shared" ref="AU599:BD599" si="44">SUM(AU597:AU598)</f>
        <v>323854</v>
      </c>
      <c r="AV599" s="219">
        <f t="shared" si="44"/>
        <v>305681</v>
      </c>
      <c r="AW599" s="219">
        <f t="shared" si="44"/>
        <v>295211</v>
      </c>
      <c r="AX599" s="219">
        <f t="shared" si="44"/>
        <v>282261</v>
      </c>
      <c r="AY599" s="219">
        <f t="shared" si="44"/>
        <v>273362</v>
      </c>
      <c r="AZ599" s="219">
        <f t="shared" si="44"/>
        <v>266105</v>
      </c>
      <c r="BA599" s="219">
        <f t="shared" si="44"/>
        <v>258053</v>
      </c>
      <c r="BB599" s="219">
        <f t="shared" si="44"/>
        <v>250076</v>
      </c>
      <c r="BC599" s="219">
        <f t="shared" si="44"/>
        <v>235812</v>
      </c>
      <c r="BD599" s="219">
        <f t="shared" si="44"/>
        <v>226297</v>
      </c>
    </row>
    <row r="600" spans="1:56" x14ac:dyDescent="0.45">
      <c r="F600" s="50"/>
      <c r="G600" s="50"/>
      <c r="H600" s="52"/>
      <c r="I600" s="50"/>
      <c r="J600" s="50"/>
      <c r="K600" s="50"/>
      <c r="L600" s="52"/>
      <c r="M600" s="50"/>
      <c r="N600" s="50"/>
      <c r="O600" s="50"/>
      <c r="P600" s="52"/>
      <c r="Q600" s="50"/>
      <c r="R600" s="50"/>
      <c r="S600" s="50"/>
      <c r="T600" s="52"/>
      <c r="U600" s="50"/>
      <c r="V600" s="50"/>
      <c r="W600" s="50"/>
      <c r="X600" s="52"/>
      <c r="Y600" s="50"/>
      <c r="Z600" s="50"/>
      <c r="AA600" s="50"/>
      <c r="AB600" s="52"/>
      <c r="AC600" s="50"/>
      <c r="AD600" s="50"/>
      <c r="AE600" s="50"/>
      <c r="AF600" s="52"/>
      <c r="AG600" s="50"/>
      <c r="AH600" s="50"/>
      <c r="AI600" s="50"/>
      <c r="AJ600" s="52"/>
      <c r="AK600" s="50"/>
      <c r="AL600" s="50"/>
      <c r="AM600" s="50"/>
      <c r="AN600" s="52"/>
      <c r="AO600" s="50"/>
      <c r="AP600" s="50"/>
      <c r="AQ600" s="50"/>
      <c r="AR600" s="52"/>
      <c r="AS600" s="171"/>
      <c r="AU600" s="250"/>
      <c r="AV600" s="250"/>
      <c r="AW600" s="250"/>
      <c r="AX600" s="250"/>
      <c r="AY600" s="250"/>
      <c r="AZ600" s="250"/>
      <c r="BA600" s="250"/>
      <c r="BB600" s="250"/>
      <c r="BC600" s="250"/>
      <c r="BD600" s="250"/>
    </row>
    <row r="601" spans="1:56" x14ac:dyDescent="0.45">
      <c r="A601" s="46" t="s">
        <v>586</v>
      </c>
      <c r="B601" s="90"/>
      <c r="C601" s="90"/>
      <c r="D601" s="90"/>
      <c r="F601" s="50"/>
      <c r="G601" s="50"/>
      <c r="H601" s="52"/>
      <c r="I601" s="50"/>
      <c r="J601" s="50"/>
      <c r="K601" s="50"/>
      <c r="L601" s="52"/>
      <c r="M601" s="50"/>
      <c r="N601" s="50"/>
      <c r="O601" s="50"/>
      <c r="P601" s="52"/>
      <c r="Q601" s="50"/>
      <c r="R601" s="50"/>
      <c r="S601" s="50"/>
      <c r="T601" s="52"/>
      <c r="U601" s="50"/>
      <c r="V601" s="50"/>
      <c r="W601" s="50"/>
      <c r="X601" s="52"/>
      <c r="Y601" s="50"/>
      <c r="Z601" s="50"/>
      <c r="AA601" s="50"/>
      <c r="AB601" s="52"/>
      <c r="AC601" s="50"/>
      <c r="AD601" s="50"/>
      <c r="AE601" s="50"/>
      <c r="AF601" s="52"/>
      <c r="AG601" s="50"/>
      <c r="AH601" s="50"/>
      <c r="AI601" s="50"/>
      <c r="AJ601" s="52"/>
      <c r="AK601" s="50"/>
      <c r="AL601" s="50"/>
      <c r="AM601" s="50"/>
      <c r="AN601" s="52"/>
      <c r="AO601" s="50"/>
      <c r="AP601" s="50"/>
      <c r="AQ601" s="50"/>
      <c r="AR601" s="52"/>
      <c r="AS601" s="171"/>
      <c r="AU601" s="250"/>
      <c r="AV601" s="250"/>
      <c r="AW601" s="250"/>
      <c r="AX601" s="250"/>
      <c r="AY601" s="250"/>
      <c r="AZ601" s="250"/>
      <c r="BA601" s="250"/>
      <c r="BB601" s="250"/>
      <c r="BC601" s="250"/>
      <c r="BD601" s="250"/>
    </row>
    <row r="602" spans="1:56" x14ac:dyDescent="0.45">
      <c r="A602" s="198" t="s">
        <v>582</v>
      </c>
      <c r="B602" s="88" t="s">
        <v>171</v>
      </c>
      <c r="C602" s="119" t="s">
        <v>108</v>
      </c>
      <c r="D602" s="88">
        <v>4523076</v>
      </c>
      <c r="E602" s="61">
        <v>0.67</v>
      </c>
      <c r="F602" s="61">
        <v>0.76</v>
      </c>
      <c r="G602" s="61">
        <v>0.74</v>
      </c>
      <c r="H602" s="52"/>
      <c r="I602" s="61">
        <v>0.72</v>
      </c>
      <c r="J602" s="61">
        <v>0.83</v>
      </c>
      <c r="K602" s="61">
        <v>0.78</v>
      </c>
      <c r="L602" s="52"/>
      <c r="M602" s="61">
        <v>0.84</v>
      </c>
      <c r="N602" s="61">
        <v>0.95</v>
      </c>
      <c r="O602" s="61">
        <v>0.87</v>
      </c>
      <c r="P602" s="52"/>
      <c r="Q602" s="61">
        <v>1.03</v>
      </c>
      <c r="R602" s="61">
        <v>1.08</v>
      </c>
      <c r="S602" s="61">
        <v>0.84</v>
      </c>
      <c r="T602" s="52"/>
      <c r="U602" s="61">
        <v>1.02</v>
      </c>
      <c r="V602" s="61">
        <v>1.08</v>
      </c>
      <c r="W602" s="61">
        <v>0.93</v>
      </c>
      <c r="X602" s="52"/>
      <c r="Y602" s="61">
        <v>1.36</v>
      </c>
      <c r="Z602" s="61">
        <v>1.53</v>
      </c>
      <c r="AA602" s="61">
        <v>1.26</v>
      </c>
      <c r="AB602" s="52"/>
      <c r="AC602" s="61">
        <v>1.49</v>
      </c>
      <c r="AD602" s="61">
        <v>1.65</v>
      </c>
      <c r="AE602" s="61">
        <v>1.43</v>
      </c>
      <c r="AF602" s="52"/>
      <c r="AG602" s="61">
        <v>2.58</v>
      </c>
      <c r="AH602" s="61">
        <v>3.15</v>
      </c>
      <c r="AI602" s="61">
        <v>2.3199999999999998</v>
      </c>
      <c r="AJ602" s="52"/>
      <c r="AK602" s="61">
        <v>2.84</v>
      </c>
      <c r="AL602" s="61">
        <v>2.71</v>
      </c>
      <c r="AM602" s="61">
        <v>2.09</v>
      </c>
      <c r="AN602" s="52"/>
      <c r="AO602" s="61">
        <v>2.42</v>
      </c>
      <c r="AP602" s="61">
        <v>3</v>
      </c>
      <c r="AQ602" s="61">
        <v>2.34</v>
      </c>
      <c r="AR602" s="52"/>
      <c r="AS602" s="60">
        <v>2.35</v>
      </c>
      <c r="AU602" s="62">
        <v>3.17</v>
      </c>
      <c r="AV602" s="62">
        <v>3.5</v>
      </c>
      <c r="AW602" s="62">
        <v>3.96</v>
      </c>
      <c r="AX602" s="62">
        <v>4.45</v>
      </c>
      <c r="AY602" s="62">
        <v>5.64</v>
      </c>
      <c r="AZ602" s="62">
        <v>5.99</v>
      </c>
      <c r="BA602" s="62">
        <v>6.68</v>
      </c>
      <c r="BB602" s="62">
        <v>10.7</v>
      </c>
      <c r="BC602" s="62">
        <v>10.24</v>
      </c>
      <c r="BD602" s="62">
        <v>10.73</v>
      </c>
    </row>
    <row r="603" spans="1:56" x14ac:dyDescent="0.45">
      <c r="A603" s="198" t="s">
        <v>583</v>
      </c>
      <c r="B603" s="88" t="s">
        <v>171</v>
      </c>
      <c r="C603" s="119" t="s">
        <v>108</v>
      </c>
      <c r="D603" s="88">
        <v>4523077</v>
      </c>
      <c r="E603" s="61">
        <v>0.67</v>
      </c>
      <c r="F603" s="61">
        <v>0.75</v>
      </c>
      <c r="G603" s="61">
        <v>0.74</v>
      </c>
      <c r="H603" s="52"/>
      <c r="I603" s="61">
        <v>0.72</v>
      </c>
      <c r="J603" s="61">
        <v>0.83</v>
      </c>
      <c r="K603" s="61">
        <v>0.78</v>
      </c>
      <c r="L603" s="52"/>
      <c r="M603" s="61">
        <v>0.84</v>
      </c>
      <c r="N603" s="61">
        <v>0.95</v>
      </c>
      <c r="O603" s="61">
        <v>0.86</v>
      </c>
      <c r="P603" s="52"/>
      <c r="Q603" s="61">
        <v>1.03</v>
      </c>
      <c r="R603" s="61">
        <v>1.08</v>
      </c>
      <c r="S603" s="61">
        <v>0.84</v>
      </c>
      <c r="T603" s="52"/>
      <c r="U603" s="61">
        <v>1.02</v>
      </c>
      <c r="V603" s="61">
        <v>1.08</v>
      </c>
      <c r="W603" s="61">
        <v>0.93</v>
      </c>
      <c r="X603" s="52"/>
      <c r="Y603" s="61">
        <v>1.36</v>
      </c>
      <c r="Z603" s="61">
        <v>1.52</v>
      </c>
      <c r="AA603" s="61">
        <v>1.26</v>
      </c>
      <c r="AB603" s="52"/>
      <c r="AC603" s="61">
        <v>1.48</v>
      </c>
      <c r="AD603" s="61">
        <v>1.65</v>
      </c>
      <c r="AE603" s="61">
        <v>1.42</v>
      </c>
      <c r="AF603" s="52"/>
      <c r="AG603" s="61">
        <v>2.56</v>
      </c>
      <c r="AH603" s="61">
        <v>3.12</v>
      </c>
      <c r="AI603" s="61">
        <v>2.31</v>
      </c>
      <c r="AJ603" s="52"/>
      <c r="AK603" s="61">
        <v>2.82</v>
      </c>
      <c r="AL603" s="61">
        <v>2.69</v>
      </c>
      <c r="AM603" s="61">
        <v>2.08</v>
      </c>
      <c r="AN603" s="52"/>
      <c r="AO603" s="61">
        <v>2.41</v>
      </c>
      <c r="AP603" s="61">
        <v>2.98</v>
      </c>
      <c r="AQ603" s="61">
        <v>2.33</v>
      </c>
      <c r="AR603" s="52"/>
      <c r="AS603" s="60">
        <v>2.34</v>
      </c>
      <c r="AU603" s="62">
        <v>3.17</v>
      </c>
      <c r="AV603" s="62">
        <v>3.49</v>
      </c>
      <c r="AW603" s="62">
        <v>3.95</v>
      </c>
      <c r="AX603" s="62">
        <v>4.43</v>
      </c>
      <c r="AY603" s="62">
        <v>5.63</v>
      </c>
      <c r="AZ603" s="62">
        <v>5.97</v>
      </c>
      <c r="BA603" s="62">
        <v>6.64</v>
      </c>
      <c r="BB603" s="62">
        <v>10.62</v>
      </c>
      <c r="BC603" s="62">
        <v>10.17</v>
      </c>
      <c r="BD603" s="62">
        <v>10.68</v>
      </c>
    </row>
    <row r="604" spans="1:56" x14ac:dyDescent="0.45">
      <c r="A604" s="41"/>
      <c r="B604" s="99"/>
      <c r="C604" s="99"/>
      <c r="D604" s="99"/>
      <c r="F604" s="50"/>
      <c r="G604" s="50"/>
      <c r="H604" s="171"/>
      <c r="I604" s="50"/>
      <c r="J604" s="50"/>
      <c r="K604" s="50"/>
      <c r="L604" s="171"/>
      <c r="M604" s="50"/>
      <c r="N604" s="50"/>
      <c r="O604" s="50"/>
      <c r="P604" s="171"/>
      <c r="Q604" s="50"/>
      <c r="R604" s="50"/>
      <c r="S604" s="50"/>
      <c r="T604" s="171"/>
      <c r="U604" s="50"/>
      <c r="V604" s="50"/>
      <c r="W604" s="50"/>
      <c r="X604" s="171"/>
      <c r="Y604" s="50"/>
      <c r="Z604" s="50"/>
      <c r="AA604" s="50"/>
      <c r="AB604" s="171"/>
      <c r="AC604" s="50"/>
      <c r="AD604" s="50"/>
      <c r="AE604" s="50"/>
      <c r="AF604" s="171"/>
      <c r="AG604" s="50"/>
      <c r="AH604" s="50"/>
      <c r="AI604" s="50"/>
      <c r="AJ604" s="171"/>
      <c r="AK604" s="50"/>
      <c r="AL604" s="50"/>
      <c r="AM604" s="50"/>
      <c r="AN604" s="171"/>
      <c r="AO604" s="50"/>
      <c r="AP604" s="50"/>
      <c r="AQ604" s="50"/>
      <c r="AR604" s="171"/>
      <c r="AS604" s="52"/>
      <c r="AU604" s="250"/>
      <c r="AV604" s="250"/>
      <c r="AW604" s="250"/>
      <c r="AX604" s="250"/>
      <c r="AY604" s="250"/>
      <c r="AZ604" s="250"/>
      <c r="BA604" s="250"/>
      <c r="BB604" s="250"/>
      <c r="BC604" s="250"/>
      <c r="BD604" s="250"/>
    </row>
    <row r="605" spans="1:56" x14ac:dyDescent="0.45">
      <c r="A605" s="43" t="s">
        <v>587</v>
      </c>
      <c r="B605" s="89"/>
      <c r="C605" s="89"/>
      <c r="D605" s="89"/>
      <c r="F605" s="50"/>
      <c r="G605" s="50"/>
      <c r="H605" s="171"/>
      <c r="I605" s="50"/>
      <c r="J605" s="50"/>
      <c r="K605" s="50"/>
      <c r="L605" s="171"/>
      <c r="M605" s="50"/>
      <c r="N605" s="50"/>
      <c r="O605" s="50"/>
      <c r="P605" s="171"/>
      <c r="Q605" s="50"/>
      <c r="R605" s="50"/>
      <c r="S605" s="50"/>
      <c r="T605" s="171"/>
      <c r="U605" s="50"/>
      <c r="V605" s="50"/>
      <c r="W605" s="50"/>
      <c r="X605" s="171"/>
      <c r="Y605" s="50"/>
      <c r="Z605" s="50"/>
      <c r="AA605" s="50"/>
      <c r="AB605" s="171"/>
      <c r="AC605" s="50"/>
      <c r="AD605" s="50"/>
      <c r="AE605" s="50"/>
      <c r="AF605" s="171"/>
      <c r="AG605" s="50"/>
      <c r="AH605" s="50"/>
      <c r="AI605" s="50"/>
      <c r="AJ605" s="171"/>
      <c r="AK605" s="50"/>
      <c r="AL605" s="50"/>
      <c r="AM605" s="50"/>
      <c r="AN605" s="171"/>
      <c r="AO605" s="50"/>
      <c r="AP605" s="50"/>
      <c r="AQ605" s="50"/>
      <c r="AR605" s="171"/>
      <c r="AS605" s="171"/>
      <c r="AU605" s="250"/>
      <c r="AV605" s="250"/>
      <c r="AW605" s="250"/>
      <c r="AX605" s="250"/>
      <c r="AY605" s="250"/>
      <c r="AZ605" s="250"/>
      <c r="BA605" s="250"/>
      <c r="BB605" s="250"/>
      <c r="BC605" s="250"/>
      <c r="BD605" s="250"/>
    </row>
    <row r="606" spans="1:56" x14ac:dyDescent="0.45">
      <c r="A606" s="46" t="s">
        <v>587</v>
      </c>
      <c r="B606" s="90"/>
      <c r="C606" s="90"/>
      <c r="D606" s="90"/>
      <c r="E606" s="50"/>
      <c r="F606" s="50"/>
      <c r="G606" s="50"/>
      <c r="H606" s="171"/>
      <c r="I606" s="50"/>
      <c r="J606" s="50"/>
      <c r="K606" s="50"/>
      <c r="L606" s="171"/>
      <c r="M606" s="50"/>
      <c r="N606" s="50"/>
      <c r="O606" s="50"/>
      <c r="P606" s="171"/>
      <c r="Q606" s="50"/>
      <c r="R606" s="50"/>
      <c r="S606" s="50"/>
      <c r="T606" s="171"/>
      <c r="U606" s="50"/>
      <c r="V606" s="50"/>
      <c r="W606" s="50"/>
      <c r="X606" s="171"/>
      <c r="Y606" s="50"/>
      <c r="Z606" s="50"/>
      <c r="AA606" s="50"/>
      <c r="AB606" s="171"/>
      <c r="AC606" s="50"/>
      <c r="AD606" s="50"/>
      <c r="AE606" s="50"/>
      <c r="AF606" s="171"/>
      <c r="AG606" s="50"/>
      <c r="AH606" s="50"/>
      <c r="AI606" s="50"/>
      <c r="AJ606" s="171"/>
      <c r="AK606" s="50"/>
      <c r="AL606" s="50"/>
      <c r="AM606" s="50"/>
      <c r="AN606" s="171"/>
      <c r="AO606" s="50"/>
      <c r="AP606" s="50"/>
      <c r="AQ606" s="50"/>
      <c r="AR606" s="171"/>
      <c r="AS606" s="171"/>
      <c r="AU606" s="250"/>
      <c r="AV606" s="250"/>
      <c r="AW606" s="250"/>
      <c r="AX606" s="250"/>
      <c r="AY606" s="250"/>
      <c r="AZ606" s="250"/>
      <c r="BA606" s="250"/>
      <c r="BB606" s="250"/>
      <c r="BC606" s="250"/>
      <c r="BD606" s="250"/>
    </row>
    <row r="607" spans="1:56" x14ac:dyDescent="0.45">
      <c r="A607" s="45" t="s">
        <v>588</v>
      </c>
      <c r="B607" s="88" t="s">
        <v>182</v>
      </c>
      <c r="C607" s="119" t="s">
        <v>109</v>
      </c>
      <c r="D607" s="88">
        <v>4098872</v>
      </c>
      <c r="E607" s="50"/>
      <c r="F607" s="50"/>
      <c r="G607" s="50"/>
      <c r="H607" s="42">
        <v>8666</v>
      </c>
      <c r="I607" s="50"/>
      <c r="J607" s="50"/>
      <c r="K607" s="50"/>
      <c r="L607" s="42">
        <v>8842</v>
      </c>
      <c r="M607" s="50"/>
      <c r="N607" s="50"/>
      <c r="O607" s="50"/>
      <c r="P607" s="42">
        <v>8200</v>
      </c>
      <c r="Q607" s="50"/>
      <c r="R607" s="50"/>
      <c r="S607" s="50"/>
      <c r="T607" s="42">
        <v>7626</v>
      </c>
      <c r="U607" s="50"/>
      <c r="V607" s="50"/>
      <c r="W607" s="50"/>
      <c r="X607" s="42">
        <v>6522</v>
      </c>
      <c r="Y607" s="50"/>
      <c r="Z607" s="50"/>
      <c r="AA607" s="50"/>
      <c r="AB607" s="42">
        <v>6490</v>
      </c>
      <c r="AC607" s="50"/>
      <c r="AD607" s="50"/>
      <c r="AE607" s="50"/>
      <c r="AF607" s="42">
        <v>7556</v>
      </c>
      <c r="AG607" s="50"/>
      <c r="AH607" s="50"/>
      <c r="AI607" s="50"/>
      <c r="AJ607" s="42">
        <v>9161</v>
      </c>
      <c r="AK607" s="50"/>
      <c r="AL607" s="50"/>
      <c r="AM607" s="50"/>
      <c r="AN607" s="42">
        <v>11563</v>
      </c>
      <c r="AO607" s="50"/>
      <c r="AP607" s="50"/>
      <c r="AQ607" s="50"/>
      <c r="AR607" s="42">
        <v>12029</v>
      </c>
      <c r="AS607" s="171"/>
      <c r="AU607" s="250"/>
      <c r="AV607" s="250"/>
      <c r="AW607" s="250"/>
      <c r="AX607" s="250"/>
      <c r="AY607" s="250"/>
      <c r="AZ607" s="250"/>
      <c r="BA607" s="250"/>
      <c r="BB607" s="250"/>
      <c r="BC607" s="250"/>
      <c r="BD607" s="250"/>
    </row>
    <row r="608" spans="1:56" x14ac:dyDescent="0.45">
      <c r="A608" s="45" t="s">
        <v>589</v>
      </c>
      <c r="B608" s="88" t="s">
        <v>182</v>
      </c>
      <c r="C608" s="119" t="s">
        <v>109</v>
      </c>
      <c r="D608" s="88">
        <v>4098873</v>
      </c>
      <c r="E608" s="50"/>
      <c r="F608" s="50"/>
      <c r="G608" s="50"/>
      <c r="H608" s="42">
        <v>9067</v>
      </c>
      <c r="I608" s="50"/>
      <c r="J608" s="50"/>
      <c r="K608" s="50"/>
      <c r="L608" s="42">
        <v>5146</v>
      </c>
      <c r="M608" s="50"/>
      <c r="N608" s="50"/>
      <c r="O608" s="50"/>
      <c r="P608" s="42">
        <v>8139</v>
      </c>
      <c r="Q608" s="50"/>
      <c r="R608" s="50"/>
      <c r="S608" s="50"/>
      <c r="T608" s="42">
        <v>6958</v>
      </c>
      <c r="U608" s="50"/>
      <c r="V608" s="50"/>
      <c r="W608" s="50"/>
      <c r="X608" s="42">
        <v>3324</v>
      </c>
      <c r="Y608" s="50"/>
      <c r="Z608" s="50"/>
      <c r="AA608" s="50"/>
      <c r="AB608" s="42">
        <v>3278</v>
      </c>
      <c r="AC608" s="50"/>
      <c r="AD608" s="50"/>
      <c r="AE608" s="50"/>
      <c r="AF608" s="42">
        <v>16788</v>
      </c>
      <c r="AG608" s="50"/>
      <c r="AH608" s="50"/>
      <c r="AI608" s="50"/>
      <c r="AJ608" s="42">
        <v>52195</v>
      </c>
      <c r="AK608" s="50"/>
      <c r="AL608" s="50"/>
      <c r="AM608" s="50"/>
      <c r="AN608" s="42">
        <v>26984</v>
      </c>
      <c r="AO608" s="50"/>
      <c r="AP608" s="50"/>
      <c r="AQ608" s="50"/>
      <c r="AR608" s="42">
        <v>7274</v>
      </c>
      <c r="AS608" s="171"/>
      <c r="AU608" s="250"/>
      <c r="AV608" s="250"/>
      <c r="AW608" s="250"/>
      <c r="AX608" s="250"/>
      <c r="AY608" s="250"/>
      <c r="AZ608" s="250"/>
      <c r="BA608" s="250"/>
      <c r="BB608" s="250"/>
      <c r="BC608" s="250"/>
      <c r="BD608" s="250"/>
    </row>
    <row r="609" spans="1:56" x14ac:dyDescent="0.45">
      <c r="A609" s="45" t="s">
        <v>590</v>
      </c>
      <c r="B609" s="88" t="s">
        <v>182</v>
      </c>
      <c r="C609" s="119" t="s">
        <v>109</v>
      </c>
      <c r="D609" s="88">
        <v>4098874</v>
      </c>
      <c r="E609" s="50"/>
      <c r="F609" s="50"/>
      <c r="G609" s="50"/>
      <c r="H609" s="42">
        <v>17375</v>
      </c>
      <c r="I609" s="50"/>
      <c r="J609" s="50"/>
      <c r="K609" s="50"/>
      <c r="L609" s="42">
        <v>19360</v>
      </c>
      <c r="M609" s="50"/>
      <c r="N609" s="50"/>
      <c r="O609" s="50"/>
      <c r="P609" s="42">
        <v>20793</v>
      </c>
      <c r="Q609" s="50"/>
      <c r="R609" s="50"/>
      <c r="S609" s="50"/>
      <c r="T609" s="42">
        <v>24077</v>
      </c>
      <c r="U609" s="50"/>
      <c r="V609" s="50"/>
      <c r="W609" s="50"/>
      <c r="X609" s="42">
        <v>23418</v>
      </c>
      <c r="Y609" s="50"/>
      <c r="Z609" s="50"/>
      <c r="AA609" s="50"/>
      <c r="AB609" s="42">
        <v>22668</v>
      </c>
      <c r="AC609" s="50"/>
      <c r="AD609" s="50"/>
      <c r="AE609" s="50"/>
      <c r="AF609" s="42">
        <v>401</v>
      </c>
      <c r="AG609" s="50"/>
      <c r="AH609" s="50"/>
      <c r="AI609" s="50"/>
      <c r="AJ609" s="42">
        <v>650</v>
      </c>
      <c r="AK609" s="50"/>
      <c r="AL609" s="50"/>
      <c r="AM609" s="50"/>
      <c r="AN609" s="42">
        <v>552</v>
      </c>
      <c r="AO609" s="50"/>
      <c r="AP609" s="50"/>
      <c r="AQ609" s="50"/>
      <c r="AR609" s="42">
        <v>473</v>
      </c>
      <c r="AS609" s="171"/>
      <c r="AU609" s="250"/>
      <c r="AV609" s="250"/>
      <c r="AW609" s="250"/>
      <c r="AX609" s="250"/>
      <c r="AY609" s="250"/>
      <c r="AZ609" s="250"/>
      <c r="BA609" s="250"/>
      <c r="BB609" s="250"/>
      <c r="BC609" s="250"/>
      <c r="BD609" s="250"/>
    </row>
    <row r="610" spans="1:56" x14ac:dyDescent="0.45">
      <c r="A610" s="45" t="s">
        <v>591</v>
      </c>
      <c r="B610" s="88" t="s">
        <v>182</v>
      </c>
      <c r="C610" s="119" t="s">
        <v>109</v>
      </c>
      <c r="D610" s="88">
        <v>4098875</v>
      </c>
      <c r="E610" s="50"/>
      <c r="F610" s="50"/>
      <c r="G610" s="50"/>
      <c r="H610" s="171"/>
      <c r="I610" s="50"/>
      <c r="J610" s="50"/>
      <c r="K610" s="50"/>
      <c r="L610" s="171"/>
      <c r="M610" s="50"/>
      <c r="N610" s="50"/>
      <c r="O610" s="50"/>
      <c r="P610" s="171"/>
      <c r="Q610" s="50"/>
      <c r="R610" s="50"/>
      <c r="S610" s="50"/>
      <c r="T610" s="171"/>
      <c r="U610" s="50"/>
      <c r="V610" s="50"/>
      <c r="W610" s="50"/>
      <c r="X610" s="171"/>
      <c r="Y610" s="50"/>
      <c r="Z610" s="50"/>
      <c r="AA610" s="50"/>
      <c r="AB610" s="171"/>
      <c r="AC610" s="50"/>
      <c r="AD610" s="50"/>
      <c r="AE610" s="50"/>
      <c r="AF610" s="42">
        <v>2167780</v>
      </c>
      <c r="AG610" s="50"/>
      <c r="AH610" s="50"/>
      <c r="AI610" s="50"/>
      <c r="AJ610" s="42">
        <v>2459976</v>
      </c>
      <c r="AK610" s="50"/>
      <c r="AL610" s="50"/>
      <c r="AM610" s="50"/>
      <c r="AN610" s="42">
        <v>2617954</v>
      </c>
      <c r="AO610" s="50"/>
      <c r="AP610" s="50"/>
      <c r="AQ610" s="50"/>
      <c r="AR610" s="42">
        <v>2760588</v>
      </c>
      <c r="AS610" s="171"/>
      <c r="AU610" s="250"/>
      <c r="AV610" s="250"/>
      <c r="AW610" s="250"/>
      <c r="AX610" s="250"/>
      <c r="AY610" s="250"/>
      <c r="AZ610" s="250"/>
      <c r="BA610" s="250"/>
      <c r="BB610" s="250"/>
      <c r="BC610" s="250"/>
      <c r="BD610" s="250"/>
    </row>
    <row r="611" spans="1:56" x14ac:dyDescent="0.45">
      <c r="A611" s="45" t="s">
        <v>592</v>
      </c>
      <c r="B611" s="88" t="s">
        <v>182</v>
      </c>
      <c r="C611" s="119" t="s">
        <v>109</v>
      </c>
      <c r="D611" s="88">
        <v>4098876</v>
      </c>
      <c r="E611" s="50"/>
      <c r="F611" s="50"/>
      <c r="G611" s="50"/>
      <c r="H611" s="42">
        <v>78557</v>
      </c>
      <c r="I611" s="50"/>
      <c r="J611" s="50"/>
      <c r="K611" s="50"/>
      <c r="L611" s="42">
        <v>76197</v>
      </c>
      <c r="M611" s="50"/>
      <c r="N611" s="50"/>
      <c r="O611" s="50"/>
      <c r="P611" s="42">
        <v>72676</v>
      </c>
      <c r="Q611" s="50"/>
      <c r="R611" s="50"/>
      <c r="S611" s="50"/>
      <c r="T611" s="42">
        <v>72990</v>
      </c>
      <c r="U611" s="50"/>
      <c r="V611" s="50"/>
      <c r="W611" s="50"/>
      <c r="X611" s="42">
        <v>8630</v>
      </c>
      <c r="Y611" s="50"/>
      <c r="Z611" s="50"/>
      <c r="AA611" s="50"/>
      <c r="AB611" s="42">
        <v>6869</v>
      </c>
      <c r="AC611" s="50"/>
      <c r="AD611" s="50"/>
      <c r="AE611" s="50"/>
      <c r="AF611" s="42">
        <v>5895</v>
      </c>
      <c r="AG611" s="50"/>
      <c r="AH611" s="50"/>
      <c r="AI611" s="50"/>
      <c r="AJ611" s="42">
        <v>6550</v>
      </c>
      <c r="AK611" s="50"/>
      <c r="AL611" s="50"/>
      <c r="AM611" s="50"/>
      <c r="AN611" s="42">
        <v>6971</v>
      </c>
      <c r="AO611" s="50"/>
      <c r="AP611" s="50"/>
      <c r="AQ611" s="50"/>
      <c r="AR611" s="42">
        <v>7514</v>
      </c>
      <c r="AS611" s="171"/>
      <c r="AU611" s="250"/>
      <c r="AV611" s="250"/>
      <c r="AW611" s="250"/>
      <c r="AX611" s="250"/>
      <c r="AY611" s="250"/>
      <c r="AZ611" s="250"/>
      <c r="BA611" s="250"/>
      <c r="BB611" s="250"/>
      <c r="BC611" s="250"/>
      <c r="BD611" s="250"/>
    </row>
    <row r="612" spans="1:56" x14ac:dyDescent="0.45">
      <c r="A612" s="45" t="s">
        <v>593</v>
      </c>
      <c r="B612" s="88" t="s">
        <v>182</v>
      </c>
      <c r="C612" s="119" t="s">
        <v>109</v>
      </c>
      <c r="D612" s="88">
        <v>4098877</v>
      </c>
      <c r="E612" s="50"/>
      <c r="F612" s="50"/>
      <c r="G612" s="50"/>
      <c r="H612" s="42">
        <v>3385</v>
      </c>
      <c r="I612" s="50"/>
      <c r="J612" s="50"/>
      <c r="K612" s="50"/>
      <c r="L612" s="42">
        <v>14866</v>
      </c>
      <c r="M612" s="50"/>
      <c r="N612" s="50"/>
      <c r="O612" s="50"/>
      <c r="P612" s="42">
        <v>19902</v>
      </c>
      <c r="Q612" s="50"/>
      <c r="R612" s="50"/>
      <c r="S612" s="50"/>
      <c r="T612" s="42">
        <v>15170</v>
      </c>
      <c r="U612" s="50"/>
      <c r="V612" s="50"/>
      <c r="W612" s="50"/>
      <c r="X612" s="42">
        <v>6394</v>
      </c>
      <c r="Y612" s="50"/>
      <c r="Z612" s="50"/>
      <c r="AA612" s="50"/>
      <c r="AB612" s="42">
        <v>15219</v>
      </c>
      <c r="AC612" s="50"/>
      <c r="AD612" s="50"/>
      <c r="AE612" s="50"/>
      <c r="AF612" s="42">
        <v>16721</v>
      </c>
      <c r="AG612" s="50"/>
      <c r="AH612" s="50"/>
      <c r="AI612" s="50"/>
      <c r="AJ612" s="42">
        <v>46083</v>
      </c>
      <c r="AK612" s="50"/>
      <c r="AL612" s="50"/>
      <c r="AM612" s="50"/>
      <c r="AN612" s="42">
        <v>30716</v>
      </c>
      <c r="AO612" s="50"/>
      <c r="AP612" s="50"/>
      <c r="AQ612" s="50"/>
      <c r="AR612" s="42">
        <v>26534</v>
      </c>
      <c r="AS612" s="171"/>
      <c r="AU612" s="250"/>
      <c r="AV612" s="250"/>
      <c r="AW612" s="250"/>
      <c r="AX612" s="250"/>
      <c r="AY612" s="250"/>
      <c r="AZ612" s="250"/>
      <c r="BA612" s="250"/>
      <c r="BB612" s="250"/>
      <c r="BC612" s="250"/>
      <c r="BD612" s="250"/>
    </row>
    <row r="613" spans="1:56" x14ac:dyDescent="0.45">
      <c r="A613" s="45" t="s">
        <v>594</v>
      </c>
      <c r="B613" s="88" t="s">
        <v>182</v>
      </c>
      <c r="C613" s="119" t="s">
        <v>109</v>
      </c>
      <c r="D613" s="88">
        <v>4098878</v>
      </c>
      <c r="E613" s="50"/>
      <c r="F613" s="50"/>
      <c r="G613" s="50"/>
      <c r="H613" s="171"/>
      <c r="I613" s="50"/>
      <c r="J613" s="50"/>
      <c r="K613" s="50"/>
      <c r="L613" s="42">
        <v>17623</v>
      </c>
      <c r="M613" s="50"/>
      <c r="N613" s="50"/>
      <c r="O613" s="50"/>
      <c r="P613" s="42">
        <v>17988</v>
      </c>
      <c r="Q613" s="50"/>
      <c r="R613" s="50"/>
      <c r="S613" s="50"/>
      <c r="T613" s="42">
        <v>18908</v>
      </c>
      <c r="U613" s="50"/>
      <c r="V613" s="50"/>
      <c r="W613" s="50"/>
      <c r="X613" s="42">
        <v>13442</v>
      </c>
      <c r="Y613" s="50"/>
      <c r="Z613" s="50"/>
      <c r="AA613" s="50"/>
      <c r="AB613" s="42">
        <v>15713</v>
      </c>
      <c r="AC613" s="50"/>
      <c r="AD613" s="50"/>
      <c r="AE613" s="50"/>
      <c r="AF613" s="42">
        <v>16321</v>
      </c>
      <c r="AG613" s="50"/>
      <c r="AH613" s="50"/>
      <c r="AI613" s="50"/>
      <c r="AJ613" s="42">
        <v>19495</v>
      </c>
      <c r="AK613" s="50"/>
      <c r="AL613" s="50"/>
      <c r="AM613" s="50"/>
      <c r="AN613" s="42">
        <v>16605</v>
      </c>
      <c r="AO613" s="50"/>
      <c r="AP613" s="50"/>
      <c r="AQ613" s="50"/>
      <c r="AR613" s="42">
        <v>15309</v>
      </c>
      <c r="AS613" s="171"/>
      <c r="AU613" s="250"/>
      <c r="AV613" s="250"/>
      <c r="AW613" s="250"/>
      <c r="AX613" s="250"/>
      <c r="AY613" s="250"/>
      <c r="AZ613" s="250"/>
      <c r="BA613" s="250"/>
      <c r="BB613" s="250"/>
      <c r="BC613" s="250"/>
      <c r="BD613" s="250"/>
    </row>
    <row r="614" spans="1:56" x14ac:dyDescent="0.45">
      <c r="A614" s="45" t="s">
        <v>595</v>
      </c>
      <c r="B614" s="88" t="s">
        <v>182</v>
      </c>
      <c r="C614" s="119" t="s">
        <v>109</v>
      </c>
      <c r="D614" s="88">
        <v>4098879</v>
      </c>
      <c r="E614" s="50"/>
      <c r="F614" s="50"/>
      <c r="G614" s="50"/>
      <c r="H614" s="42">
        <v>4921</v>
      </c>
      <c r="I614" s="50"/>
      <c r="J614" s="50"/>
      <c r="K614" s="50"/>
      <c r="L614" s="42">
        <v>4318</v>
      </c>
      <c r="M614" s="50"/>
      <c r="N614" s="50"/>
      <c r="O614" s="50"/>
      <c r="P614" s="42">
        <v>3702</v>
      </c>
      <c r="Q614" s="50"/>
      <c r="R614" s="50"/>
      <c r="S614" s="50"/>
      <c r="T614" s="42">
        <v>3175</v>
      </c>
      <c r="U614" s="50"/>
      <c r="V614" s="50"/>
      <c r="W614" s="50"/>
      <c r="X614" s="42">
        <v>1765</v>
      </c>
      <c r="Y614" s="50"/>
      <c r="Z614" s="50"/>
      <c r="AA614" s="50"/>
      <c r="AB614" s="42">
        <v>1421</v>
      </c>
      <c r="AC614" s="50"/>
      <c r="AD614" s="50"/>
      <c r="AE614" s="50"/>
      <c r="AF614" s="42">
        <v>1076</v>
      </c>
      <c r="AG614" s="50"/>
      <c r="AH614" s="50"/>
      <c r="AI614" s="50"/>
      <c r="AJ614" s="42">
        <v>730</v>
      </c>
      <c r="AK614" s="50"/>
      <c r="AL614" s="50"/>
      <c r="AM614" s="50"/>
      <c r="AN614" s="42">
        <v>383</v>
      </c>
      <c r="AO614" s="50"/>
      <c r="AP614" s="50"/>
      <c r="AQ614" s="50"/>
      <c r="AR614" s="42">
        <v>31</v>
      </c>
      <c r="AS614" s="171"/>
      <c r="AU614" s="250"/>
      <c r="AV614" s="250"/>
      <c r="AW614" s="250"/>
      <c r="AX614" s="250"/>
      <c r="AY614" s="250"/>
      <c r="AZ614" s="250"/>
      <c r="BA614" s="250"/>
      <c r="BB614" s="250"/>
      <c r="BC614" s="250"/>
      <c r="BD614" s="250"/>
    </row>
    <row r="615" spans="1:56" x14ac:dyDescent="0.45">
      <c r="A615" s="45" t="s">
        <v>596</v>
      </c>
      <c r="B615" s="88" t="s">
        <v>182</v>
      </c>
      <c r="C615" s="119" t="s">
        <v>109</v>
      </c>
      <c r="D615" s="88">
        <v>4098880</v>
      </c>
      <c r="E615" s="50"/>
      <c r="F615" s="50"/>
      <c r="G615" s="50"/>
      <c r="H615" s="42">
        <v>3439</v>
      </c>
      <c r="I615" s="50"/>
      <c r="J615" s="50"/>
      <c r="K615" s="50"/>
      <c r="L615" s="42">
        <v>1502</v>
      </c>
      <c r="M615" s="50"/>
      <c r="N615" s="50"/>
      <c r="O615" s="50"/>
      <c r="P615" s="42">
        <v>1371</v>
      </c>
      <c r="Q615" s="50"/>
      <c r="R615" s="50"/>
      <c r="S615" s="50"/>
      <c r="T615" s="42">
        <v>746</v>
      </c>
      <c r="U615" s="50"/>
      <c r="V615" s="50"/>
      <c r="W615" s="50"/>
      <c r="X615" s="42">
        <v>365</v>
      </c>
      <c r="Y615" s="50"/>
      <c r="Z615" s="50"/>
      <c r="AA615" s="50"/>
      <c r="AB615" s="42">
        <v>472</v>
      </c>
      <c r="AC615" s="50"/>
      <c r="AD615" s="50"/>
      <c r="AE615" s="50"/>
      <c r="AF615" s="42">
        <v>164</v>
      </c>
      <c r="AG615" s="50"/>
      <c r="AH615" s="50"/>
      <c r="AI615" s="50"/>
      <c r="AJ615" s="42">
        <v>189</v>
      </c>
      <c r="AK615" s="50"/>
      <c r="AL615" s="50"/>
      <c r="AM615" s="50"/>
      <c r="AN615" s="42">
        <v>79</v>
      </c>
      <c r="AO615" s="50"/>
      <c r="AP615" s="50"/>
      <c r="AQ615" s="50"/>
      <c r="AR615" s="42">
        <v>77</v>
      </c>
      <c r="AS615" s="171"/>
      <c r="AU615" s="250"/>
      <c r="AV615" s="250"/>
      <c r="AW615" s="250"/>
      <c r="AX615" s="250"/>
      <c r="AY615" s="250"/>
      <c r="AZ615" s="250"/>
      <c r="BA615" s="250"/>
      <c r="BB615" s="250"/>
      <c r="BC615" s="250"/>
      <c r="BD615" s="250"/>
    </row>
    <row r="616" spans="1:56" x14ac:dyDescent="0.45">
      <c r="A616" s="198" t="s">
        <v>597</v>
      </c>
      <c r="B616" s="88" t="s">
        <v>182</v>
      </c>
      <c r="C616" s="119" t="s">
        <v>109</v>
      </c>
      <c r="D616" s="88">
        <v>4523078</v>
      </c>
      <c r="E616" s="50"/>
      <c r="F616" s="50"/>
      <c r="G616" s="50"/>
      <c r="H616" s="42">
        <v>26186</v>
      </c>
      <c r="I616" s="50"/>
      <c r="J616" s="50"/>
      <c r="K616" s="50"/>
      <c r="L616" s="42">
        <v>24385</v>
      </c>
      <c r="M616" s="50"/>
      <c r="N616" s="50"/>
      <c r="O616" s="50"/>
      <c r="P616" s="42">
        <v>22637</v>
      </c>
      <c r="Q616" s="50"/>
      <c r="R616" s="50"/>
      <c r="S616" s="50"/>
      <c r="T616" s="42">
        <v>20872</v>
      </c>
      <c r="U616" s="50"/>
      <c r="V616" s="50"/>
      <c r="W616" s="50"/>
      <c r="X616" s="42">
        <v>12847</v>
      </c>
      <c r="Y616" s="50"/>
      <c r="Z616" s="50"/>
      <c r="AA616" s="50"/>
      <c r="AB616" s="42">
        <v>11649</v>
      </c>
      <c r="AC616" s="50"/>
      <c r="AD616" s="50"/>
      <c r="AE616" s="50"/>
      <c r="AF616" s="171"/>
      <c r="AG616" s="50"/>
      <c r="AH616" s="50"/>
      <c r="AI616" s="50"/>
      <c r="AJ616" s="171"/>
      <c r="AK616" s="50"/>
      <c r="AL616" s="50"/>
      <c r="AM616" s="50"/>
      <c r="AN616" s="171"/>
      <c r="AO616" s="50"/>
      <c r="AP616" s="50"/>
      <c r="AQ616" s="50"/>
      <c r="AR616" s="171"/>
      <c r="AS616" s="171"/>
      <c r="AU616" s="250"/>
      <c r="AV616" s="250"/>
      <c r="AW616" s="250"/>
      <c r="AX616" s="250"/>
      <c r="AY616" s="250"/>
      <c r="AZ616" s="250"/>
      <c r="BA616" s="250"/>
      <c r="BB616" s="250"/>
      <c r="BC616" s="250"/>
      <c r="BD616" s="250"/>
    </row>
    <row r="617" spans="1:56" x14ac:dyDescent="0.45">
      <c r="A617" s="45" t="s">
        <v>88</v>
      </c>
      <c r="B617" s="88" t="s">
        <v>182</v>
      </c>
      <c r="C617" s="119" t="s">
        <v>109</v>
      </c>
      <c r="D617" s="88">
        <v>4098883</v>
      </c>
      <c r="E617" s="50"/>
      <c r="F617" s="50"/>
      <c r="G617" s="50"/>
      <c r="H617" s="42">
        <v>15094</v>
      </c>
      <c r="I617" s="50"/>
      <c r="J617" s="50"/>
      <c r="K617" s="50"/>
      <c r="L617" s="42">
        <v>3463</v>
      </c>
      <c r="M617" s="50"/>
      <c r="N617" s="50"/>
      <c r="O617" s="50"/>
      <c r="P617" s="42">
        <v>9440</v>
      </c>
      <c r="Q617" s="50"/>
      <c r="R617" s="50"/>
      <c r="S617" s="50"/>
      <c r="T617" s="42">
        <v>12591</v>
      </c>
      <c r="U617" s="50"/>
      <c r="V617" s="50"/>
      <c r="W617" s="50"/>
      <c r="X617" s="42">
        <v>3900</v>
      </c>
      <c r="Y617" s="50"/>
      <c r="Z617" s="50"/>
      <c r="AA617" s="50"/>
      <c r="AB617" s="42">
        <v>3942</v>
      </c>
      <c r="AC617" s="50"/>
      <c r="AD617" s="50"/>
      <c r="AE617" s="50"/>
      <c r="AF617" s="42">
        <v>3702</v>
      </c>
      <c r="AG617" s="50"/>
      <c r="AH617" s="50"/>
      <c r="AI617" s="50"/>
      <c r="AJ617" s="42">
        <v>6823</v>
      </c>
      <c r="AK617" s="50"/>
      <c r="AL617" s="50"/>
      <c r="AM617" s="50"/>
      <c r="AN617" s="42">
        <v>16715</v>
      </c>
      <c r="AO617" s="50"/>
      <c r="AP617" s="50"/>
      <c r="AQ617" s="50"/>
      <c r="AR617" s="42">
        <v>22756</v>
      </c>
      <c r="AS617" s="171"/>
      <c r="AU617" s="250"/>
      <c r="AV617" s="250"/>
      <c r="AW617" s="250"/>
      <c r="AX617" s="250"/>
      <c r="AY617" s="250"/>
      <c r="AZ617" s="250"/>
      <c r="BA617" s="250"/>
      <c r="BB617" s="250"/>
      <c r="BC617" s="250"/>
      <c r="BD617" s="250"/>
    </row>
    <row r="618" spans="1:56" x14ac:dyDescent="0.45">
      <c r="A618" s="45" t="s">
        <v>598</v>
      </c>
      <c r="B618" s="88" t="s">
        <v>182</v>
      </c>
      <c r="C618" s="119" t="s">
        <v>109</v>
      </c>
      <c r="D618" s="88">
        <v>4098881</v>
      </c>
      <c r="E618" s="50"/>
      <c r="F618" s="50"/>
      <c r="G618" s="50"/>
      <c r="H618" s="42">
        <v>282</v>
      </c>
      <c r="I618" s="50"/>
      <c r="J618" s="50"/>
      <c r="K618" s="50"/>
      <c r="L618" s="42">
        <v>87</v>
      </c>
      <c r="M618" s="50"/>
      <c r="N618" s="50"/>
      <c r="O618" s="50"/>
      <c r="P618" s="171"/>
      <c r="Q618" s="50"/>
      <c r="R618" s="50"/>
      <c r="S618" s="50"/>
      <c r="T618" s="171"/>
      <c r="U618" s="50"/>
      <c r="V618" s="50"/>
      <c r="W618" s="50"/>
      <c r="X618" s="42">
        <v>602</v>
      </c>
      <c r="Y618" s="50"/>
      <c r="Z618" s="50"/>
      <c r="AA618" s="50"/>
      <c r="AB618" s="42">
        <v>598</v>
      </c>
      <c r="AC618" s="50"/>
      <c r="AD618" s="50"/>
      <c r="AE618" s="50"/>
      <c r="AF618" s="42">
        <v>555</v>
      </c>
      <c r="AG618" s="50"/>
      <c r="AH618" s="50"/>
      <c r="AI618" s="50"/>
      <c r="AJ618" s="42">
        <v>804</v>
      </c>
      <c r="AK618" s="50"/>
      <c r="AL618" s="50"/>
      <c r="AM618" s="50"/>
      <c r="AN618" s="42">
        <v>903</v>
      </c>
      <c r="AO618" s="50"/>
      <c r="AP618" s="50"/>
      <c r="AQ618" s="50"/>
      <c r="AR618" s="42">
        <v>4279</v>
      </c>
      <c r="AS618" s="171"/>
      <c r="AU618" s="250"/>
      <c r="AV618" s="250"/>
      <c r="AW618" s="250"/>
      <c r="AX618" s="250"/>
      <c r="AY618" s="250"/>
      <c r="AZ618" s="250"/>
      <c r="BA618" s="250"/>
      <c r="BB618" s="250"/>
      <c r="BC618" s="250"/>
      <c r="BD618" s="250"/>
    </row>
    <row r="619" spans="1:56" x14ac:dyDescent="0.45">
      <c r="A619" s="45" t="s">
        <v>599</v>
      </c>
      <c r="B619" s="88" t="s">
        <v>182</v>
      </c>
      <c r="C619" s="119" t="s">
        <v>109</v>
      </c>
      <c r="D619" s="88">
        <v>4098882</v>
      </c>
      <c r="E619" s="50"/>
      <c r="F619" s="50"/>
      <c r="G619" s="50"/>
      <c r="H619" s="42">
        <v>8282</v>
      </c>
      <c r="I619" s="50"/>
      <c r="J619" s="50"/>
      <c r="K619" s="50"/>
      <c r="L619" s="42">
        <v>11039</v>
      </c>
      <c r="M619" s="50"/>
      <c r="N619" s="50"/>
      <c r="O619" s="50"/>
      <c r="P619" s="42">
        <v>10711</v>
      </c>
      <c r="Q619" s="50"/>
      <c r="R619" s="50"/>
      <c r="S619" s="50"/>
      <c r="T619" s="42">
        <v>8765</v>
      </c>
      <c r="U619" s="50"/>
      <c r="V619" s="50"/>
      <c r="W619" s="50"/>
      <c r="X619" s="42">
        <v>8350</v>
      </c>
      <c r="Y619" s="50"/>
      <c r="Z619" s="50"/>
      <c r="AA619" s="50"/>
      <c r="AB619" s="42">
        <v>8245</v>
      </c>
      <c r="AC619" s="50"/>
      <c r="AD619" s="50"/>
      <c r="AE619" s="50"/>
      <c r="AF619" s="42">
        <v>7534</v>
      </c>
      <c r="AG619" s="50"/>
      <c r="AH619" s="50"/>
      <c r="AI619" s="50"/>
      <c r="AJ619" s="42">
        <v>6619</v>
      </c>
      <c r="AK619" s="50"/>
      <c r="AL619" s="50"/>
      <c r="AM619" s="50"/>
      <c r="AN619" s="42">
        <v>6973</v>
      </c>
      <c r="AO619" s="50"/>
      <c r="AP619" s="50"/>
      <c r="AQ619" s="50"/>
      <c r="AR619" s="42">
        <v>7812</v>
      </c>
      <c r="AS619" s="171"/>
      <c r="AU619" s="250"/>
      <c r="AV619" s="250"/>
      <c r="AW619" s="250"/>
      <c r="AX619" s="250"/>
      <c r="AY619" s="250"/>
      <c r="AZ619" s="250"/>
      <c r="BA619" s="250"/>
      <c r="BB619" s="250"/>
      <c r="BC619" s="250"/>
      <c r="BD619" s="250"/>
    </row>
    <row r="620" spans="1:56" x14ac:dyDescent="0.45">
      <c r="A620" s="44" t="s">
        <v>81</v>
      </c>
      <c r="B620" s="120" t="s">
        <v>182</v>
      </c>
      <c r="C620" s="121" t="s">
        <v>109</v>
      </c>
      <c r="D620" s="120">
        <v>4098884</v>
      </c>
      <c r="E620" s="58"/>
      <c r="F620" s="58"/>
      <c r="G620" s="58"/>
      <c r="H620" s="177">
        <f>SUM(H607:H619)</f>
        <v>175254</v>
      </c>
      <c r="I620" s="58"/>
      <c r="J620" s="58"/>
      <c r="K620" s="58"/>
      <c r="L620" s="177">
        <f>SUM(L607:L619)</f>
        <v>186828</v>
      </c>
      <c r="M620" s="58"/>
      <c r="N620" s="58"/>
      <c r="O620" s="58"/>
      <c r="P620" s="177">
        <f>SUM(P607:P619)</f>
        <v>195559</v>
      </c>
      <c r="Q620" s="58"/>
      <c r="R620" s="58"/>
      <c r="S620" s="58"/>
      <c r="T620" s="177">
        <f>SUM(T607:T619)</f>
        <v>191878</v>
      </c>
      <c r="U620" s="58"/>
      <c r="V620" s="58"/>
      <c r="W620" s="58"/>
      <c r="X620" s="177">
        <f>SUM(X607:X619)</f>
        <v>89559</v>
      </c>
      <c r="Y620" s="58"/>
      <c r="Z620" s="58"/>
      <c r="AA620" s="58"/>
      <c r="AB620" s="177">
        <f>SUM(AB607:AB619)</f>
        <v>96564</v>
      </c>
      <c r="AC620" s="58"/>
      <c r="AD620" s="58"/>
      <c r="AE620" s="58"/>
      <c r="AF620" s="177">
        <f>SUM(AF607:AF619)</f>
        <v>2244493</v>
      </c>
      <c r="AG620" s="58"/>
      <c r="AH620" s="58"/>
      <c r="AI620" s="58"/>
      <c r="AJ620" s="177">
        <f>SUM(AJ607:AJ619)</f>
        <v>2609275</v>
      </c>
      <c r="AK620" s="58"/>
      <c r="AL620" s="58"/>
      <c r="AM620" s="58"/>
      <c r="AN620" s="177">
        <f>SUM(AN607:AN619)</f>
        <v>2736398</v>
      </c>
      <c r="AO620" s="58"/>
      <c r="AP620" s="58"/>
      <c r="AQ620" s="58"/>
      <c r="AR620" s="177">
        <f>SUM(AR607:AR619)</f>
        <v>2864676</v>
      </c>
      <c r="AS620" s="201"/>
      <c r="AU620" s="202"/>
      <c r="AV620" s="202"/>
      <c r="AW620" s="202"/>
      <c r="AX620" s="202"/>
      <c r="AY620" s="202"/>
      <c r="AZ620" s="202"/>
      <c r="BA620" s="202"/>
      <c r="BB620" s="202"/>
      <c r="BC620" s="202"/>
      <c r="BD620" s="202"/>
    </row>
    <row r="621" spans="1:56" x14ac:dyDescent="0.45">
      <c r="A621" s="41"/>
      <c r="B621" s="99"/>
      <c r="C621" s="99"/>
      <c r="D621" s="99"/>
      <c r="E621" s="50"/>
      <c r="F621" s="50"/>
      <c r="G621" s="50"/>
      <c r="H621" s="171"/>
      <c r="I621" s="50"/>
      <c r="J621" s="50"/>
      <c r="K621" s="50"/>
      <c r="L621" s="171"/>
      <c r="M621" s="50"/>
      <c r="N621" s="50"/>
      <c r="O621" s="50"/>
      <c r="P621" s="171"/>
      <c r="Q621" s="50"/>
      <c r="R621" s="50"/>
      <c r="S621" s="50"/>
      <c r="T621" s="171"/>
      <c r="U621" s="50"/>
      <c r="V621" s="50"/>
      <c r="W621" s="50"/>
      <c r="X621" s="171"/>
      <c r="Y621" s="50"/>
      <c r="Z621" s="50"/>
      <c r="AA621" s="50"/>
      <c r="AB621" s="171"/>
      <c r="AC621" s="50"/>
      <c r="AD621" s="50"/>
      <c r="AE621" s="50"/>
      <c r="AF621" s="171"/>
      <c r="AG621" s="50"/>
      <c r="AH621" s="50"/>
      <c r="AI621" s="50"/>
      <c r="AJ621" s="171"/>
      <c r="AK621" s="50"/>
      <c r="AL621" s="50"/>
      <c r="AM621" s="50"/>
      <c r="AN621" s="171"/>
      <c r="AO621" s="50"/>
      <c r="AP621" s="50"/>
      <c r="AQ621" s="50"/>
      <c r="AR621" s="52"/>
      <c r="AS621" s="171"/>
      <c r="AU621" s="250"/>
      <c r="AV621" s="250"/>
      <c r="AW621" s="250"/>
      <c r="AX621" s="250"/>
      <c r="AY621" s="250"/>
      <c r="AZ621" s="250"/>
      <c r="BA621" s="250"/>
      <c r="BB621" s="250"/>
      <c r="BC621" s="250"/>
      <c r="BD621" s="250"/>
    </row>
    <row r="622" spans="1:56" x14ac:dyDescent="0.45">
      <c r="A622" s="45" t="s">
        <v>600</v>
      </c>
      <c r="B622" s="88" t="s">
        <v>182</v>
      </c>
      <c r="C622" s="119" t="s">
        <v>109</v>
      </c>
      <c r="D622" s="88">
        <v>4098885</v>
      </c>
      <c r="E622" s="50"/>
      <c r="F622" s="50"/>
      <c r="G622" s="50"/>
      <c r="H622" s="42">
        <v>-1393</v>
      </c>
      <c r="I622" s="50"/>
      <c r="J622" s="50"/>
      <c r="K622" s="50"/>
      <c r="L622" s="42">
        <v>-2845</v>
      </c>
      <c r="M622" s="50"/>
      <c r="N622" s="50"/>
      <c r="O622" s="50"/>
      <c r="P622" s="42">
        <v>-1474</v>
      </c>
      <c r="Q622" s="50"/>
      <c r="R622" s="50"/>
      <c r="S622" s="50"/>
      <c r="T622" s="171"/>
      <c r="U622" s="50"/>
      <c r="V622" s="50"/>
      <c r="W622" s="50"/>
      <c r="X622" s="42">
        <v>-4435</v>
      </c>
      <c r="Y622" s="50"/>
      <c r="Z622" s="50"/>
      <c r="AA622" s="50"/>
      <c r="AB622" s="42">
        <v>-4433</v>
      </c>
      <c r="AC622" s="50"/>
      <c r="AD622" s="50"/>
      <c r="AE622" s="50"/>
      <c r="AF622" s="42">
        <v>-4077</v>
      </c>
      <c r="AG622" s="50"/>
      <c r="AH622" s="50"/>
      <c r="AI622" s="50"/>
      <c r="AJ622" s="42">
        <v>-4077</v>
      </c>
      <c r="AK622" s="50"/>
      <c r="AL622" s="50"/>
      <c r="AM622" s="50"/>
      <c r="AN622" s="42">
        <v>-5235</v>
      </c>
      <c r="AO622" s="50"/>
      <c r="AP622" s="50"/>
      <c r="AQ622" s="50"/>
      <c r="AR622" s="42">
        <v>-9001</v>
      </c>
      <c r="AS622" s="171"/>
      <c r="AU622" s="250"/>
      <c r="AV622" s="250"/>
      <c r="AW622" s="250"/>
      <c r="AX622" s="250"/>
      <c r="AY622" s="250"/>
      <c r="AZ622" s="250"/>
      <c r="BA622" s="250"/>
      <c r="BB622" s="250"/>
      <c r="BC622" s="250"/>
      <c r="BD622" s="250"/>
    </row>
    <row r="623" spans="1:56" x14ac:dyDescent="0.45">
      <c r="A623" s="44" t="s">
        <v>601</v>
      </c>
      <c r="B623" s="120" t="s">
        <v>182</v>
      </c>
      <c r="C623" s="121" t="s">
        <v>109</v>
      </c>
      <c r="D623" s="120">
        <v>4098886</v>
      </c>
      <c r="E623" s="58"/>
      <c r="F623" s="58"/>
      <c r="G623" s="58"/>
      <c r="H623" s="177">
        <f>H620+H622</f>
        <v>173861</v>
      </c>
      <c r="I623" s="58"/>
      <c r="J623" s="58"/>
      <c r="K623" s="58"/>
      <c r="L623" s="177">
        <f>L620+L622</f>
        <v>183983</v>
      </c>
      <c r="M623" s="58"/>
      <c r="N623" s="58"/>
      <c r="O623" s="58"/>
      <c r="P623" s="177">
        <f>P620+P622</f>
        <v>194085</v>
      </c>
      <c r="Q623" s="58"/>
      <c r="R623" s="58"/>
      <c r="S623" s="58"/>
      <c r="T623" s="177">
        <f>T620+T622</f>
        <v>191878</v>
      </c>
      <c r="U623" s="58"/>
      <c r="V623" s="58"/>
      <c r="W623" s="58"/>
      <c r="X623" s="177">
        <f>X620+X622</f>
        <v>85124</v>
      </c>
      <c r="Y623" s="58"/>
      <c r="Z623" s="58"/>
      <c r="AA623" s="58"/>
      <c r="AB623" s="177">
        <f>AB620+AB622</f>
        <v>92131</v>
      </c>
      <c r="AC623" s="58"/>
      <c r="AD623" s="58"/>
      <c r="AE623" s="58"/>
      <c r="AF623" s="177">
        <f>AF620+AF622</f>
        <v>2240416</v>
      </c>
      <c r="AG623" s="58"/>
      <c r="AH623" s="58"/>
      <c r="AI623" s="58"/>
      <c r="AJ623" s="177">
        <f>AJ620+AJ622</f>
        <v>2605198</v>
      </c>
      <c r="AK623" s="58"/>
      <c r="AL623" s="58"/>
      <c r="AM623" s="58"/>
      <c r="AN623" s="177">
        <f>AN620+AN622</f>
        <v>2731163</v>
      </c>
      <c r="AO623" s="58"/>
      <c r="AP623" s="58"/>
      <c r="AQ623" s="58"/>
      <c r="AR623" s="177">
        <f>AR620+AR622</f>
        <v>2855675</v>
      </c>
      <c r="AS623" s="201"/>
      <c r="AU623" s="202"/>
      <c r="AV623" s="202"/>
      <c r="AW623" s="202"/>
      <c r="AX623" s="202"/>
      <c r="AY623" s="202"/>
      <c r="AZ623" s="202"/>
      <c r="BA623" s="202"/>
      <c r="BB623" s="202"/>
      <c r="BC623" s="202"/>
      <c r="BD623" s="202"/>
    </row>
    <row r="624" spans="1:56" x14ac:dyDescent="0.45">
      <c r="A624" s="41"/>
      <c r="B624" s="99"/>
      <c r="C624" s="99"/>
      <c r="D624" s="99"/>
      <c r="E624" s="50"/>
      <c r="F624" s="50"/>
      <c r="G624" s="50"/>
      <c r="H624" s="251"/>
      <c r="I624" s="50"/>
      <c r="J624" s="50"/>
      <c r="K624" s="50"/>
      <c r="L624" s="251"/>
      <c r="M624" s="50"/>
      <c r="N624" s="50"/>
      <c r="O624" s="50"/>
      <c r="P624" s="251"/>
      <c r="Q624" s="50"/>
      <c r="R624" s="50"/>
      <c r="S624" s="50"/>
      <c r="T624" s="251"/>
      <c r="U624" s="50"/>
      <c r="V624" s="50"/>
      <c r="W624" s="50"/>
      <c r="X624" s="251"/>
      <c r="Y624" s="50"/>
      <c r="Z624" s="50"/>
      <c r="AA624" s="50"/>
      <c r="AB624" s="251"/>
      <c r="AC624" s="50"/>
      <c r="AD624" s="50"/>
      <c r="AE624" s="50"/>
      <c r="AF624" s="251"/>
      <c r="AG624" s="50"/>
      <c r="AH624" s="50"/>
      <c r="AI624" s="50"/>
      <c r="AJ624" s="251"/>
      <c r="AK624" s="50"/>
      <c r="AL624" s="50"/>
      <c r="AM624" s="50"/>
      <c r="AN624" s="251"/>
      <c r="AO624" s="50"/>
      <c r="AP624" s="50"/>
      <c r="AQ624" s="50"/>
      <c r="AR624" s="251"/>
      <c r="AS624" s="171"/>
      <c r="AU624" s="250"/>
      <c r="AV624" s="250"/>
      <c r="AW624" s="250"/>
      <c r="AX624" s="250"/>
      <c r="AY624" s="250"/>
      <c r="AZ624" s="250"/>
      <c r="BA624" s="250"/>
      <c r="BB624" s="250"/>
      <c r="BC624" s="250"/>
      <c r="BD624" s="250"/>
    </row>
    <row r="625" spans="1:56" x14ac:dyDescent="0.45">
      <c r="A625" s="46" t="s">
        <v>602</v>
      </c>
      <c r="B625" s="90"/>
      <c r="C625" s="90"/>
      <c r="D625" s="90"/>
      <c r="E625" s="50"/>
      <c r="F625" s="50"/>
      <c r="G625" s="50"/>
      <c r="H625" s="251"/>
      <c r="I625" s="50"/>
      <c r="J625" s="50"/>
      <c r="K625" s="50"/>
      <c r="L625" s="251"/>
      <c r="M625" s="50"/>
      <c r="N625" s="50"/>
      <c r="O625" s="50"/>
      <c r="P625" s="251"/>
      <c r="Q625" s="50"/>
      <c r="R625" s="50"/>
      <c r="S625" s="50"/>
      <c r="T625" s="251"/>
      <c r="U625" s="50"/>
      <c r="V625" s="50"/>
      <c r="W625" s="50"/>
      <c r="X625" s="251"/>
      <c r="Y625" s="50"/>
      <c r="Z625" s="50"/>
      <c r="AA625" s="50"/>
      <c r="AB625" s="251"/>
      <c r="AC625" s="50"/>
      <c r="AD625" s="50"/>
      <c r="AE625" s="50"/>
      <c r="AF625" s="251"/>
      <c r="AG625" s="50"/>
      <c r="AH625" s="50"/>
      <c r="AI625" s="50"/>
      <c r="AJ625" s="251"/>
      <c r="AK625" s="50"/>
      <c r="AL625" s="50"/>
      <c r="AM625" s="50"/>
      <c r="AN625" s="251"/>
      <c r="AO625" s="50"/>
      <c r="AP625" s="50"/>
      <c r="AQ625" s="50"/>
      <c r="AR625" s="251"/>
      <c r="AS625" s="171"/>
      <c r="AU625" s="250"/>
      <c r="AV625" s="250"/>
      <c r="AW625" s="250"/>
      <c r="AX625" s="250"/>
      <c r="AY625" s="250"/>
      <c r="AZ625" s="250"/>
      <c r="BA625" s="250"/>
      <c r="BB625" s="250"/>
      <c r="BC625" s="250"/>
      <c r="BD625" s="250"/>
    </row>
    <row r="626" spans="1:56" x14ac:dyDescent="0.45">
      <c r="A626" s="45" t="s">
        <v>524</v>
      </c>
      <c r="B626" s="88" t="s">
        <v>182</v>
      </c>
      <c r="C626" s="119" t="s">
        <v>109</v>
      </c>
      <c r="D626" s="88">
        <v>4098887</v>
      </c>
      <c r="E626" s="50"/>
      <c r="F626" s="50"/>
      <c r="G626" s="50"/>
      <c r="H626" s="42">
        <v>-307644</v>
      </c>
      <c r="I626" s="50"/>
      <c r="J626" s="50"/>
      <c r="K626" s="50"/>
      <c r="L626" s="42">
        <v>-302531</v>
      </c>
      <c r="M626" s="50"/>
      <c r="N626" s="50"/>
      <c r="O626" s="50"/>
      <c r="P626" s="42">
        <v>-320619</v>
      </c>
      <c r="Q626" s="50"/>
      <c r="R626" s="50"/>
      <c r="S626" s="50"/>
      <c r="T626" s="42">
        <v>-334430</v>
      </c>
      <c r="U626" s="50"/>
      <c r="V626" s="50"/>
      <c r="W626" s="50"/>
      <c r="X626" s="42">
        <v>-255215</v>
      </c>
      <c r="Y626" s="50"/>
      <c r="Z626" s="50"/>
      <c r="AA626" s="50"/>
      <c r="AB626" s="42">
        <v>-322575</v>
      </c>
      <c r="AC626" s="50"/>
      <c r="AD626" s="50"/>
      <c r="AE626" s="50"/>
      <c r="AF626" s="42">
        <v>-389080</v>
      </c>
      <c r="AG626" s="50"/>
      <c r="AH626" s="50"/>
      <c r="AI626" s="50"/>
      <c r="AJ626" s="42">
        <v>-481279</v>
      </c>
      <c r="AK626" s="50"/>
      <c r="AL626" s="50"/>
      <c r="AM626" s="50"/>
      <c r="AN626" s="42">
        <v>-572286</v>
      </c>
      <c r="AO626" s="50"/>
      <c r="AP626" s="50"/>
      <c r="AQ626" s="50"/>
      <c r="AR626" s="42">
        <v>-684468</v>
      </c>
      <c r="AS626" s="171"/>
      <c r="AU626" s="250"/>
      <c r="AV626" s="250"/>
      <c r="AW626" s="250"/>
      <c r="AX626" s="250"/>
      <c r="AY626" s="250"/>
      <c r="AZ626" s="250"/>
      <c r="BA626" s="250"/>
      <c r="BB626" s="250"/>
      <c r="BC626" s="250"/>
      <c r="BD626" s="250"/>
    </row>
    <row r="627" spans="1:56" x14ac:dyDescent="0.45">
      <c r="A627" s="45" t="s">
        <v>603</v>
      </c>
      <c r="B627" s="88" t="s">
        <v>182</v>
      </c>
      <c r="C627" s="119" t="s">
        <v>109</v>
      </c>
      <c r="D627" s="88">
        <v>4098888</v>
      </c>
      <c r="E627" s="50"/>
      <c r="F627" s="50"/>
      <c r="G627" s="50"/>
      <c r="H627" s="171"/>
      <c r="I627" s="50"/>
      <c r="J627" s="50"/>
      <c r="K627" s="50"/>
      <c r="L627" s="171"/>
      <c r="M627" s="50"/>
      <c r="N627" s="50"/>
      <c r="O627" s="50"/>
      <c r="P627" s="171"/>
      <c r="Q627" s="50"/>
      <c r="R627" s="50"/>
      <c r="S627" s="50"/>
      <c r="T627" s="171"/>
      <c r="U627" s="50"/>
      <c r="V627" s="50"/>
      <c r="W627" s="50"/>
      <c r="X627" s="171"/>
      <c r="Y627" s="50"/>
      <c r="Z627" s="50"/>
      <c r="AA627" s="50"/>
      <c r="AB627" s="171"/>
      <c r="AC627" s="50"/>
      <c r="AD627" s="50"/>
      <c r="AE627" s="50"/>
      <c r="AF627" s="42">
        <v>-2143996</v>
      </c>
      <c r="AG627" s="50"/>
      <c r="AH627" s="50"/>
      <c r="AI627" s="50"/>
      <c r="AJ627" s="42">
        <v>-2433195</v>
      </c>
      <c r="AK627" s="50"/>
      <c r="AL627" s="50"/>
      <c r="AM627" s="50"/>
      <c r="AN627" s="42">
        <v>-2588709</v>
      </c>
      <c r="AO627" s="50"/>
      <c r="AP627" s="50"/>
      <c r="AQ627" s="50"/>
      <c r="AR627" s="42">
        <v>-2728507</v>
      </c>
      <c r="AS627" s="171"/>
      <c r="AU627" s="250"/>
      <c r="AV627" s="250"/>
      <c r="AW627" s="250"/>
      <c r="AX627" s="250"/>
      <c r="AY627" s="250"/>
      <c r="AZ627" s="250"/>
      <c r="BA627" s="250"/>
      <c r="BB627" s="250"/>
      <c r="BC627" s="250"/>
      <c r="BD627" s="250"/>
    </row>
    <row r="628" spans="1:56" x14ac:dyDescent="0.45">
      <c r="A628" s="45" t="s">
        <v>187</v>
      </c>
      <c r="B628" s="88" t="s">
        <v>182</v>
      </c>
      <c r="C628" s="119" t="s">
        <v>109</v>
      </c>
      <c r="D628" s="88">
        <v>4098889</v>
      </c>
      <c r="E628" s="50"/>
      <c r="F628" s="50"/>
      <c r="G628" s="50"/>
      <c r="H628" s="42">
        <v>-64481</v>
      </c>
      <c r="I628" s="50"/>
      <c r="J628" s="50"/>
      <c r="K628" s="50"/>
      <c r="L628" s="42">
        <v>-73188</v>
      </c>
      <c r="M628" s="50"/>
      <c r="N628" s="50"/>
      <c r="O628" s="50"/>
      <c r="P628" s="42">
        <v>-72456</v>
      </c>
      <c r="Q628" s="50"/>
      <c r="R628" s="50"/>
      <c r="S628" s="50"/>
      <c r="T628" s="42">
        <v>-65844</v>
      </c>
      <c r="U628" s="50"/>
      <c r="V628" s="50"/>
      <c r="W628" s="50"/>
      <c r="X628" s="42">
        <v>-46244</v>
      </c>
      <c r="Y628" s="50"/>
      <c r="Z628" s="50"/>
      <c r="AA628" s="50"/>
      <c r="AB628" s="42">
        <v>-56221</v>
      </c>
      <c r="AC628" s="50"/>
      <c r="AD628" s="50"/>
      <c r="AE628" s="50"/>
      <c r="AF628" s="42">
        <v>-59075</v>
      </c>
      <c r="AG628" s="50"/>
      <c r="AH628" s="50"/>
      <c r="AI628" s="50"/>
      <c r="AJ628" s="42">
        <v>-74985</v>
      </c>
      <c r="AK628" s="50"/>
      <c r="AL628" s="50"/>
      <c r="AM628" s="50"/>
      <c r="AN628" s="42">
        <v>-68780</v>
      </c>
      <c r="AO628" s="50"/>
      <c r="AP628" s="50"/>
      <c r="AQ628" s="50"/>
      <c r="AR628" s="42">
        <v>-176798</v>
      </c>
      <c r="AS628" s="171"/>
      <c r="AU628" s="250"/>
      <c r="AV628" s="250"/>
      <c r="AW628" s="250"/>
      <c r="AX628" s="250"/>
      <c r="AY628" s="250"/>
      <c r="AZ628" s="250"/>
      <c r="BA628" s="250"/>
      <c r="BB628" s="250"/>
      <c r="BC628" s="250"/>
      <c r="BD628" s="250"/>
    </row>
    <row r="629" spans="1:56" x14ac:dyDescent="0.45">
      <c r="A629" s="45" t="s">
        <v>604</v>
      </c>
      <c r="B629" s="88" t="s">
        <v>182</v>
      </c>
      <c r="C629" s="119" t="s">
        <v>109</v>
      </c>
      <c r="D629" s="88">
        <v>4098890</v>
      </c>
      <c r="E629" s="50"/>
      <c r="F629" s="50"/>
      <c r="G629" s="50"/>
      <c r="H629" s="42">
        <v>-433130</v>
      </c>
      <c r="I629" s="50"/>
      <c r="J629" s="50"/>
      <c r="K629" s="50"/>
      <c r="L629" s="42">
        <v>-433328</v>
      </c>
      <c r="M629" s="50"/>
      <c r="N629" s="50"/>
      <c r="O629" s="50"/>
      <c r="P629" s="42">
        <v>-433548</v>
      </c>
      <c r="Q629" s="50"/>
      <c r="R629" s="50"/>
      <c r="S629" s="50"/>
      <c r="T629" s="42">
        <v>-434045</v>
      </c>
      <c r="U629" s="50"/>
      <c r="V629" s="50"/>
      <c r="W629" s="50"/>
      <c r="X629" s="42">
        <v>-269820</v>
      </c>
      <c r="Y629" s="50"/>
      <c r="Z629" s="50"/>
      <c r="AA629" s="50"/>
      <c r="AB629" s="42">
        <v>-308793</v>
      </c>
      <c r="AC629" s="50"/>
      <c r="AD629" s="50"/>
      <c r="AE629" s="50"/>
      <c r="AF629" s="42">
        <v>-310862</v>
      </c>
      <c r="AG629" s="50"/>
      <c r="AH629" s="50"/>
      <c r="AI629" s="50"/>
      <c r="AJ629" s="42">
        <v>-312258</v>
      </c>
      <c r="AK629" s="50"/>
      <c r="AL629" s="50"/>
      <c r="AM629" s="50"/>
      <c r="AN629" s="42">
        <v>-310011</v>
      </c>
      <c r="AO629" s="50"/>
      <c r="AP629" s="50"/>
      <c r="AQ629" s="50"/>
      <c r="AR629" s="42">
        <v>-307734</v>
      </c>
      <c r="AS629" s="171"/>
      <c r="AU629" s="250"/>
      <c r="AV629" s="250"/>
      <c r="AW629" s="250"/>
      <c r="AX629" s="250"/>
      <c r="AY629" s="250"/>
      <c r="AZ629" s="250"/>
      <c r="BA629" s="250"/>
      <c r="BB629" s="250"/>
      <c r="BC629" s="250"/>
      <c r="BD629" s="250"/>
    </row>
    <row r="630" spans="1:56" x14ac:dyDescent="0.45">
      <c r="A630" s="198" t="s">
        <v>605</v>
      </c>
      <c r="B630" s="88" t="s">
        <v>182</v>
      </c>
      <c r="C630" s="119" t="s">
        <v>109</v>
      </c>
      <c r="D630" s="88">
        <v>4523079</v>
      </c>
      <c r="E630" s="50"/>
      <c r="F630" s="50"/>
      <c r="G630" s="50"/>
      <c r="H630" s="42">
        <v>-2343</v>
      </c>
      <c r="I630" s="50"/>
      <c r="J630" s="50"/>
      <c r="K630" s="50"/>
      <c r="L630" s="171"/>
      <c r="M630" s="50"/>
      <c r="N630" s="50"/>
      <c r="O630" s="50"/>
      <c r="P630" s="171"/>
      <c r="Q630" s="50"/>
      <c r="R630" s="50"/>
      <c r="S630" s="50"/>
      <c r="T630" s="171"/>
      <c r="U630" s="50"/>
      <c r="V630" s="50"/>
      <c r="W630" s="50"/>
      <c r="X630" s="171"/>
      <c r="Y630" s="50"/>
      <c r="Z630" s="50"/>
      <c r="AA630" s="50"/>
      <c r="AB630" s="171"/>
      <c r="AC630" s="50"/>
      <c r="AD630" s="50"/>
      <c r="AE630" s="50"/>
      <c r="AF630" s="171"/>
      <c r="AG630" s="50"/>
      <c r="AH630" s="50"/>
      <c r="AI630" s="50"/>
      <c r="AJ630" s="171"/>
      <c r="AK630" s="50"/>
      <c r="AL630" s="50"/>
      <c r="AM630" s="50"/>
      <c r="AN630" s="171"/>
      <c r="AO630" s="50"/>
      <c r="AP630" s="50"/>
      <c r="AQ630" s="50"/>
      <c r="AR630" s="171"/>
      <c r="AS630" s="171"/>
      <c r="AU630" s="250"/>
      <c r="AV630" s="250"/>
      <c r="AW630" s="250"/>
      <c r="AX630" s="250"/>
      <c r="AY630" s="250"/>
      <c r="AZ630" s="250"/>
      <c r="BA630" s="250"/>
      <c r="BB630" s="250"/>
      <c r="BC630" s="250"/>
      <c r="BD630" s="250"/>
    </row>
    <row r="631" spans="1:56" x14ac:dyDescent="0.45">
      <c r="A631" s="45" t="s">
        <v>606</v>
      </c>
      <c r="B631" s="88" t="s">
        <v>182</v>
      </c>
      <c r="C631" s="119" t="s">
        <v>109</v>
      </c>
      <c r="D631" s="88">
        <v>4098891</v>
      </c>
      <c r="E631" s="50"/>
      <c r="F631" s="50"/>
      <c r="G631" s="50"/>
      <c r="H631" s="171"/>
      <c r="I631" s="50"/>
      <c r="J631" s="50"/>
      <c r="K631" s="50"/>
      <c r="L631" s="171"/>
      <c r="M631" s="50"/>
      <c r="N631" s="50"/>
      <c r="O631" s="50"/>
      <c r="P631" s="171"/>
      <c r="Q631" s="50"/>
      <c r="R631" s="50"/>
      <c r="S631" s="50"/>
      <c r="T631" s="171"/>
      <c r="U631" s="50"/>
      <c r="V631" s="50"/>
      <c r="W631" s="50"/>
      <c r="X631" s="42">
        <v>-22875</v>
      </c>
      <c r="Y631" s="50"/>
      <c r="Z631" s="50"/>
      <c r="AA631" s="50"/>
      <c r="AB631" s="42">
        <v>-12639</v>
      </c>
      <c r="AC631" s="50"/>
      <c r="AD631" s="50"/>
      <c r="AE631" s="50"/>
      <c r="AF631" s="42">
        <v>-11933</v>
      </c>
      <c r="AG631" s="50"/>
      <c r="AH631" s="50"/>
      <c r="AI631" s="50"/>
      <c r="AJ631" s="42">
        <v>-13532</v>
      </c>
      <c r="AK631" s="50"/>
      <c r="AL631" s="50"/>
      <c r="AM631" s="50"/>
      <c r="AN631" s="42">
        <v>-15278</v>
      </c>
      <c r="AO631" s="50"/>
      <c r="AP631" s="50"/>
      <c r="AQ631" s="50"/>
      <c r="AR631" s="42">
        <v>-17870</v>
      </c>
      <c r="AS631" s="171"/>
      <c r="AU631" s="250"/>
      <c r="AV631" s="250"/>
      <c r="AW631" s="250"/>
      <c r="AX631" s="250"/>
      <c r="AY631" s="250"/>
      <c r="AZ631" s="250"/>
      <c r="BA631" s="250"/>
      <c r="BB631" s="250"/>
      <c r="BC631" s="250"/>
      <c r="BD631" s="250"/>
    </row>
    <row r="632" spans="1:56" x14ac:dyDescent="0.45">
      <c r="A632" s="45" t="s">
        <v>88</v>
      </c>
      <c r="B632" s="88" t="s">
        <v>182</v>
      </c>
      <c r="C632" s="119" t="s">
        <v>109</v>
      </c>
      <c r="D632" s="88">
        <v>4098892</v>
      </c>
      <c r="E632" s="50"/>
      <c r="F632" s="50"/>
      <c r="G632" s="50"/>
      <c r="H632" s="42">
        <v>-2084</v>
      </c>
      <c r="I632" s="50"/>
      <c r="J632" s="50"/>
      <c r="K632" s="50"/>
      <c r="L632" s="42">
        <v>-1794</v>
      </c>
      <c r="M632" s="50"/>
      <c r="N632" s="50"/>
      <c r="O632" s="50"/>
      <c r="P632" s="42">
        <v>-7417</v>
      </c>
      <c r="Q632" s="50"/>
      <c r="R632" s="50"/>
      <c r="S632" s="50"/>
      <c r="T632" s="42">
        <v>-10400</v>
      </c>
      <c r="U632" s="50"/>
      <c r="V632" s="50"/>
      <c r="W632" s="50"/>
      <c r="X632" s="42">
        <v>-6672</v>
      </c>
      <c r="Y632" s="50"/>
      <c r="Z632" s="50"/>
      <c r="AA632" s="50"/>
      <c r="AB632" s="42">
        <v>-1590</v>
      </c>
      <c r="AC632" s="50"/>
      <c r="AD632" s="50"/>
      <c r="AE632" s="50"/>
      <c r="AF632" s="42">
        <v>-697</v>
      </c>
      <c r="AG632" s="50"/>
      <c r="AH632" s="50"/>
      <c r="AI632" s="50"/>
      <c r="AJ632" s="42">
        <v>-498</v>
      </c>
      <c r="AK632" s="50"/>
      <c r="AL632" s="50"/>
      <c r="AM632" s="50"/>
      <c r="AN632" s="42">
        <v>-1353</v>
      </c>
      <c r="AO632" s="50"/>
      <c r="AP632" s="50"/>
      <c r="AQ632" s="50"/>
      <c r="AR632" s="42">
        <v>-1204</v>
      </c>
      <c r="AS632" s="171"/>
      <c r="AU632" s="250"/>
      <c r="AV632" s="250"/>
      <c r="AW632" s="250"/>
      <c r="AX632" s="250"/>
      <c r="AY632" s="250"/>
      <c r="AZ632" s="250"/>
      <c r="BA632" s="250"/>
      <c r="BB632" s="250"/>
      <c r="BC632" s="250"/>
      <c r="BD632" s="250"/>
    </row>
    <row r="633" spans="1:56" x14ac:dyDescent="0.45">
      <c r="A633" s="44" t="s">
        <v>607</v>
      </c>
      <c r="B633" s="120" t="s">
        <v>182</v>
      </c>
      <c r="C633" s="121" t="s">
        <v>109</v>
      </c>
      <c r="D633" s="120">
        <v>4098893</v>
      </c>
      <c r="E633" s="58"/>
      <c r="F633" s="58"/>
      <c r="G633" s="58"/>
      <c r="H633" s="177">
        <f>SUM(H626:H632)</f>
        <v>-809682</v>
      </c>
      <c r="I633" s="58"/>
      <c r="J633" s="58"/>
      <c r="K633" s="58"/>
      <c r="L633" s="177">
        <f>SUM(L626:L632)</f>
        <v>-810841</v>
      </c>
      <c r="M633" s="58"/>
      <c r="N633" s="58"/>
      <c r="O633" s="58"/>
      <c r="P633" s="177">
        <f>SUM(P626:P632)</f>
        <v>-834040</v>
      </c>
      <c r="Q633" s="58"/>
      <c r="R633" s="58"/>
      <c r="S633" s="58"/>
      <c r="T633" s="177">
        <f>SUM(T626:T632)</f>
        <v>-844719</v>
      </c>
      <c r="U633" s="58"/>
      <c r="V633" s="58"/>
      <c r="W633" s="58"/>
      <c r="X633" s="177">
        <f>SUM(X626:X632)</f>
        <v>-600826</v>
      </c>
      <c r="Y633" s="58"/>
      <c r="Z633" s="58"/>
      <c r="AA633" s="58"/>
      <c r="AB633" s="177">
        <f>SUM(AB626:AB632)</f>
        <v>-701818</v>
      </c>
      <c r="AC633" s="58"/>
      <c r="AD633" s="58"/>
      <c r="AE633" s="58"/>
      <c r="AF633" s="177">
        <f>SUM(AF626:AF632)</f>
        <v>-2915643</v>
      </c>
      <c r="AG633" s="58"/>
      <c r="AH633" s="58"/>
      <c r="AI633" s="58"/>
      <c r="AJ633" s="177">
        <f>SUM(AJ626:AJ632)</f>
        <v>-3315747</v>
      </c>
      <c r="AK633" s="58"/>
      <c r="AL633" s="58"/>
      <c r="AM633" s="58"/>
      <c r="AN633" s="177">
        <f>SUM(AN626:AN632)</f>
        <v>-3556417</v>
      </c>
      <c r="AO633" s="58"/>
      <c r="AP633" s="58"/>
      <c r="AQ633" s="58"/>
      <c r="AR633" s="177">
        <f>SUM(AR626:AR632)</f>
        <v>-3916581</v>
      </c>
      <c r="AS633" s="201"/>
      <c r="AU633" s="202"/>
      <c r="AV633" s="202"/>
      <c r="AW633" s="202"/>
      <c r="AX633" s="202"/>
      <c r="AY633" s="202"/>
      <c r="AZ633" s="202"/>
      <c r="BA633" s="202"/>
      <c r="BB633" s="202"/>
      <c r="BC633" s="202"/>
      <c r="BD633" s="202"/>
    </row>
    <row r="634" spans="1:56" x14ac:dyDescent="0.45">
      <c r="A634" s="41"/>
      <c r="B634" s="99"/>
      <c r="C634" s="99"/>
      <c r="D634" s="99"/>
      <c r="E634" s="50"/>
      <c r="F634" s="50"/>
      <c r="G634" s="50"/>
      <c r="H634" s="251"/>
      <c r="I634" s="50"/>
      <c r="J634" s="50"/>
      <c r="K634" s="50"/>
      <c r="L634" s="251"/>
      <c r="M634" s="50"/>
      <c r="N634" s="50"/>
      <c r="O634" s="50"/>
      <c r="P634" s="251"/>
      <c r="Q634" s="50"/>
      <c r="R634" s="50"/>
      <c r="S634" s="50"/>
      <c r="T634" s="251"/>
      <c r="U634" s="50"/>
      <c r="V634" s="50"/>
      <c r="W634" s="50"/>
      <c r="X634" s="251"/>
      <c r="Y634" s="50"/>
      <c r="Z634" s="50"/>
      <c r="AA634" s="50"/>
      <c r="AB634" s="251"/>
      <c r="AC634" s="50"/>
      <c r="AD634" s="50"/>
      <c r="AE634" s="50"/>
      <c r="AF634" s="251"/>
      <c r="AG634" s="50"/>
      <c r="AH634" s="50"/>
      <c r="AI634" s="50"/>
      <c r="AJ634" s="251"/>
      <c r="AK634" s="50"/>
      <c r="AL634" s="50"/>
      <c r="AM634" s="50"/>
      <c r="AN634" s="251"/>
      <c r="AO634" s="50"/>
      <c r="AP634" s="50"/>
      <c r="AQ634" s="50"/>
      <c r="AR634" s="251"/>
      <c r="AS634" s="171"/>
      <c r="AU634" s="250"/>
      <c r="AV634" s="250"/>
      <c r="AW634" s="250"/>
      <c r="AX634" s="250"/>
      <c r="AY634" s="250"/>
      <c r="AZ634" s="250"/>
      <c r="BA634" s="250"/>
      <c r="BB634" s="250"/>
      <c r="BC634" s="250"/>
      <c r="BD634" s="250"/>
    </row>
    <row r="635" spans="1:56" x14ac:dyDescent="0.45">
      <c r="A635" s="49" t="s">
        <v>608</v>
      </c>
      <c r="B635" s="120" t="s">
        <v>182</v>
      </c>
      <c r="C635" s="121" t="s">
        <v>109</v>
      </c>
      <c r="D635" s="120">
        <v>4098894</v>
      </c>
      <c r="E635" s="58"/>
      <c r="F635" s="58"/>
      <c r="G635" s="58"/>
      <c r="H635" s="177">
        <f>H620+H622+H633</f>
        <v>-635821</v>
      </c>
      <c r="I635" s="58"/>
      <c r="J635" s="58"/>
      <c r="K635" s="58"/>
      <c r="L635" s="177">
        <f>L620+L622+L633</f>
        <v>-626858</v>
      </c>
      <c r="M635" s="58"/>
      <c r="N635" s="58"/>
      <c r="O635" s="58"/>
      <c r="P635" s="177">
        <f>P620+P622+P633</f>
        <v>-639955</v>
      </c>
      <c r="Q635" s="58"/>
      <c r="R635" s="58"/>
      <c r="S635" s="58"/>
      <c r="T635" s="177">
        <f>T620+T622+T633</f>
        <v>-652841</v>
      </c>
      <c r="U635" s="58"/>
      <c r="V635" s="58"/>
      <c r="W635" s="58"/>
      <c r="X635" s="177">
        <f>X620+X622+X633</f>
        <v>-515702</v>
      </c>
      <c r="Y635" s="58"/>
      <c r="Z635" s="58"/>
      <c r="AA635" s="58"/>
      <c r="AB635" s="177">
        <f>AB620+AB622+AB633</f>
        <v>-609687</v>
      </c>
      <c r="AC635" s="58"/>
      <c r="AD635" s="58"/>
      <c r="AE635" s="58"/>
      <c r="AF635" s="177">
        <f>AF620+AF622+AF633</f>
        <v>-675227</v>
      </c>
      <c r="AG635" s="58"/>
      <c r="AH635" s="58"/>
      <c r="AI635" s="58"/>
      <c r="AJ635" s="177">
        <f>AJ620+AJ622+AJ633</f>
        <v>-710549</v>
      </c>
      <c r="AK635" s="58"/>
      <c r="AL635" s="58"/>
      <c r="AM635" s="58"/>
      <c r="AN635" s="177">
        <f>AN620+AN622+AN633</f>
        <v>-825254</v>
      </c>
      <c r="AO635" s="58"/>
      <c r="AP635" s="58"/>
      <c r="AQ635" s="58"/>
      <c r="AR635" s="177">
        <f>AR620+AR622+AR633</f>
        <v>-1060906</v>
      </c>
      <c r="AS635" s="201"/>
      <c r="AU635" s="202"/>
      <c r="AV635" s="202"/>
      <c r="AW635" s="202"/>
      <c r="AX635" s="202"/>
      <c r="AY635" s="202"/>
      <c r="AZ635" s="202"/>
      <c r="BA635" s="202"/>
      <c r="BB635" s="202"/>
      <c r="BC635" s="202"/>
      <c r="BD635" s="202"/>
    </row>
    <row r="636" spans="1:56" x14ac:dyDescent="0.45">
      <c r="H636" s="52"/>
      <c r="L636" s="52"/>
      <c r="P636" s="52"/>
      <c r="T636" s="52"/>
      <c r="X636" s="52"/>
      <c r="AB636" s="52"/>
      <c r="AF636" s="52"/>
      <c r="AJ636" s="52"/>
      <c r="AN636" s="52"/>
      <c r="AR636" s="52"/>
      <c r="AS636" s="52"/>
      <c r="AU636" s="252"/>
      <c r="AV636" s="252"/>
      <c r="AW636" s="252"/>
      <c r="AX636" s="252"/>
      <c r="AY636" s="252"/>
      <c r="AZ636" s="252"/>
      <c r="BA636" s="252"/>
      <c r="BB636" s="252"/>
      <c r="BC636" s="252"/>
      <c r="BD636" s="252"/>
    </row>
    <row r="637" spans="1:56" x14ac:dyDescent="0.45">
      <c r="A637" s="43" t="s">
        <v>591</v>
      </c>
      <c r="B637" s="89"/>
      <c r="C637" s="89"/>
      <c r="D637" s="89"/>
      <c r="F637" s="50"/>
      <c r="G637" s="50"/>
      <c r="H637" s="171"/>
      <c r="I637" s="50"/>
      <c r="J637" s="50"/>
      <c r="K637" s="50"/>
      <c r="L637" s="171"/>
      <c r="M637" s="50"/>
      <c r="N637" s="50"/>
      <c r="O637" s="50"/>
      <c r="P637" s="171"/>
      <c r="Q637" s="50"/>
      <c r="R637" s="50"/>
      <c r="S637" s="50"/>
      <c r="T637" s="171"/>
      <c r="U637" s="50"/>
      <c r="V637" s="50"/>
      <c r="W637" s="50"/>
      <c r="X637" s="171"/>
      <c r="Y637" s="50"/>
      <c r="Z637" s="50"/>
      <c r="AA637" s="50"/>
      <c r="AB637" s="171"/>
      <c r="AC637" s="50"/>
      <c r="AD637" s="50"/>
      <c r="AE637" s="50"/>
      <c r="AF637" s="171"/>
      <c r="AG637" s="50"/>
      <c r="AH637" s="50"/>
      <c r="AI637" s="50"/>
      <c r="AJ637" s="171"/>
      <c r="AK637" s="50"/>
      <c r="AL637" s="50"/>
      <c r="AM637" s="50"/>
      <c r="AN637" s="171"/>
      <c r="AO637" s="50"/>
      <c r="AP637" s="50"/>
      <c r="AQ637" s="50"/>
      <c r="AR637" s="171"/>
      <c r="AS637" s="171"/>
      <c r="AU637" s="250"/>
      <c r="AV637" s="250"/>
      <c r="AW637" s="250"/>
      <c r="AX637" s="250"/>
      <c r="AY637" s="250"/>
      <c r="AZ637" s="250"/>
      <c r="BA637" s="250"/>
      <c r="BB637" s="250"/>
      <c r="BC637" s="250"/>
      <c r="BD637" s="250"/>
    </row>
    <row r="638" spans="1:56" x14ac:dyDescent="0.45">
      <c r="A638" s="41" t="s">
        <v>609</v>
      </c>
      <c r="B638" s="88" t="s">
        <v>182</v>
      </c>
      <c r="C638" s="119" t="s">
        <v>109</v>
      </c>
      <c r="D638" s="88">
        <v>4098895</v>
      </c>
      <c r="F638" s="50"/>
      <c r="G638" s="50"/>
      <c r="H638" s="171"/>
      <c r="I638" s="50"/>
      <c r="J638" s="50"/>
      <c r="K638" s="50"/>
      <c r="L638" s="171"/>
      <c r="M638" s="50"/>
      <c r="N638" s="50"/>
      <c r="O638" s="50"/>
      <c r="P638" s="171"/>
      <c r="Q638" s="50"/>
      <c r="R638" s="50"/>
      <c r="S638" s="50"/>
      <c r="T638" s="171"/>
      <c r="U638" s="50"/>
      <c r="V638" s="50"/>
      <c r="W638" s="50"/>
      <c r="X638" s="171"/>
      <c r="Y638" s="50"/>
      <c r="Z638" s="50"/>
      <c r="AA638" s="50"/>
      <c r="AB638" s="171"/>
      <c r="AC638" s="50"/>
      <c r="AD638" s="50"/>
      <c r="AE638" s="50"/>
      <c r="AF638" s="171"/>
      <c r="AG638" s="50"/>
      <c r="AH638" s="50"/>
      <c r="AI638" s="50"/>
      <c r="AJ638" s="171"/>
      <c r="AK638" s="50"/>
      <c r="AL638" s="50"/>
      <c r="AM638" s="50"/>
      <c r="AN638" s="171"/>
      <c r="AO638" s="50"/>
      <c r="AP638" s="50"/>
      <c r="AQ638" s="50"/>
      <c r="AR638" s="42">
        <v>1675193</v>
      </c>
      <c r="AS638" s="171"/>
      <c r="AU638" s="250"/>
      <c r="AV638" s="250"/>
      <c r="AW638" s="250"/>
      <c r="AX638" s="250"/>
      <c r="AY638" s="250"/>
      <c r="AZ638" s="250"/>
      <c r="BA638" s="250"/>
      <c r="BB638" s="250"/>
      <c r="BC638" s="250"/>
      <c r="BD638" s="250"/>
    </row>
    <row r="639" spans="1:56" x14ac:dyDescent="0.45">
      <c r="A639" s="41" t="s">
        <v>610</v>
      </c>
      <c r="B639" s="88" t="s">
        <v>182</v>
      </c>
      <c r="C639" s="119" t="s">
        <v>109</v>
      </c>
      <c r="D639" s="88">
        <v>4098896</v>
      </c>
      <c r="F639" s="50"/>
      <c r="G639" s="50"/>
      <c r="H639" s="171"/>
      <c r="I639" s="50"/>
      <c r="J639" s="50"/>
      <c r="K639" s="50"/>
      <c r="L639" s="171"/>
      <c r="M639" s="50"/>
      <c r="N639" s="50"/>
      <c r="O639" s="50"/>
      <c r="P639" s="171"/>
      <c r="Q639" s="50"/>
      <c r="R639" s="50"/>
      <c r="S639" s="50"/>
      <c r="T639" s="171"/>
      <c r="U639" s="50"/>
      <c r="V639" s="50"/>
      <c r="W639" s="50"/>
      <c r="X639" s="171"/>
      <c r="Y639" s="50"/>
      <c r="Z639" s="50"/>
      <c r="AA639" s="50"/>
      <c r="AB639" s="171"/>
      <c r="AC639" s="50"/>
      <c r="AD639" s="50"/>
      <c r="AE639" s="50"/>
      <c r="AF639" s="171"/>
      <c r="AG639" s="50"/>
      <c r="AH639" s="50"/>
      <c r="AI639" s="50"/>
      <c r="AJ639" s="171"/>
      <c r="AK639" s="50"/>
      <c r="AL639" s="50"/>
      <c r="AM639" s="50"/>
      <c r="AN639" s="171"/>
      <c r="AO639" s="50"/>
      <c r="AP639" s="50"/>
      <c r="AQ639" s="50"/>
      <c r="AR639" s="42">
        <v>1619954</v>
      </c>
      <c r="AS639" s="171"/>
      <c r="AU639" s="250"/>
      <c r="AV639" s="250"/>
      <c r="AW639" s="250"/>
      <c r="AX639" s="250"/>
      <c r="AY639" s="250"/>
      <c r="AZ639" s="250"/>
      <c r="BA639" s="250"/>
      <c r="BB639" s="250"/>
      <c r="BC639" s="250"/>
      <c r="BD639" s="250"/>
    </row>
    <row r="640" spans="1:56" x14ac:dyDescent="0.45">
      <c r="A640" s="41" t="s">
        <v>611</v>
      </c>
      <c r="B640" s="88" t="s">
        <v>182</v>
      </c>
      <c r="C640" s="119" t="s">
        <v>109</v>
      </c>
      <c r="D640" s="88">
        <v>4098897</v>
      </c>
      <c r="F640" s="50"/>
      <c r="G640" s="50"/>
      <c r="H640" s="171"/>
      <c r="I640" s="50"/>
      <c r="J640" s="50"/>
      <c r="K640" s="50"/>
      <c r="L640" s="171"/>
      <c r="M640" s="50"/>
      <c r="N640" s="50"/>
      <c r="O640" s="50"/>
      <c r="P640" s="171"/>
      <c r="Q640" s="50"/>
      <c r="R640" s="50"/>
      <c r="S640" s="50"/>
      <c r="T640" s="171"/>
      <c r="U640" s="50"/>
      <c r="V640" s="50"/>
      <c r="W640" s="50"/>
      <c r="X640" s="171"/>
      <c r="Y640" s="50"/>
      <c r="Z640" s="50"/>
      <c r="AA640" s="50"/>
      <c r="AB640" s="171"/>
      <c r="AC640" s="50"/>
      <c r="AD640" s="50"/>
      <c r="AE640" s="50"/>
      <c r="AF640" s="171"/>
      <c r="AG640" s="50"/>
      <c r="AH640" s="50"/>
      <c r="AI640" s="50"/>
      <c r="AJ640" s="171"/>
      <c r="AK640" s="50"/>
      <c r="AL640" s="50"/>
      <c r="AM640" s="50"/>
      <c r="AN640" s="171"/>
      <c r="AO640" s="50"/>
      <c r="AP640" s="50"/>
      <c r="AQ640" s="50"/>
      <c r="AR640" s="42">
        <v>1518975</v>
      </c>
      <c r="AS640" s="171"/>
      <c r="AU640" s="250"/>
      <c r="AV640" s="250"/>
      <c r="AW640" s="250"/>
      <c r="AX640" s="250"/>
      <c r="AY640" s="250"/>
      <c r="AZ640" s="250"/>
      <c r="BA640" s="250"/>
      <c r="BB640" s="250"/>
      <c r="BC640" s="250"/>
      <c r="BD640" s="250"/>
    </row>
    <row r="641" spans="1:56" x14ac:dyDescent="0.45">
      <c r="A641" s="41" t="s">
        <v>612</v>
      </c>
      <c r="B641" s="88" t="s">
        <v>182</v>
      </c>
      <c r="C641" s="119" t="s">
        <v>109</v>
      </c>
      <c r="D641" s="88">
        <v>4098898</v>
      </c>
      <c r="F641" s="50"/>
      <c r="G641" s="50"/>
      <c r="H641" s="171"/>
      <c r="I641" s="50"/>
      <c r="J641" s="50"/>
      <c r="K641" s="50"/>
      <c r="L641" s="171"/>
      <c r="M641" s="50"/>
      <c r="N641" s="50"/>
      <c r="O641" s="50"/>
      <c r="P641" s="171"/>
      <c r="Q641" s="50"/>
      <c r="R641" s="50"/>
      <c r="S641" s="50"/>
      <c r="T641" s="171"/>
      <c r="U641" s="50"/>
      <c r="V641" s="50"/>
      <c r="W641" s="50"/>
      <c r="X641" s="171"/>
      <c r="Y641" s="50"/>
      <c r="Z641" s="50"/>
      <c r="AA641" s="50"/>
      <c r="AB641" s="171"/>
      <c r="AC641" s="50"/>
      <c r="AD641" s="50"/>
      <c r="AE641" s="50"/>
      <c r="AF641" s="171"/>
      <c r="AG641" s="50"/>
      <c r="AH641" s="50"/>
      <c r="AI641" s="50"/>
      <c r="AJ641" s="171"/>
      <c r="AK641" s="50"/>
      <c r="AL641" s="50"/>
      <c r="AM641" s="50"/>
      <c r="AN641" s="171"/>
      <c r="AO641" s="50"/>
      <c r="AP641" s="50"/>
      <c r="AQ641" s="50"/>
      <c r="AR641" s="42">
        <v>1396714</v>
      </c>
      <c r="AS641" s="171"/>
      <c r="AU641" s="250"/>
      <c r="AV641" s="250"/>
      <c r="AW641" s="250"/>
      <c r="AX641" s="250"/>
      <c r="AY641" s="250"/>
      <c r="AZ641" s="250"/>
      <c r="BA641" s="250"/>
      <c r="BB641" s="250"/>
      <c r="BC641" s="250"/>
      <c r="BD641" s="250"/>
    </row>
    <row r="642" spans="1:56" x14ac:dyDescent="0.45">
      <c r="A642" s="41" t="s">
        <v>613</v>
      </c>
      <c r="B642" s="88" t="s">
        <v>182</v>
      </c>
      <c r="C642" s="119" t="s">
        <v>109</v>
      </c>
      <c r="D642" s="88">
        <v>4098899</v>
      </c>
      <c r="F642" s="50"/>
      <c r="G642" s="50"/>
      <c r="H642" s="171"/>
      <c r="I642" s="50"/>
      <c r="J642" s="50"/>
      <c r="K642" s="50"/>
      <c r="L642" s="171"/>
      <c r="M642" s="50"/>
      <c r="N642" s="50"/>
      <c r="O642" s="50"/>
      <c r="P642" s="171"/>
      <c r="Q642" s="50"/>
      <c r="R642" s="50"/>
      <c r="S642" s="50"/>
      <c r="T642" s="171"/>
      <c r="U642" s="50"/>
      <c r="V642" s="50"/>
      <c r="W642" s="50"/>
      <c r="X642" s="171"/>
      <c r="Y642" s="50"/>
      <c r="Z642" s="50"/>
      <c r="AA642" s="50"/>
      <c r="AB642" s="171"/>
      <c r="AC642" s="50"/>
      <c r="AD642" s="50"/>
      <c r="AE642" s="50"/>
      <c r="AF642" s="171"/>
      <c r="AG642" s="50"/>
      <c r="AH642" s="50"/>
      <c r="AI642" s="50"/>
      <c r="AJ642" s="171"/>
      <c r="AK642" s="50"/>
      <c r="AL642" s="50"/>
      <c r="AM642" s="50"/>
      <c r="AN642" s="171"/>
      <c r="AO642" s="50"/>
      <c r="AP642" s="50"/>
      <c r="AQ642" s="50"/>
      <c r="AR642" s="42">
        <v>1255062</v>
      </c>
      <c r="AS642" s="171"/>
      <c r="AU642" s="250"/>
      <c r="AV642" s="250"/>
      <c r="AW642" s="250"/>
      <c r="AX642" s="250"/>
      <c r="AY642" s="250"/>
      <c r="AZ642" s="250"/>
      <c r="BA642" s="250"/>
      <c r="BB642" s="250"/>
      <c r="BC642" s="250"/>
      <c r="BD642" s="250"/>
    </row>
    <row r="643" spans="1:56" x14ac:dyDescent="0.45">
      <c r="A643" s="41" t="s">
        <v>614</v>
      </c>
      <c r="B643" s="88" t="s">
        <v>182</v>
      </c>
      <c r="C643" s="119" t="s">
        <v>109</v>
      </c>
      <c r="D643" s="88">
        <v>4098900</v>
      </c>
      <c r="F643" s="50"/>
      <c r="G643" s="50"/>
      <c r="H643" s="171"/>
      <c r="I643" s="50"/>
      <c r="J643" s="50"/>
      <c r="K643" s="50"/>
      <c r="L643" s="171"/>
      <c r="M643" s="50"/>
      <c r="N643" s="50"/>
      <c r="O643" s="50"/>
      <c r="P643" s="171"/>
      <c r="Q643" s="50"/>
      <c r="R643" s="50"/>
      <c r="S643" s="50"/>
      <c r="T643" s="171"/>
      <c r="U643" s="50"/>
      <c r="V643" s="50"/>
      <c r="W643" s="50"/>
      <c r="X643" s="171"/>
      <c r="Y643" s="50"/>
      <c r="Z643" s="50"/>
      <c r="AA643" s="50"/>
      <c r="AB643" s="171"/>
      <c r="AC643" s="50"/>
      <c r="AD643" s="50"/>
      <c r="AE643" s="50"/>
      <c r="AF643" s="171"/>
      <c r="AG643" s="50"/>
      <c r="AH643" s="50"/>
      <c r="AI643" s="50"/>
      <c r="AJ643" s="171"/>
      <c r="AK643" s="50"/>
      <c r="AL643" s="50"/>
      <c r="AM643" s="50"/>
      <c r="AN643" s="171"/>
      <c r="AO643" s="50"/>
      <c r="AP643" s="50"/>
      <c r="AQ643" s="50"/>
      <c r="AR643" s="42">
        <v>5271366</v>
      </c>
      <c r="AS643" s="171"/>
      <c r="AU643" s="250"/>
      <c r="AV643" s="250"/>
      <c r="AW643" s="250"/>
      <c r="AX643" s="250"/>
      <c r="AY643" s="250"/>
      <c r="AZ643" s="250"/>
      <c r="BA643" s="250"/>
      <c r="BB643" s="250"/>
      <c r="BC643" s="250"/>
      <c r="BD643" s="250"/>
    </row>
    <row r="644" spans="1:56" x14ac:dyDescent="0.45">
      <c r="A644" s="58" t="s">
        <v>615</v>
      </c>
      <c r="B644" s="120" t="s">
        <v>182</v>
      </c>
      <c r="C644" s="121" t="s">
        <v>109</v>
      </c>
      <c r="D644" s="120">
        <v>4098901</v>
      </c>
      <c r="E644" s="58"/>
      <c r="F644" s="58"/>
      <c r="G644" s="58"/>
      <c r="H644" s="201"/>
      <c r="I644" s="58"/>
      <c r="J644" s="58"/>
      <c r="K644" s="58"/>
      <c r="L644" s="201"/>
      <c r="M644" s="58"/>
      <c r="N644" s="58"/>
      <c r="O644" s="58"/>
      <c r="P644" s="201"/>
      <c r="Q644" s="58"/>
      <c r="R644" s="58"/>
      <c r="S644" s="58"/>
      <c r="T644" s="201"/>
      <c r="U644" s="58"/>
      <c r="V644" s="58"/>
      <c r="W644" s="58"/>
      <c r="X644" s="201"/>
      <c r="Y644" s="58"/>
      <c r="Z644" s="58"/>
      <c r="AA644" s="58"/>
      <c r="AB644" s="201"/>
      <c r="AC644" s="58"/>
      <c r="AD644" s="58"/>
      <c r="AE644" s="58"/>
      <c r="AF644" s="201"/>
      <c r="AG644" s="58"/>
      <c r="AH644" s="58"/>
      <c r="AI644" s="58"/>
      <c r="AJ644" s="201"/>
      <c r="AK644" s="58"/>
      <c r="AL644" s="58"/>
      <c r="AM644" s="58"/>
      <c r="AN644" s="201"/>
      <c r="AO644" s="58"/>
      <c r="AP644" s="58"/>
      <c r="AQ644" s="58"/>
      <c r="AR644" s="177">
        <f>SUM(AR638:AR643)</f>
        <v>12737264</v>
      </c>
      <c r="AS644" s="201"/>
      <c r="AU644" s="202"/>
      <c r="AV644" s="202"/>
      <c r="AW644" s="202"/>
      <c r="AX644" s="202"/>
      <c r="AY644" s="202"/>
      <c r="AZ644" s="202"/>
      <c r="BA644" s="202"/>
      <c r="BB644" s="202"/>
      <c r="BC644" s="202"/>
      <c r="BD644" s="202"/>
    </row>
    <row r="645" spans="1:56" x14ac:dyDescent="0.45">
      <c r="F645" s="50"/>
      <c r="G645" s="50"/>
      <c r="H645" s="171"/>
      <c r="I645" s="50"/>
      <c r="J645" s="50"/>
      <c r="K645" s="50"/>
      <c r="L645" s="171"/>
      <c r="M645" s="50"/>
      <c r="N645" s="50"/>
      <c r="O645" s="50"/>
      <c r="P645" s="171"/>
      <c r="Q645" s="50"/>
      <c r="R645" s="50"/>
      <c r="S645" s="50"/>
      <c r="T645" s="171"/>
      <c r="U645" s="50"/>
      <c r="V645" s="50"/>
      <c r="W645" s="50"/>
      <c r="X645" s="171"/>
      <c r="Y645" s="50"/>
      <c r="Z645" s="50"/>
      <c r="AA645" s="50"/>
      <c r="AB645" s="171"/>
      <c r="AC645" s="50"/>
      <c r="AD645" s="50"/>
      <c r="AE645" s="50"/>
      <c r="AF645" s="171"/>
      <c r="AG645" s="50"/>
      <c r="AH645" s="50"/>
      <c r="AI645" s="50"/>
      <c r="AJ645" s="171"/>
      <c r="AK645" s="50"/>
      <c r="AL645" s="50"/>
      <c r="AM645" s="50"/>
      <c r="AN645" s="171"/>
      <c r="AO645" s="50"/>
      <c r="AP645" s="50"/>
      <c r="AQ645" s="50"/>
      <c r="AR645" s="171"/>
      <c r="AS645" s="171"/>
      <c r="AU645" s="250"/>
      <c r="AV645" s="250"/>
      <c r="AW645" s="250"/>
      <c r="AX645" s="250"/>
      <c r="AY645" s="250"/>
      <c r="AZ645" s="250"/>
      <c r="BA645" s="250"/>
      <c r="BB645" s="250"/>
      <c r="BC645" s="250"/>
      <c r="BD645" s="250"/>
    </row>
    <row r="646" spans="1:56" x14ac:dyDescent="0.45">
      <c r="A646" s="41" t="s">
        <v>616</v>
      </c>
      <c r="B646" s="88" t="s">
        <v>182</v>
      </c>
      <c r="C646" s="119" t="s">
        <v>109</v>
      </c>
      <c r="D646" s="88">
        <v>4098902</v>
      </c>
      <c r="F646" s="50"/>
      <c r="G646" s="50"/>
      <c r="H646" s="171"/>
      <c r="I646" s="50"/>
      <c r="J646" s="50"/>
      <c r="K646" s="50"/>
      <c r="L646" s="171"/>
      <c r="M646" s="50"/>
      <c r="N646" s="50"/>
      <c r="O646" s="50"/>
      <c r="P646" s="171"/>
      <c r="Q646" s="50"/>
      <c r="R646" s="50"/>
      <c r="S646" s="50"/>
      <c r="T646" s="171"/>
      <c r="U646" s="50"/>
      <c r="V646" s="50"/>
      <c r="W646" s="50"/>
      <c r="X646" s="171"/>
      <c r="Y646" s="50"/>
      <c r="Z646" s="50"/>
      <c r="AA646" s="50"/>
      <c r="AB646" s="171"/>
      <c r="AC646" s="50"/>
      <c r="AD646" s="50"/>
      <c r="AE646" s="50"/>
      <c r="AF646" s="171"/>
      <c r="AG646" s="50"/>
      <c r="AH646" s="50"/>
      <c r="AI646" s="50"/>
      <c r="AJ646" s="171"/>
      <c r="AK646" s="50"/>
      <c r="AL646" s="50"/>
      <c r="AM646" s="50"/>
      <c r="AN646" s="171"/>
      <c r="AO646" s="50"/>
      <c r="AP646" s="50"/>
      <c r="AQ646" s="50"/>
      <c r="AR646" s="42">
        <v>-2085564</v>
      </c>
      <c r="AS646" s="171"/>
      <c r="AU646" s="250"/>
      <c r="AV646" s="250"/>
      <c r="AW646" s="250"/>
      <c r="AX646" s="250"/>
      <c r="AY646" s="250"/>
      <c r="AZ646" s="250"/>
      <c r="BA646" s="250"/>
      <c r="BB646" s="250"/>
      <c r="BC646" s="250"/>
      <c r="BD646" s="250"/>
    </row>
    <row r="647" spans="1:56" x14ac:dyDescent="0.45">
      <c r="A647" s="58" t="s">
        <v>617</v>
      </c>
      <c r="B647" s="120" t="s">
        <v>182</v>
      </c>
      <c r="C647" s="121" t="s">
        <v>109</v>
      </c>
      <c r="D647" s="120">
        <v>4098903</v>
      </c>
      <c r="E647" s="58"/>
      <c r="F647" s="58"/>
      <c r="G647" s="58"/>
      <c r="H647" s="201"/>
      <c r="I647" s="58"/>
      <c r="J647" s="58"/>
      <c r="K647" s="58"/>
      <c r="L647" s="201"/>
      <c r="M647" s="58"/>
      <c r="N647" s="58"/>
      <c r="O647" s="58"/>
      <c r="P647" s="201"/>
      <c r="Q647" s="58"/>
      <c r="R647" s="58"/>
      <c r="S647" s="58"/>
      <c r="T647" s="201"/>
      <c r="U647" s="58"/>
      <c r="V647" s="58"/>
      <c r="W647" s="58"/>
      <c r="X647" s="201"/>
      <c r="Y647" s="58"/>
      <c r="Z647" s="58"/>
      <c r="AA647" s="58"/>
      <c r="AB647" s="201"/>
      <c r="AC647" s="58"/>
      <c r="AD647" s="58"/>
      <c r="AE647" s="58"/>
      <c r="AF647" s="201"/>
      <c r="AG647" s="58"/>
      <c r="AH647" s="58"/>
      <c r="AI647" s="58"/>
      <c r="AJ647" s="201"/>
      <c r="AK647" s="58"/>
      <c r="AL647" s="58"/>
      <c r="AM647" s="58"/>
      <c r="AN647" s="201"/>
      <c r="AO647" s="58"/>
      <c r="AP647" s="58"/>
      <c r="AQ647" s="58"/>
      <c r="AR647" s="177">
        <f>SUM(AR644,AR646)</f>
        <v>10651700</v>
      </c>
      <c r="AS647" s="201"/>
      <c r="AU647" s="202"/>
      <c r="AV647" s="202"/>
      <c r="AW647" s="202"/>
      <c r="AX647" s="202"/>
      <c r="AY647" s="202"/>
      <c r="AZ647" s="202"/>
      <c r="BA647" s="202"/>
      <c r="BB647" s="202"/>
      <c r="BC647" s="202"/>
      <c r="BD647" s="202"/>
    </row>
    <row r="648" spans="1:56" x14ac:dyDescent="0.45">
      <c r="A648" s="43"/>
      <c r="B648" s="89"/>
      <c r="C648" s="89"/>
      <c r="D648" s="89"/>
      <c r="E648" s="195"/>
      <c r="F648" s="195"/>
      <c r="G648" s="195"/>
      <c r="H648" s="196"/>
      <c r="I648" s="195"/>
      <c r="J648" s="195"/>
      <c r="K648" s="195"/>
      <c r="L648" s="196"/>
      <c r="M648" s="195"/>
      <c r="N648" s="195"/>
      <c r="O648" s="195"/>
      <c r="P648" s="196"/>
      <c r="Q648" s="195"/>
      <c r="R648" s="195"/>
      <c r="S648" s="195"/>
      <c r="T648" s="196"/>
      <c r="U648" s="195"/>
      <c r="V648" s="195"/>
      <c r="W648" s="195"/>
      <c r="X648" s="196"/>
      <c r="Y648" s="195"/>
      <c r="Z648" s="195"/>
      <c r="AA648" s="195"/>
      <c r="AB648" s="196"/>
      <c r="AC648" s="195"/>
      <c r="AD648" s="195"/>
      <c r="AE648" s="195"/>
      <c r="AF648" s="196"/>
      <c r="AG648" s="195"/>
      <c r="AH648" s="195"/>
      <c r="AJ648" s="52"/>
      <c r="AK648" s="195"/>
      <c r="AL648" s="195"/>
      <c r="AM648" s="195"/>
      <c r="AN648" s="52"/>
      <c r="AO648" s="195"/>
      <c r="AP648" s="197"/>
      <c r="AQ648" s="197"/>
      <c r="AR648" s="52"/>
      <c r="AS648" s="196"/>
      <c r="AU648" s="213"/>
      <c r="AV648" s="213"/>
      <c r="AW648" s="213"/>
      <c r="AX648" s="213"/>
      <c r="AY648" s="213"/>
      <c r="AZ648" s="213"/>
      <c r="BA648" s="213"/>
      <c r="BB648" s="213"/>
      <c r="BC648" s="213"/>
      <c r="BD648" s="213"/>
    </row>
    <row r="649" spans="1:56" x14ac:dyDescent="0.45">
      <c r="A649" s="57" t="s">
        <v>206</v>
      </c>
      <c r="B649" s="118"/>
      <c r="C649" s="118"/>
      <c r="D649" s="118"/>
      <c r="E649" s="150"/>
      <c r="F649" s="150"/>
      <c r="G649" s="150"/>
      <c r="H649" s="151"/>
      <c r="I649" s="150"/>
      <c r="J649" s="150"/>
      <c r="K649" s="150"/>
      <c r="L649" s="151"/>
      <c r="M649" s="150"/>
      <c r="N649" s="150"/>
      <c r="O649" s="150"/>
      <c r="P649" s="151"/>
      <c r="Q649" s="150"/>
      <c r="R649" s="150"/>
      <c r="S649" s="150"/>
      <c r="T649" s="151"/>
      <c r="U649" s="150"/>
      <c r="V649" s="150"/>
      <c r="W649" s="150"/>
      <c r="X649" s="151"/>
      <c r="Y649" s="150"/>
      <c r="Z649" s="150"/>
      <c r="AA649" s="150"/>
      <c r="AB649" s="151"/>
      <c r="AC649" s="150"/>
      <c r="AD649" s="150"/>
      <c r="AE649" s="150"/>
      <c r="AF649" s="151"/>
      <c r="AG649" s="150"/>
      <c r="AH649" s="150"/>
      <c r="AI649" s="247"/>
      <c r="AJ649" s="248"/>
      <c r="AK649" s="150"/>
      <c r="AL649" s="150"/>
      <c r="AM649" s="150"/>
      <c r="AN649" s="248"/>
      <c r="AO649" s="150"/>
      <c r="AP649" s="153"/>
      <c r="AQ649" s="153"/>
      <c r="AR649" s="248"/>
      <c r="AS649" s="151"/>
      <c r="AU649" s="150"/>
      <c r="AV649" s="155"/>
      <c r="AW649" s="155"/>
      <c r="AX649" s="155"/>
      <c r="AY649" s="155"/>
      <c r="AZ649" s="155"/>
      <c r="BA649" s="155"/>
      <c r="BB649" s="155"/>
      <c r="BC649" s="155"/>
      <c r="BD649" s="155"/>
    </row>
    <row r="650" spans="1:56" x14ac:dyDescent="0.45">
      <c r="A650" s="116" t="s">
        <v>618</v>
      </c>
      <c r="B650" s="115"/>
      <c r="C650" s="115"/>
      <c r="D650" s="115"/>
      <c r="E650" s="39"/>
      <c r="F650" s="39"/>
      <c r="G650" s="39"/>
      <c r="H650" s="38"/>
      <c r="I650" s="39"/>
      <c r="J650" s="39"/>
      <c r="K650" s="39"/>
      <c r="L650" s="38"/>
      <c r="M650" s="39"/>
      <c r="N650" s="39"/>
      <c r="O650" s="39"/>
      <c r="P650" s="38"/>
      <c r="Q650" s="39"/>
      <c r="R650" s="39"/>
      <c r="S650" s="39"/>
      <c r="T650" s="38"/>
      <c r="U650" s="39"/>
      <c r="V650" s="39"/>
      <c r="W650" s="39"/>
      <c r="X650" s="38"/>
      <c r="Y650" s="39"/>
      <c r="Z650" s="39"/>
      <c r="AA650" s="39"/>
      <c r="AB650" s="38"/>
      <c r="AC650" s="39"/>
      <c r="AD650" s="39"/>
      <c r="AE650" s="39"/>
      <c r="AF650" s="38"/>
      <c r="AG650" s="39"/>
      <c r="AH650" s="39"/>
      <c r="AJ650" s="38"/>
      <c r="AK650" s="39"/>
      <c r="AL650" s="39"/>
      <c r="AM650" s="39"/>
      <c r="AN650" s="38"/>
      <c r="AO650" s="39"/>
      <c r="AP650" s="40"/>
      <c r="AQ650" s="40"/>
      <c r="AR650" s="38"/>
      <c r="AS650" s="38"/>
      <c r="AU650" s="51"/>
      <c r="AV650" s="51"/>
      <c r="AW650" s="51"/>
      <c r="AX650" s="51"/>
      <c r="AY650" s="51"/>
      <c r="AZ650" s="51"/>
      <c r="BA650" s="51"/>
      <c r="BB650" s="51"/>
      <c r="BC650" s="51"/>
      <c r="BD650" s="51"/>
    </row>
    <row r="651" spans="1:56" x14ac:dyDescent="0.45">
      <c r="A651" s="105" t="s">
        <v>535</v>
      </c>
      <c r="B651" s="92" t="s">
        <v>175</v>
      </c>
      <c r="C651" s="93" t="s">
        <v>108</v>
      </c>
      <c r="D651" s="92">
        <v>2750872</v>
      </c>
      <c r="E651" s="39"/>
      <c r="F651" s="39"/>
      <c r="G651" s="39"/>
      <c r="H651" s="38"/>
      <c r="I651" s="40">
        <v>3416675</v>
      </c>
      <c r="J651" s="39"/>
      <c r="K651" s="39"/>
      <c r="L651" s="38"/>
      <c r="M651" s="39"/>
      <c r="N651" s="39"/>
      <c r="O651" s="40">
        <v>1200000</v>
      </c>
      <c r="P651" s="38"/>
      <c r="Q651" s="39"/>
      <c r="R651" s="40">
        <v>960127</v>
      </c>
      <c r="S651" s="40">
        <v>1650647</v>
      </c>
      <c r="T651" s="42">
        <v>3119816</v>
      </c>
      <c r="U651" s="39"/>
      <c r="V651" s="39"/>
      <c r="W651" s="39"/>
      <c r="X651" s="38"/>
      <c r="Y651" s="39"/>
      <c r="Z651" s="39"/>
      <c r="AA651" s="40">
        <v>46574</v>
      </c>
      <c r="AB651" s="38"/>
      <c r="AC651" s="39"/>
      <c r="AD651" s="40">
        <v>39505</v>
      </c>
      <c r="AE651" s="39"/>
      <c r="AF651" s="38"/>
      <c r="AG651" s="39"/>
      <c r="AH651" s="40">
        <v>160871</v>
      </c>
      <c r="AI651" s="40">
        <v>302726</v>
      </c>
      <c r="AJ651" s="38"/>
      <c r="AK651" s="40">
        <v>1521671</v>
      </c>
      <c r="AL651" s="40">
        <v>122212</v>
      </c>
      <c r="AM651" s="40">
        <v>135963</v>
      </c>
      <c r="AN651" s="38"/>
      <c r="AO651" s="40">
        <v>860794</v>
      </c>
      <c r="AP651" s="40">
        <v>89014</v>
      </c>
      <c r="AQ651" s="40">
        <v>463653</v>
      </c>
      <c r="AR651" s="38"/>
      <c r="AS651" s="38"/>
      <c r="AU651" s="51"/>
      <c r="AV651" s="51"/>
      <c r="AW651" s="51"/>
      <c r="AX651" s="51"/>
      <c r="AY651" s="51"/>
      <c r="AZ651" s="51"/>
      <c r="BA651" s="51"/>
      <c r="BB651" s="51"/>
      <c r="BC651" s="51"/>
      <c r="BD651" s="51"/>
    </row>
    <row r="652" spans="1:56" x14ac:dyDescent="0.45">
      <c r="A652" s="105" t="s">
        <v>536</v>
      </c>
      <c r="B652" s="92" t="s">
        <v>175</v>
      </c>
      <c r="C652" s="93" t="s">
        <v>109</v>
      </c>
      <c r="D652" s="92">
        <v>240521</v>
      </c>
      <c r="E652" s="39"/>
      <c r="F652" s="40">
        <v>3901200</v>
      </c>
      <c r="G652" s="40">
        <v>3460433</v>
      </c>
      <c r="H652" s="42">
        <v>3280900</v>
      </c>
      <c r="I652" s="40">
        <v>9191208</v>
      </c>
      <c r="J652" s="39"/>
      <c r="K652" s="39"/>
      <c r="L652" s="38"/>
      <c r="M652" s="40">
        <v>3125153</v>
      </c>
      <c r="N652" s="40">
        <v>2565347</v>
      </c>
      <c r="O652" s="40">
        <v>2567900</v>
      </c>
      <c r="P652" s="42">
        <v>4128913</v>
      </c>
      <c r="Q652" s="40">
        <v>2275815</v>
      </c>
      <c r="R652" s="40">
        <v>1563029</v>
      </c>
      <c r="S652" s="40">
        <v>1088052</v>
      </c>
      <c r="T652" s="42">
        <v>733148</v>
      </c>
      <c r="U652" s="40">
        <v>1252578</v>
      </c>
      <c r="V652" s="40">
        <v>1042600</v>
      </c>
      <c r="W652" s="40">
        <v>1582189</v>
      </c>
      <c r="X652" s="42">
        <v>2056411</v>
      </c>
      <c r="Y652" s="40">
        <v>685527</v>
      </c>
      <c r="Z652" s="40">
        <v>1752603</v>
      </c>
      <c r="AA652" s="40">
        <v>1349826</v>
      </c>
      <c r="AB652" s="42">
        <v>3027556</v>
      </c>
      <c r="AC652" s="40">
        <v>938832</v>
      </c>
      <c r="AD652" s="40">
        <v>681385</v>
      </c>
      <c r="AE652" s="40">
        <v>1576693</v>
      </c>
      <c r="AF652" s="42">
        <v>1940912</v>
      </c>
      <c r="AG652" s="40">
        <v>451112</v>
      </c>
      <c r="AH652" s="40">
        <v>3022802</v>
      </c>
      <c r="AI652" s="40">
        <v>3403392</v>
      </c>
      <c r="AJ652" s="42">
        <v>2527911</v>
      </c>
      <c r="AK652" s="40">
        <v>1691829</v>
      </c>
      <c r="AL652" s="40">
        <v>2408180</v>
      </c>
      <c r="AM652" s="40">
        <v>1496651</v>
      </c>
      <c r="AN652" s="42">
        <v>1742979</v>
      </c>
      <c r="AO652" s="40">
        <v>1574751</v>
      </c>
      <c r="AP652" s="40">
        <v>1137221</v>
      </c>
      <c r="AQ652" s="40">
        <v>1791700</v>
      </c>
      <c r="AR652" s="42">
        <v>3200346</v>
      </c>
      <c r="AS652" s="38"/>
      <c r="AU652" s="51"/>
      <c r="AV652" s="51"/>
      <c r="AW652" s="51"/>
      <c r="AX652" s="51"/>
      <c r="AY652" s="51"/>
      <c r="AZ652" s="51"/>
      <c r="BA652" s="51"/>
      <c r="BB652" s="51"/>
      <c r="BC652" s="51"/>
      <c r="BD652" s="51"/>
    </row>
    <row r="653" spans="1:56" x14ac:dyDescent="0.45">
      <c r="A653" s="105" t="s">
        <v>537</v>
      </c>
      <c r="B653" s="92" t="s">
        <v>175</v>
      </c>
      <c r="C653" s="93" t="s">
        <v>109</v>
      </c>
      <c r="D653" s="92">
        <v>2750873</v>
      </c>
      <c r="E653" s="40">
        <v>394413</v>
      </c>
      <c r="F653" s="39"/>
      <c r="G653" s="39"/>
      <c r="H653" s="38"/>
      <c r="I653" s="40">
        <v>1498026</v>
      </c>
      <c r="J653" s="39"/>
      <c r="K653" s="39"/>
      <c r="L653" s="38"/>
      <c r="M653" s="40">
        <v>3968327</v>
      </c>
      <c r="N653" s="39"/>
      <c r="O653" s="39"/>
      <c r="P653" s="38"/>
      <c r="Q653" s="40">
        <v>447348</v>
      </c>
      <c r="R653" s="40">
        <v>1500</v>
      </c>
      <c r="S653" s="40">
        <v>175400</v>
      </c>
      <c r="T653" s="42">
        <v>339323</v>
      </c>
      <c r="U653" s="39"/>
      <c r="V653" s="39"/>
      <c r="W653" s="40">
        <v>171710</v>
      </c>
      <c r="X653" s="42">
        <v>954934</v>
      </c>
      <c r="Y653" s="40">
        <v>903269</v>
      </c>
      <c r="Z653" s="40">
        <v>344045</v>
      </c>
      <c r="AA653" s="40">
        <v>1374047</v>
      </c>
      <c r="AB653" s="42">
        <v>407492</v>
      </c>
      <c r="AC653" s="40">
        <v>747389</v>
      </c>
      <c r="AD653" s="40">
        <v>631935</v>
      </c>
      <c r="AE653" s="40">
        <v>950366</v>
      </c>
      <c r="AF653" s="42">
        <v>745100</v>
      </c>
      <c r="AG653" s="39"/>
      <c r="AH653" s="39"/>
      <c r="AI653" s="40">
        <v>702526</v>
      </c>
      <c r="AJ653" s="42">
        <v>1725845</v>
      </c>
      <c r="AK653" s="40">
        <v>1745127</v>
      </c>
      <c r="AL653" s="40">
        <v>779258</v>
      </c>
      <c r="AM653" s="39"/>
      <c r="AN653" s="42">
        <v>414427</v>
      </c>
      <c r="AO653" s="40">
        <v>956816</v>
      </c>
      <c r="AP653" s="40">
        <v>267700</v>
      </c>
      <c r="AQ653" s="40"/>
      <c r="AR653" s="42">
        <v>1301273</v>
      </c>
      <c r="AS653" s="38"/>
      <c r="AU653" s="51"/>
      <c r="AV653" s="51"/>
      <c r="AW653" s="51"/>
      <c r="AX653" s="51"/>
      <c r="AY653" s="51"/>
      <c r="AZ653" s="51"/>
      <c r="BA653" s="51"/>
      <c r="BB653" s="51"/>
      <c r="BC653" s="51"/>
      <c r="BD653" s="51"/>
    </row>
    <row r="654" spans="1:56" x14ac:dyDescent="0.45">
      <c r="A654" s="226" t="s">
        <v>81</v>
      </c>
      <c r="B654" s="94" t="s">
        <v>175</v>
      </c>
      <c r="C654" s="95" t="s">
        <v>108</v>
      </c>
      <c r="D654" s="94">
        <v>240523</v>
      </c>
      <c r="E654" s="176">
        <f>SUM(E651:E653)</f>
        <v>394413</v>
      </c>
      <c r="F654" s="176">
        <f>SUM(F651:F653)</f>
        <v>3901200</v>
      </c>
      <c r="G654" s="176">
        <f>SUM(G651:G653)</f>
        <v>3460433</v>
      </c>
      <c r="H654" s="177">
        <f>SUM(H651:H653)</f>
        <v>3280900</v>
      </c>
      <c r="I654" s="176">
        <f>SUM(I651:I653)</f>
        <v>14105909</v>
      </c>
      <c r="J654" s="191"/>
      <c r="K654" s="191"/>
      <c r="L654" s="192"/>
      <c r="M654" s="176">
        <f t="shared" ref="M654:AR654" si="45">SUM(M651:M653)</f>
        <v>7093480</v>
      </c>
      <c r="N654" s="176">
        <f t="shared" si="45"/>
        <v>2565347</v>
      </c>
      <c r="O654" s="176">
        <f t="shared" si="45"/>
        <v>3767900</v>
      </c>
      <c r="P654" s="177">
        <f t="shared" si="45"/>
        <v>4128913</v>
      </c>
      <c r="Q654" s="176">
        <f t="shared" si="45"/>
        <v>2723163</v>
      </c>
      <c r="R654" s="176">
        <f t="shared" si="45"/>
        <v>2524656</v>
      </c>
      <c r="S654" s="176">
        <f t="shared" si="45"/>
        <v>2914099</v>
      </c>
      <c r="T654" s="177">
        <f t="shared" si="45"/>
        <v>4192287</v>
      </c>
      <c r="U654" s="176">
        <f t="shared" si="45"/>
        <v>1252578</v>
      </c>
      <c r="V654" s="176">
        <f t="shared" si="45"/>
        <v>1042600</v>
      </c>
      <c r="W654" s="176">
        <f t="shared" si="45"/>
        <v>1753899</v>
      </c>
      <c r="X654" s="177">
        <f t="shared" si="45"/>
        <v>3011345</v>
      </c>
      <c r="Y654" s="176">
        <f t="shared" si="45"/>
        <v>1588796</v>
      </c>
      <c r="Z654" s="176">
        <f t="shared" si="45"/>
        <v>2096648</v>
      </c>
      <c r="AA654" s="176">
        <f t="shared" si="45"/>
        <v>2770447</v>
      </c>
      <c r="AB654" s="177">
        <f t="shared" si="45"/>
        <v>3435048</v>
      </c>
      <c r="AC654" s="176">
        <f t="shared" si="45"/>
        <v>1686221</v>
      </c>
      <c r="AD654" s="176">
        <f t="shared" si="45"/>
        <v>1352825</v>
      </c>
      <c r="AE654" s="176">
        <f t="shared" si="45"/>
        <v>2527059</v>
      </c>
      <c r="AF654" s="177">
        <f t="shared" si="45"/>
        <v>2686012</v>
      </c>
      <c r="AG654" s="176">
        <f t="shared" si="45"/>
        <v>451112</v>
      </c>
      <c r="AH654" s="176">
        <f t="shared" si="45"/>
        <v>3183673</v>
      </c>
      <c r="AI654" s="176">
        <f t="shared" si="45"/>
        <v>4408644</v>
      </c>
      <c r="AJ654" s="177">
        <f t="shared" si="45"/>
        <v>4253756</v>
      </c>
      <c r="AK654" s="176">
        <f t="shared" si="45"/>
        <v>4958627</v>
      </c>
      <c r="AL654" s="176">
        <f t="shared" si="45"/>
        <v>3309650</v>
      </c>
      <c r="AM654" s="176">
        <f t="shared" si="45"/>
        <v>1632614</v>
      </c>
      <c r="AN654" s="177">
        <f t="shared" si="45"/>
        <v>2157406</v>
      </c>
      <c r="AO654" s="176">
        <f t="shared" si="45"/>
        <v>3392361</v>
      </c>
      <c r="AP654" s="176">
        <f t="shared" si="45"/>
        <v>1493935</v>
      </c>
      <c r="AQ654" s="176">
        <f t="shared" si="45"/>
        <v>2255353</v>
      </c>
      <c r="AR654" s="177">
        <f t="shared" si="45"/>
        <v>4501619</v>
      </c>
      <c r="AS654" s="192"/>
      <c r="AU654" s="249">
        <f>SUM(E654,F654,G654,H654)</f>
        <v>11036946</v>
      </c>
      <c r="AV654" s="178"/>
      <c r="AW654" s="249">
        <f>SUM(M654,N654,O654,P654)</f>
        <v>17555640</v>
      </c>
      <c r="AX654" s="249">
        <f>SUM(Q654,R654,S654,T654)</f>
        <v>12354205</v>
      </c>
      <c r="AY654" s="249">
        <f>SUM(U654,V654,W654,X654)</f>
        <v>7060422</v>
      </c>
      <c r="AZ654" s="249">
        <f>SUM(Y654,Z654,AA654,AB654)</f>
        <v>9890939</v>
      </c>
      <c r="BA654" s="249">
        <f>SUM(AC654,AD654,AE654,AF654)</f>
        <v>8252117</v>
      </c>
      <c r="BB654" s="249">
        <f>SUM(AG654,AH654,AI654,AJ654)</f>
        <v>12297185</v>
      </c>
      <c r="BC654" s="249">
        <f>SUM(AK654,AL654,AM654,AN654)</f>
        <v>12058297</v>
      </c>
      <c r="BD654" s="249">
        <f>SUM(AO654,AP654,AQ654,AR654)</f>
        <v>11643268</v>
      </c>
    </row>
    <row r="655" spans="1:56" x14ac:dyDescent="0.45">
      <c r="A655" s="116"/>
      <c r="B655" s="115"/>
      <c r="C655" s="115"/>
      <c r="D655" s="115"/>
      <c r="E655" s="195"/>
      <c r="F655" s="195"/>
      <c r="G655" s="195"/>
      <c r="H655" s="196"/>
      <c r="I655" s="195"/>
      <c r="J655" s="195"/>
      <c r="K655" s="195"/>
      <c r="L655" s="196"/>
      <c r="M655" s="195"/>
      <c r="N655" s="195"/>
      <c r="O655" s="195"/>
      <c r="P655" s="196"/>
      <c r="Q655" s="195"/>
      <c r="R655" s="195"/>
      <c r="S655" s="195"/>
      <c r="T655" s="196"/>
      <c r="U655" s="195"/>
      <c r="V655" s="195"/>
      <c r="W655" s="195"/>
      <c r="X655" s="196"/>
      <c r="Y655" s="195"/>
      <c r="Z655" s="195"/>
      <c r="AA655" s="195"/>
      <c r="AB655" s="196"/>
      <c r="AC655" s="195"/>
      <c r="AD655" s="195"/>
      <c r="AE655" s="195"/>
      <c r="AF655" s="196"/>
      <c r="AG655" s="195"/>
      <c r="AH655" s="195"/>
      <c r="AI655" s="193"/>
      <c r="AJ655" s="196"/>
      <c r="AK655" s="195"/>
      <c r="AL655" s="195"/>
      <c r="AM655" s="195"/>
      <c r="AN655" s="196"/>
      <c r="AO655" s="195"/>
      <c r="AP655" s="197"/>
      <c r="AQ655" s="197"/>
      <c r="AR655" s="196"/>
      <c r="AS655" s="196"/>
      <c r="AU655" s="172"/>
      <c r="AV655" s="172"/>
      <c r="AW655" s="172"/>
      <c r="AX655" s="172"/>
      <c r="AY655" s="172"/>
      <c r="AZ655" s="172"/>
      <c r="BA655" s="172"/>
      <c r="BB655" s="172"/>
      <c r="BC655" s="172"/>
      <c r="BD655" s="172"/>
    </row>
    <row r="656" spans="1:56" x14ac:dyDescent="0.45">
      <c r="A656" s="116" t="s">
        <v>619</v>
      </c>
      <c r="B656" s="115"/>
      <c r="C656" s="115"/>
      <c r="D656" s="115"/>
      <c r="E656" s="195"/>
      <c r="F656" s="195"/>
      <c r="G656" s="195"/>
      <c r="H656" s="196"/>
      <c r="I656" s="195"/>
      <c r="J656" s="195"/>
      <c r="L656" s="196"/>
      <c r="M656" s="195"/>
      <c r="N656" s="195"/>
      <c r="O656" s="195"/>
      <c r="P656" s="196"/>
      <c r="Q656" s="195"/>
      <c r="R656" s="195"/>
      <c r="S656" s="195"/>
      <c r="T656" s="196"/>
      <c r="U656" s="195"/>
      <c r="V656" s="195"/>
      <c r="X656" s="196"/>
      <c r="Y656" s="195"/>
      <c r="Z656" s="195"/>
      <c r="AA656" s="195"/>
      <c r="AB656" s="196"/>
      <c r="AC656" s="195"/>
      <c r="AD656" s="195"/>
      <c r="AE656" s="195"/>
      <c r="AF656" s="196"/>
      <c r="AG656" s="195"/>
      <c r="AH656" s="195"/>
      <c r="AI656" s="193"/>
      <c r="AJ656" s="196"/>
      <c r="AK656" s="195"/>
      <c r="AL656" s="195"/>
      <c r="AM656" s="195"/>
      <c r="AN656" s="196"/>
      <c r="AO656" s="195"/>
      <c r="AP656" s="197"/>
      <c r="AQ656" s="197"/>
      <c r="AR656" s="196"/>
      <c r="AS656" s="196"/>
      <c r="AU656" s="172"/>
      <c r="AV656" s="172"/>
      <c r="AW656" s="172"/>
      <c r="AX656" s="172"/>
      <c r="AY656" s="172"/>
      <c r="AZ656" s="172"/>
      <c r="BA656" s="172"/>
      <c r="BB656" s="172"/>
      <c r="BC656" s="172"/>
      <c r="BD656" s="172"/>
    </row>
    <row r="657" spans="1:56" x14ac:dyDescent="0.45">
      <c r="A657" s="105" t="s">
        <v>535</v>
      </c>
      <c r="B657" s="92" t="s">
        <v>175</v>
      </c>
      <c r="C657" s="93" t="s">
        <v>109</v>
      </c>
      <c r="D657" s="92">
        <v>1165599</v>
      </c>
      <c r="E657" s="40">
        <v>143565000</v>
      </c>
      <c r="F657" s="40">
        <v>623565000</v>
      </c>
      <c r="G657" s="40">
        <v>423584000</v>
      </c>
      <c r="H657" s="42">
        <v>223591000</v>
      </c>
      <c r="I657" s="40">
        <v>828345000</v>
      </c>
      <c r="J657" s="40">
        <v>223417000</v>
      </c>
      <c r="K657" s="40">
        <v>223417000</v>
      </c>
      <c r="L657" s="42">
        <v>223417000</v>
      </c>
      <c r="M657" s="40">
        <v>223417000</v>
      </c>
      <c r="N657" s="40">
        <v>688764000</v>
      </c>
      <c r="O657" s="40">
        <v>399653000</v>
      </c>
      <c r="P657" s="42">
        <v>214007000</v>
      </c>
      <c r="Q657" s="40">
        <v>923803000</v>
      </c>
      <c r="R657" s="40">
        <v>612843000</v>
      </c>
      <c r="S657" s="40">
        <v>1334390000</v>
      </c>
      <c r="T657" s="42">
        <v>1014328000</v>
      </c>
      <c r="U657" s="40">
        <v>933329000</v>
      </c>
      <c r="V657" s="40">
        <v>844574000</v>
      </c>
      <c r="W657" s="40">
        <v>769593000</v>
      </c>
      <c r="X657" s="42">
        <v>634594000</v>
      </c>
      <c r="Y657" s="40">
        <v>353617000</v>
      </c>
      <c r="Z657" s="40">
        <v>1203616000</v>
      </c>
      <c r="AA657" s="40">
        <v>999079000</v>
      </c>
      <c r="AB657" s="42">
        <v>706116000</v>
      </c>
      <c r="AC657" s="40">
        <v>1346124000</v>
      </c>
      <c r="AD657" s="40">
        <v>1141137000</v>
      </c>
      <c r="AE657" s="40">
        <v>961150000</v>
      </c>
      <c r="AF657" s="42">
        <v>560822000</v>
      </c>
      <c r="AG657" s="40">
        <v>1145749000</v>
      </c>
      <c r="AH657" s="40">
        <v>1051969000</v>
      </c>
      <c r="AI657" s="40">
        <v>2420251000</v>
      </c>
      <c r="AJ657" s="42">
        <v>1579203000</v>
      </c>
      <c r="AK657" s="40">
        <v>379314000</v>
      </c>
      <c r="AL657" s="40">
        <v>1653963000</v>
      </c>
      <c r="AM657" s="40">
        <v>948611000</v>
      </c>
      <c r="AN657" s="42">
        <v>619407000</v>
      </c>
      <c r="AO657" s="40">
        <v>1957232000</v>
      </c>
      <c r="AP657" s="40">
        <v>1362872000</v>
      </c>
      <c r="AQ657" s="40">
        <v>2923873000</v>
      </c>
      <c r="AR657" s="42">
        <v>2487795000</v>
      </c>
      <c r="AS657" s="38"/>
      <c r="AU657" s="51"/>
      <c r="AV657" s="51"/>
      <c r="AW657" s="51"/>
      <c r="AX657" s="51"/>
      <c r="AY657" s="51"/>
      <c r="AZ657" s="51"/>
      <c r="BA657" s="51"/>
      <c r="BB657" s="51"/>
      <c r="BC657" s="51"/>
      <c r="BD657" s="51"/>
    </row>
    <row r="658" spans="1:56" x14ac:dyDescent="0.45">
      <c r="A658" s="105" t="s">
        <v>536</v>
      </c>
      <c r="B658" s="92" t="s">
        <v>175</v>
      </c>
      <c r="C658" s="93" t="s">
        <v>109</v>
      </c>
      <c r="D658" s="92">
        <v>1165600</v>
      </c>
      <c r="E658" s="40">
        <v>643565000</v>
      </c>
      <c r="F658" s="40">
        <v>423584000</v>
      </c>
      <c r="G658" s="40">
        <v>223591000</v>
      </c>
      <c r="H658" s="42">
        <v>1023513000</v>
      </c>
      <c r="I658" s="40">
        <v>307472000</v>
      </c>
      <c r="J658" s="40">
        <v>223417000</v>
      </c>
      <c r="K658" s="40">
        <v>223417000</v>
      </c>
      <c r="L658" s="42">
        <v>223417000</v>
      </c>
      <c r="M658" s="40">
        <v>987744000</v>
      </c>
      <c r="N658" s="40">
        <v>489083000</v>
      </c>
      <c r="O658" s="40">
        <v>214007000</v>
      </c>
      <c r="P658" s="42">
        <v>923803000</v>
      </c>
      <c r="Q658" s="40">
        <v>730657000</v>
      </c>
      <c r="R658" s="40">
        <v>469436000</v>
      </c>
      <c r="S658" s="40">
        <v>1256387000</v>
      </c>
      <c r="T658" s="42">
        <v>958329000</v>
      </c>
      <c r="U658" s="40">
        <v>844574000</v>
      </c>
      <c r="V658" s="40">
        <v>769593000</v>
      </c>
      <c r="W658" s="40">
        <v>648593000</v>
      </c>
      <c r="X658" s="42">
        <v>444616000</v>
      </c>
      <c r="Y658" s="40">
        <v>1289615000</v>
      </c>
      <c r="Z658" s="40">
        <v>1037998000</v>
      </c>
      <c r="AA658" s="40">
        <v>851107000</v>
      </c>
      <c r="AB658" s="42">
        <v>391132000</v>
      </c>
      <c r="AC658" s="40">
        <v>1236137000</v>
      </c>
      <c r="AD658" s="40">
        <v>1049138000</v>
      </c>
      <c r="AE658" s="40">
        <v>712698000</v>
      </c>
      <c r="AF658" s="42">
        <v>1260241000</v>
      </c>
      <c r="AG658" s="40">
        <v>1082669000</v>
      </c>
      <c r="AH658" s="40">
        <v>481131000</v>
      </c>
      <c r="AI658" s="40">
        <v>1730002000</v>
      </c>
      <c r="AJ658" s="42">
        <v>1047218000</v>
      </c>
      <c r="AK658" s="40">
        <v>2044502000</v>
      </c>
      <c r="AL658" s="40">
        <v>1150216000</v>
      </c>
      <c r="AM658" s="40">
        <v>619407000</v>
      </c>
      <c r="AN658" s="42">
        <v>2227145000</v>
      </c>
      <c r="AO658" s="40">
        <v>1609934000</v>
      </c>
      <c r="AP658" s="40">
        <v>1100218000</v>
      </c>
      <c r="AQ658" s="40">
        <v>2487795000</v>
      </c>
      <c r="AR658" s="42">
        <v>1701653000</v>
      </c>
      <c r="AS658" s="38"/>
      <c r="AU658" s="51"/>
      <c r="AV658" s="51"/>
      <c r="AW658" s="51"/>
      <c r="AX658" s="51"/>
      <c r="AY658" s="51"/>
      <c r="AZ658" s="51"/>
      <c r="BA658" s="51"/>
      <c r="BB658" s="51"/>
      <c r="BC658" s="51"/>
      <c r="BD658" s="51"/>
    </row>
    <row r="659" spans="1:56" x14ac:dyDescent="0.45">
      <c r="A659" s="105" t="s">
        <v>537</v>
      </c>
      <c r="B659" s="92" t="s">
        <v>175</v>
      </c>
      <c r="C659" s="93" t="s">
        <v>109</v>
      </c>
      <c r="D659" s="92">
        <v>1165601</v>
      </c>
      <c r="E659" s="40">
        <v>623565000</v>
      </c>
      <c r="F659" s="40">
        <v>423584000</v>
      </c>
      <c r="G659" s="40">
        <v>223591000</v>
      </c>
      <c r="H659" s="42">
        <v>1023513000</v>
      </c>
      <c r="I659" s="40">
        <v>223417000</v>
      </c>
      <c r="J659" s="40">
        <v>223417000</v>
      </c>
      <c r="K659" s="40">
        <v>223417000</v>
      </c>
      <c r="L659" s="42">
        <v>223417000</v>
      </c>
      <c r="M659" s="40">
        <v>688764000</v>
      </c>
      <c r="N659" s="40">
        <v>489083000</v>
      </c>
      <c r="O659" s="40">
        <v>214007000</v>
      </c>
      <c r="P659" s="42">
        <v>923803000</v>
      </c>
      <c r="Q659" s="40">
        <v>692843000</v>
      </c>
      <c r="R659" s="40">
        <v>469295000</v>
      </c>
      <c r="S659" s="40">
        <v>1244387000</v>
      </c>
      <c r="T659" s="42">
        <v>933329000</v>
      </c>
      <c r="U659" s="40">
        <v>844574000</v>
      </c>
      <c r="V659" s="40">
        <v>769593000</v>
      </c>
      <c r="W659" s="40">
        <v>634594000</v>
      </c>
      <c r="X659" s="42">
        <v>353617000</v>
      </c>
      <c r="Y659" s="40">
        <v>1203616000</v>
      </c>
      <c r="Z659" s="40">
        <v>1004079000</v>
      </c>
      <c r="AA659" s="40">
        <v>706116000</v>
      </c>
      <c r="AB659" s="42">
        <v>346124000</v>
      </c>
      <c r="AC659" s="40">
        <v>1146137000</v>
      </c>
      <c r="AD659" s="40">
        <v>961150000</v>
      </c>
      <c r="AE659" s="40">
        <v>560822000</v>
      </c>
      <c r="AF659" s="42">
        <v>1145749000</v>
      </c>
      <c r="AG659" s="40">
        <v>1082669000</v>
      </c>
      <c r="AH659" s="40">
        <v>481131000</v>
      </c>
      <c r="AI659" s="40">
        <v>1579203000</v>
      </c>
      <c r="AJ659" s="42">
        <v>679314000</v>
      </c>
      <c r="AK659" s="40">
        <v>1678963000</v>
      </c>
      <c r="AL659" s="40">
        <v>979167000</v>
      </c>
      <c r="AM659" s="40">
        <v>619407000</v>
      </c>
      <c r="AN659" s="42">
        <v>2129645000</v>
      </c>
      <c r="AO659" s="40">
        <v>1382872000</v>
      </c>
      <c r="AP659" s="40">
        <v>1034250000</v>
      </c>
      <c r="AQ659" s="40">
        <v>2487795000</v>
      </c>
      <c r="AR659" s="42">
        <v>1381631000</v>
      </c>
      <c r="AS659" s="38"/>
      <c r="AU659" s="51"/>
      <c r="AV659" s="51"/>
      <c r="AW659" s="51"/>
      <c r="AX659" s="51"/>
      <c r="AY659" s="51"/>
      <c r="AZ659" s="51"/>
      <c r="BA659" s="51"/>
      <c r="BB659" s="51"/>
      <c r="BC659" s="51"/>
      <c r="BD659" s="51"/>
    </row>
    <row r="660" spans="1:56" x14ac:dyDescent="0.45">
      <c r="A660" s="226" t="s">
        <v>81</v>
      </c>
      <c r="B660" s="94" t="s">
        <v>175</v>
      </c>
      <c r="C660" s="95" t="s">
        <v>109</v>
      </c>
      <c r="D660" s="94">
        <v>240527</v>
      </c>
      <c r="E660" s="63">
        <v>623565000</v>
      </c>
      <c r="F660" s="63">
        <v>423584000</v>
      </c>
      <c r="G660" s="63">
        <v>223591000</v>
      </c>
      <c r="H660" s="68">
        <v>1023513000</v>
      </c>
      <c r="I660" s="63">
        <v>223417000</v>
      </c>
      <c r="J660" s="63">
        <v>223417000</v>
      </c>
      <c r="K660" s="63">
        <v>223417000</v>
      </c>
      <c r="L660" s="68">
        <v>223417000</v>
      </c>
      <c r="M660" s="63">
        <v>688764000</v>
      </c>
      <c r="N660" s="63">
        <v>489083000</v>
      </c>
      <c r="O660" s="63">
        <v>214007000</v>
      </c>
      <c r="P660" s="68">
        <v>923803000</v>
      </c>
      <c r="Q660" s="63">
        <v>692843000</v>
      </c>
      <c r="R660" s="63">
        <v>469295000</v>
      </c>
      <c r="S660" s="63">
        <v>1244387000</v>
      </c>
      <c r="T660" s="68">
        <v>933329000</v>
      </c>
      <c r="U660" s="63">
        <v>844574000</v>
      </c>
      <c r="V660" s="63">
        <v>769593000</v>
      </c>
      <c r="W660" s="63">
        <v>634594000</v>
      </c>
      <c r="X660" s="68">
        <v>353617000</v>
      </c>
      <c r="Y660" s="63">
        <v>1203616000</v>
      </c>
      <c r="Z660" s="63">
        <v>1004079000</v>
      </c>
      <c r="AA660" s="63">
        <v>706116000</v>
      </c>
      <c r="AB660" s="68">
        <v>346124000</v>
      </c>
      <c r="AC660" s="63">
        <v>1146137000</v>
      </c>
      <c r="AD660" s="63">
        <v>961150000</v>
      </c>
      <c r="AE660" s="63">
        <v>560822000</v>
      </c>
      <c r="AF660" s="68">
        <v>1145749000</v>
      </c>
      <c r="AG660" s="63">
        <v>1082669000</v>
      </c>
      <c r="AH660" s="63">
        <v>481131000</v>
      </c>
      <c r="AI660" s="63">
        <v>1579203000</v>
      </c>
      <c r="AJ660" s="68">
        <v>679314000</v>
      </c>
      <c r="AK660" s="63">
        <v>1678963000</v>
      </c>
      <c r="AL660" s="63">
        <v>979167000</v>
      </c>
      <c r="AM660" s="63">
        <v>619407000</v>
      </c>
      <c r="AN660" s="68">
        <v>2129645000</v>
      </c>
      <c r="AO660" s="63">
        <v>1382872000</v>
      </c>
      <c r="AP660" s="63">
        <v>1034250000</v>
      </c>
      <c r="AQ660" s="63">
        <v>2487795000</v>
      </c>
      <c r="AR660" s="68">
        <v>1381631000</v>
      </c>
      <c r="AS660" s="192"/>
      <c r="AU660" s="112"/>
      <c r="AV660" s="112"/>
      <c r="AW660" s="112"/>
      <c r="AX660" s="112"/>
      <c r="AY660" s="112"/>
      <c r="AZ660" s="112"/>
      <c r="BA660" s="112"/>
      <c r="BB660" s="112"/>
      <c r="BC660" s="112"/>
      <c r="BD660" s="112"/>
    </row>
    <row r="661" spans="1:56" x14ac:dyDescent="0.45">
      <c r="E661" s="39"/>
      <c r="F661" s="39"/>
      <c r="G661" s="39"/>
      <c r="H661" s="38"/>
      <c r="I661" s="39"/>
      <c r="J661" s="39"/>
      <c r="K661" s="39"/>
      <c r="L661" s="38"/>
      <c r="M661" s="39"/>
      <c r="N661" s="39"/>
      <c r="O661" s="39"/>
      <c r="P661" s="38"/>
      <c r="Q661" s="39"/>
      <c r="R661" s="39"/>
      <c r="S661" s="39"/>
      <c r="T661" s="38"/>
      <c r="U661" s="39"/>
      <c r="V661" s="39"/>
      <c r="W661" s="39"/>
      <c r="X661" s="38"/>
      <c r="Y661" s="39"/>
      <c r="Z661" s="39"/>
      <c r="AA661" s="39"/>
      <c r="AB661" s="38"/>
      <c r="AF661" s="52"/>
      <c r="AJ661" s="52"/>
      <c r="AN661" s="52"/>
      <c r="AO661" s="168"/>
      <c r="AR661" s="52"/>
      <c r="AS661" s="59"/>
      <c r="AU661" s="169"/>
      <c r="AV661" s="169"/>
      <c r="AW661" s="169"/>
      <c r="AX661" s="169"/>
      <c r="AY661" s="169"/>
      <c r="AZ661" s="169"/>
      <c r="BA661" s="169"/>
      <c r="BB661" s="169"/>
      <c r="BC661" s="169"/>
      <c r="BD661" s="169"/>
    </row>
    <row r="662" spans="1:56" x14ac:dyDescent="0.45">
      <c r="A662" s="43" t="s">
        <v>620</v>
      </c>
      <c r="B662" s="89"/>
      <c r="C662" s="89"/>
      <c r="D662" s="89"/>
      <c r="E662" s="168"/>
      <c r="H662" s="52"/>
      <c r="L662" s="52"/>
      <c r="P662" s="52"/>
      <c r="T662" s="52"/>
      <c r="X662" s="52"/>
      <c r="AB662" s="52"/>
      <c r="AF662" s="52"/>
      <c r="AJ662" s="52"/>
      <c r="AN662" s="52"/>
      <c r="AO662" s="168"/>
      <c r="AR662" s="52"/>
      <c r="AS662" s="59"/>
      <c r="AU662" s="51"/>
      <c r="AV662" s="51"/>
      <c r="AW662" s="51"/>
      <c r="AX662" s="51"/>
      <c r="AY662" s="51"/>
      <c r="AZ662" s="51"/>
      <c r="BA662" s="51"/>
      <c r="BB662" s="51"/>
      <c r="BC662" s="51"/>
      <c r="BD662" s="51"/>
    </row>
    <row r="663" spans="1:56" x14ac:dyDescent="0.45">
      <c r="A663" s="41" t="s">
        <v>621</v>
      </c>
      <c r="B663" s="92" t="s">
        <v>175</v>
      </c>
      <c r="C663" s="93" t="s">
        <v>109</v>
      </c>
      <c r="D663" s="92">
        <v>240659</v>
      </c>
      <c r="E663" s="168"/>
      <c r="H663" s="42">
        <v>597</v>
      </c>
      <c r="I663" s="39"/>
      <c r="J663" s="39"/>
      <c r="K663" s="39"/>
      <c r="L663" s="42">
        <v>629</v>
      </c>
      <c r="M663" s="39"/>
      <c r="N663" s="39"/>
      <c r="O663" s="39"/>
      <c r="P663" s="42">
        <v>658</v>
      </c>
      <c r="Q663" s="39"/>
      <c r="R663" s="39"/>
      <c r="S663" s="39"/>
      <c r="T663" s="42">
        <v>688</v>
      </c>
      <c r="U663" s="39"/>
      <c r="V663" s="39"/>
      <c r="W663" s="39"/>
      <c r="X663" s="42">
        <v>720</v>
      </c>
      <c r="Y663" s="39"/>
      <c r="Z663" s="39"/>
      <c r="AA663" s="39"/>
      <c r="AB663" s="42">
        <v>760</v>
      </c>
      <c r="AC663" s="39"/>
      <c r="AD663" s="39"/>
      <c r="AE663" s="39"/>
      <c r="AF663" s="42">
        <v>796</v>
      </c>
      <c r="AG663" s="39"/>
      <c r="AH663" s="39"/>
      <c r="AJ663" s="42">
        <v>829</v>
      </c>
      <c r="AK663" s="39"/>
      <c r="AL663" s="39"/>
      <c r="AM663" s="39"/>
      <c r="AN663" s="42">
        <v>869</v>
      </c>
      <c r="AO663" s="39"/>
      <c r="AP663" s="40"/>
      <c r="AQ663" s="40"/>
      <c r="AR663" s="42">
        <v>907</v>
      </c>
      <c r="AS663" s="38"/>
      <c r="AU663" s="169"/>
      <c r="AV663" s="169"/>
      <c r="AW663" s="169"/>
      <c r="AX663" s="169"/>
      <c r="AY663" s="169"/>
      <c r="AZ663" s="169"/>
      <c r="BA663" s="169"/>
      <c r="BB663" s="169"/>
      <c r="BC663" s="169"/>
      <c r="BD663" s="169"/>
    </row>
    <row r="664" spans="1:56" x14ac:dyDescent="0.45">
      <c r="A664" s="41" t="s">
        <v>622</v>
      </c>
      <c r="B664" s="92" t="s">
        <v>175</v>
      </c>
      <c r="C664" s="93" t="s">
        <v>109</v>
      </c>
      <c r="D664" s="92">
        <v>240660</v>
      </c>
      <c r="E664" s="168"/>
      <c r="H664" s="42">
        <v>85</v>
      </c>
      <c r="I664" s="39"/>
      <c r="J664" s="39"/>
      <c r="K664" s="39"/>
      <c r="L664" s="42">
        <v>87</v>
      </c>
      <c r="M664" s="39"/>
      <c r="N664" s="39"/>
      <c r="O664" s="39"/>
      <c r="P664" s="42">
        <v>89</v>
      </c>
      <c r="Q664" s="39"/>
      <c r="R664" s="39"/>
      <c r="S664" s="39"/>
      <c r="T664" s="42">
        <v>99</v>
      </c>
      <c r="U664" s="39"/>
      <c r="V664" s="39"/>
      <c r="W664" s="39"/>
      <c r="X664" s="42">
        <v>109</v>
      </c>
      <c r="Y664" s="39"/>
      <c r="Z664" s="39"/>
      <c r="AA664" s="39"/>
      <c r="AB664" s="42">
        <v>118</v>
      </c>
      <c r="AC664" s="39"/>
      <c r="AD664" s="39"/>
      <c r="AE664" s="39"/>
      <c r="AF664" s="42">
        <v>121</v>
      </c>
      <c r="AG664" s="39"/>
      <c r="AH664" s="39"/>
      <c r="AJ664" s="42">
        <v>125</v>
      </c>
      <c r="AK664" s="39"/>
      <c r="AL664" s="39"/>
      <c r="AM664" s="39"/>
      <c r="AN664" s="42">
        <v>130</v>
      </c>
      <c r="AO664" s="39"/>
      <c r="AP664" s="40"/>
      <c r="AQ664" s="40"/>
      <c r="AR664" s="42">
        <v>137</v>
      </c>
      <c r="AS664" s="38"/>
      <c r="AU664" s="169"/>
      <c r="AV664" s="169"/>
      <c r="AW664" s="169"/>
      <c r="AX664" s="169"/>
      <c r="AY664" s="169"/>
      <c r="AZ664" s="169"/>
      <c r="BA664" s="169"/>
      <c r="BB664" s="169"/>
      <c r="BC664" s="169"/>
      <c r="BD664" s="169"/>
    </row>
    <row r="665" spans="1:56" x14ac:dyDescent="0.45">
      <c r="A665" s="41" t="s">
        <v>623</v>
      </c>
      <c r="B665" s="92" t="s">
        <v>175</v>
      </c>
      <c r="C665" s="93" t="s">
        <v>109</v>
      </c>
      <c r="D665" s="92">
        <v>240661</v>
      </c>
      <c r="E665" s="168"/>
      <c r="H665" s="42">
        <v>325</v>
      </c>
      <c r="I665" s="39"/>
      <c r="J665" s="39"/>
      <c r="K665" s="39"/>
      <c r="L665" s="42">
        <v>344</v>
      </c>
      <c r="M665" s="39"/>
      <c r="N665" s="39"/>
      <c r="O665" s="39"/>
      <c r="P665" s="42">
        <v>365</v>
      </c>
      <c r="Q665" s="39"/>
      <c r="R665" s="39"/>
      <c r="S665" s="39"/>
      <c r="T665" s="42">
        <v>392</v>
      </c>
      <c r="U665" s="39"/>
      <c r="V665" s="39"/>
      <c r="W665" s="39"/>
      <c r="X665" s="42">
        <v>414</v>
      </c>
      <c r="Y665" s="39"/>
      <c r="Z665" s="39"/>
      <c r="AA665" s="39"/>
      <c r="AB665" s="42">
        <v>433</v>
      </c>
      <c r="AC665" s="39"/>
      <c r="AD665" s="39"/>
      <c r="AE665" s="39"/>
      <c r="AF665" s="42">
        <v>452</v>
      </c>
      <c r="AG665" s="39"/>
      <c r="AH665" s="39"/>
      <c r="AJ665" s="42">
        <v>474</v>
      </c>
      <c r="AK665" s="39"/>
      <c r="AL665" s="39"/>
      <c r="AM665" s="39"/>
      <c r="AN665" s="42">
        <v>502</v>
      </c>
      <c r="AO665" s="39"/>
      <c r="AP665" s="40"/>
      <c r="AQ665" s="40"/>
      <c r="AR665" s="42">
        <v>528</v>
      </c>
      <c r="AS665" s="38"/>
      <c r="AU665" s="169"/>
      <c r="AV665" s="169"/>
      <c r="AW665" s="169"/>
      <c r="AX665" s="169"/>
      <c r="AY665" s="169"/>
      <c r="AZ665" s="169"/>
      <c r="BA665" s="169"/>
      <c r="BB665" s="169"/>
      <c r="BC665" s="169"/>
      <c r="BD665" s="169"/>
    </row>
    <row r="666" spans="1:56" x14ac:dyDescent="0.45">
      <c r="A666" s="41" t="s">
        <v>624</v>
      </c>
      <c r="B666" s="92" t="s">
        <v>175</v>
      </c>
      <c r="C666" s="93" t="s">
        <v>109</v>
      </c>
      <c r="D666" s="92">
        <v>240662</v>
      </c>
      <c r="E666" s="168"/>
      <c r="H666" s="42">
        <v>102</v>
      </c>
      <c r="I666" s="39"/>
      <c r="J666" s="39"/>
      <c r="K666" s="39"/>
      <c r="L666" s="42">
        <v>142</v>
      </c>
      <c r="M666" s="39"/>
      <c r="N666" s="39"/>
      <c r="O666" s="39"/>
      <c r="P666" s="42">
        <v>170</v>
      </c>
      <c r="Q666" s="39"/>
      <c r="R666" s="39"/>
      <c r="S666" s="39"/>
      <c r="T666" s="42">
        <v>185</v>
      </c>
      <c r="U666" s="39"/>
      <c r="V666" s="39"/>
      <c r="W666" s="39"/>
      <c r="X666" s="42">
        <v>202</v>
      </c>
      <c r="Y666" s="39"/>
      <c r="Z666" s="39"/>
      <c r="AA666" s="39"/>
      <c r="AB666" s="42">
        <v>220</v>
      </c>
      <c r="AC666" s="39"/>
      <c r="AD666" s="39"/>
      <c r="AE666" s="39"/>
      <c r="AF666" s="42">
        <v>226</v>
      </c>
      <c r="AG666" s="39"/>
      <c r="AH666" s="39"/>
      <c r="AJ666" s="42">
        <v>238</v>
      </c>
      <c r="AK666" s="39"/>
      <c r="AL666" s="39"/>
      <c r="AM666" s="39"/>
      <c r="AN666" s="42">
        <v>246</v>
      </c>
      <c r="AO666" s="39"/>
      <c r="AP666" s="40"/>
      <c r="AQ666" s="40"/>
      <c r="AR666" s="42">
        <v>259</v>
      </c>
      <c r="AS666" s="38"/>
      <c r="AU666" s="169"/>
      <c r="AV666" s="169"/>
      <c r="AW666" s="169"/>
      <c r="AX666" s="169"/>
      <c r="AY666" s="169"/>
      <c r="AZ666" s="169"/>
      <c r="BA666" s="169"/>
      <c r="BB666" s="169"/>
      <c r="BC666" s="169"/>
      <c r="BD666" s="169"/>
    </row>
    <row r="667" spans="1:56" x14ac:dyDescent="0.45">
      <c r="A667" s="41" t="s">
        <v>625</v>
      </c>
      <c r="B667" s="92" t="s">
        <v>175</v>
      </c>
      <c r="C667" s="93" t="s">
        <v>109</v>
      </c>
      <c r="D667" s="92">
        <v>240663</v>
      </c>
      <c r="E667" s="168"/>
      <c r="H667" s="42">
        <v>33</v>
      </c>
      <c r="I667" s="39"/>
      <c r="J667" s="39"/>
      <c r="K667" s="39"/>
      <c r="L667" s="42">
        <v>32</v>
      </c>
      <c r="M667" s="39"/>
      <c r="N667" s="39"/>
      <c r="O667" s="39"/>
      <c r="P667" s="42">
        <v>30</v>
      </c>
      <c r="Q667" s="39"/>
      <c r="R667" s="39"/>
      <c r="S667" s="39"/>
      <c r="T667" s="42">
        <v>30</v>
      </c>
      <c r="U667" s="39"/>
      <c r="V667" s="39"/>
      <c r="W667" s="39"/>
      <c r="X667" s="42">
        <v>42</v>
      </c>
      <c r="Y667" s="39"/>
      <c r="Z667" s="39"/>
      <c r="AA667" s="39"/>
      <c r="AB667" s="42">
        <v>47</v>
      </c>
      <c r="AC667" s="39"/>
      <c r="AD667" s="39"/>
      <c r="AE667" s="39"/>
      <c r="AF667" s="42">
        <v>51</v>
      </c>
      <c r="AG667" s="39"/>
      <c r="AH667" s="39"/>
      <c r="AJ667" s="42">
        <v>62</v>
      </c>
      <c r="AK667" s="39"/>
      <c r="AL667" s="39"/>
      <c r="AM667" s="39"/>
      <c r="AN667" s="42">
        <v>66</v>
      </c>
      <c r="AO667" s="39"/>
      <c r="AP667" s="40"/>
      <c r="AQ667" s="40"/>
      <c r="AR667" s="42">
        <v>72</v>
      </c>
      <c r="AS667" s="38"/>
      <c r="AU667" s="169"/>
      <c r="AV667" s="169"/>
      <c r="AW667" s="169"/>
      <c r="AX667" s="169"/>
      <c r="AY667" s="169"/>
      <c r="AZ667" s="169"/>
      <c r="BA667" s="169"/>
      <c r="BB667" s="169"/>
      <c r="BC667" s="169"/>
      <c r="BD667" s="169"/>
    </row>
    <row r="668" spans="1:56" x14ac:dyDescent="0.45">
      <c r="A668" s="41" t="s">
        <v>626</v>
      </c>
      <c r="B668" s="92" t="s">
        <v>175</v>
      </c>
      <c r="C668" s="93" t="s">
        <v>109</v>
      </c>
      <c r="D668" s="92">
        <v>240664</v>
      </c>
      <c r="E668" s="168"/>
      <c r="H668" s="42">
        <v>15</v>
      </c>
      <c r="I668" s="39"/>
      <c r="J668" s="39"/>
      <c r="K668" s="39"/>
      <c r="L668" s="42">
        <v>26</v>
      </c>
      <c r="M668" s="39"/>
      <c r="N668" s="39"/>
      <c r="O668" s="39"/>
      <c r="P668" s="42">
        <v>29</v>
      </c>
      <c r="Q668" s="39"/>
      <c r="R668" s="39"/>
      <c r="S668" s="39"/>
      <c r="T668" s="42">
        <v>33</v>
      </c>
      <c r="U668" s="39"/>
      <c r="V668" s="39"/>
      <c r="W668" s="39"/>
      <c r="X668" s="42">
        <v>47</v>
      </c>
      <c r="Y668" s="39"/>
      <c r="Z668" s="39"/>
      <c r="AA668" s="39"/>
      <c r="AB668" s="42">
        <v>56</v>
      </c>
      <c r="AC668" s="39"/>
      <c r="AD668" s="39"/>
      <c r="AE668" s="39"/>
      <c r="AF668" s="42">
        <v>64</v>
      </c>
      <c r="AG668" s="39"/>
      <c r="AH668" s="39"/>
      <c r="AJ668" s="42">
        <v>71</v>
      </c>
      <c r="AK668" s="39"/>
      <c r="AL668" s="39"/>
      <c r="AM668" s="39"/>
      <c r="AN668" s="42">
        <v>76</v>
      </c>
      <c r="AO668" s="39"/>
      <c r="AP668" s="40"/>
      <c r="AQ668" s="40"/>
      <c r="AR668" s="42">
        <v>86</v>
      </c>
      <c r="AS668" s="38"/>
      <c r="AU668" s="169"/>
      <c r="AV668" s="169"/>
      <c r="AW668" s="169"/>
      <c r="AX668" s="169"/>
      <c r="AY668" s="169"/>
      <c r="AZ668" s="169"/>
      <c r="BA668" s="169"/>
      <c r="BB668" s="169"/>
      <c r="BC668" s="169"/>
      <c r="BD668" s="169"/>
    </row>
    <row r="669" spans="1:56" x14ac:dyDescent="0.45">
      <c r="A669" s="41" t="s">
        <v>627</v>
      </c>
      <c r="B669" s="92" t="s">
        <v>175</v>
      </c>
      <c r="C669" s="93" t="s">
        <v>109</v>
      </c>
      <c r="D669" s="92">
        <v>240665</v>
      </c>
      <c r="E669" s="168"/>
      <c r="H669" s="42">
        <v>36</v>
      </c>
      <c r="I669" s="39"/>
      <c r="J669" s="39"/>
      <c r="K669" s="39"/>
      <c r="L669" s="42">
        <v>37</v>
      </c>
      <c r="M669" s="39"/>
      <c r="N669" s="39"/>
      <c r="O669" s="39"/>
      <c r="P669" s="42">
        <v>42</v>
      </c>
      <c r="Q669" s="39"/>
      <c r="R669" s="39"/>
      <c r="S669" s="39"/>
      <c r="T669" s="42">
        <v>43</v>
      </c>
      <c r="U669" s="39"/>
      <c r="V669" s="39"/>
      <c r="W669" s="39"/>
      <c r="X669" s="42">
        <v>44</v>
      </c>
      <c r="Y669" s="39"/>
      <c r="Z669" s="39"/>
      <c r="AA669" s="39"/>
      <c r="AB669" s="42">
        <v>45</v>
      </c>
      <c r="AC669" s="39"/>
      <c r="AD669" s="39"/>
      <c r="AE669" s="39"/>
      <c r="AF669" s="42">
        <v>47</v>
      </c>
      <c r="AG669" s="39"/>
      <c r="AH669" s="39"/>
      <c r="AJ669" s="42">
        <v>49</v>
      </c>
      <c r="AK669" s="39"/>
      <c r="AL669" s="39"/>
      <c r="AM669" s="39"/>
      <c r="AN669" s="42">
        <v>50</v>
      </c>
      <c r="AO669" s="39"/>
      <c r="AP669" s="40"/>
      <c r="AQ669" s="40"/>
      <c r="AR669" s="42">
        <v>51</v>
      </c>
      <c r="AS669" s="38"/>
      <c r="AU669" s="169"/>
      <c r="AV669" s="169"/>
      <c r="AW669" s="169"/>
      <c r="AX669" s="169"/>
      <c r="AY669" s="169"/>
      <c r="AZ669" s="169"/>
      <c r="BA669" s="169"/>
      <c r="BB669" s="169"/>
      <c r="BC669" s="169"/>
      <c r="BD669" s="169"/>
    </row>
    <row r="670" spans="1:56" x14ac:dyDescent="0.45">
      <c r="A670" s="41" t="s">
        <v>628</v>
      </c>
      <c r="B670" s="92" t="s">
        <v>175</v>
      </c>
      <c r="C670" s="93" t="s">
        <v>109</v>
      </c>
      <c r="D670" s="92">
        <v>240666</v>
      </c>
      <c r="E670" s="168"/>
      <c r="H670" s="42">
        <v>656</v>
      </c>
      <c r="I670" s="39"/>
      <c r="J670" s="39"/>
      <c r="K670" s="39"/>
      <c r="L670" s="42">
        <v>710</v>
      </c>
      <c r="M670" s="39"/>
      <c r="N670" s="39"/>
      <c r="O670" s="39"/>
      <c r="P670" s="42">
        <v>738</v>
      </c>
      <c r="Q670" s="39"/>
      <c r="R670" s="39"/>
      <c r="S670" s="39"/>
      <c r="T670" s="42">
        <v>781</v>
      </c>
      <c r="U670" s="39"/>
      <c r="V670" s="39"/>
      <c r="W670" s="39"/>
      <c r="X670" s="42">
        <v>825</v>
      </c>
      <c r="Y670" s="39"/>
      <c r="Z670" s="39"/>
      <c r="AA670" s="39"/>
      <c r="AB670" s="42">
        <v>856</v>
      </c>
      <c r="AC670" s="39"/>
      <c r="AD670" s="39"/>
      <c r="AE670" s="39"/>
      <c r="AF670" s="42">
        <v>900</v>
      </c>
      <c r="AG670" s="39"/>
      <c r="AH670" s="39"/>
      <c r="AJ670" s="42">
        <v>940</v>
      </c>
      <c r="AK670" s="39"/>
      <c r="AL670" s="39"/>
      <c r="AM670" s="39"/>
      <c r="AN670" s="42">
        <v>992</v>
      </c>
      <c r="AO670" s="39"/>
      <c r="AP670" s="40"/>
      <c r="AQ670" s="40"/>
      <c r="AR670" s="42">
        <v>1030</v>
      </c>
      <c r="AS670" s="38"/>
      <c r="AU670" s="169"/>
      <c r="AV670" s="169"/>
      <c r="AW670" s="169"/>
      <c r="AX670" s="169"/>
      <c r="AY670" s="169"/>
      <c r="AZ670" s="169"/>
      <c r="BA670" s="169"/>
      <c r="BB670" s="169"/>
      <c r="BC670" s="169"/>
      <c r="BD670" s="169"/>
    </row>
    <row r="671" spans="1:56" x14ac:dyDescent="0.45">
      <c r="A671" s="41" t="s">
        <v>629</v>
      </c>
      <c r="B671" s="92" t="s">
        <v>175</v>
      </c>
      <c r="C671" s="93" t="s">
        <v>109</v>
      </c>
      <c r="D671" s="92">
        <v>240667</v>
      </c>
      <c r="E671" s="168"/>
      <c r="H671" s="42">
        <v>632</v>
      </c>
      <c r="I671" s="39"/>
      <c r="J671" s="39"/>
      <c r="K671" s="39"/>
      <c r="L671" s="42">
        <v>675</v>
      </c>
      <c r="M671" s="39"/>
      <c r="N671" s="39"/>
      <c r="O671" s="39"/>
      <c r="P671" s="42">
        <v>711</v>
      </c>
      <c r="Q671" s="39"/>
      <c r="R671" s="39"/>
      <c r="S671" s="39"/>
      <c r="T671" s="42">
        <v>758</v>
      </c>
      <c r="U671" s="39"/>
      <c r="V671" s="39"/>
      <c r="W671" s="39"/>
      <c r="X671" s="42">
        <v>827</v>
      </c>
      <c r="Y671" s="39"/>
      <c r="Z671" s="39"/>
      <c r="AA671" s="39"/>
      <c r="AB671" s="42">
        <v>872</v>
      </c>
      <c r="AC671" s="39"/>
      <c r="AD671" s="39"/>
      <c r="AE671" s="39"/>
      <c r="AF671" s="42">
        <v>915</v>
      </c>
      <c r="AG671" s="39"/>
      <c r="AH671" s="39"/>
      <c r="AJ671" s="42">
        <v>963</v>
      </c>
      <c r="AK671" s="39"/>
      <c r="AL671" s="39"/>
      <c r="AM671" s="39"/>
      <c r="AN671" s="42">
        <v>1017</v>
      </c>
      <c r="AO671" s="39"/>
      <c r="AP671" s="40"/>
      <c r="AQ671" s="40"/>
      <c r="AR671" s="42">
        <v>1059</v>
      </c>
      <c r="AS671" s="38"/>
      <c r="AU671" s="169"/>
      <c r="AV671" s="169"/>
      <c r="AW671" s="169"/>
      <c r="AX671" s="169"/>
      <c r="AY671" s="169"/>
      <c r="AZ671" s="169"/>
      <c r="BA671" s="169"/>
      <c r="BB671" s="169"/>
      <c r="BC671" s="169"/>
      <c r="BD671" s="169"/>
    </row>
    <row r="672" spans="1:56" x14ac:dyDescent="0.45">
      <c r="A672" s="41" t="s">
        <v>630</v>
      </c>
      <c r="B672" s="92" t="s">
        <v>175</v>
      </c>
      <c r="C672" s="93" t="s">
        <v>109</v>
      </c>
      <c r="D672" s="92">
        <v>240668</v>
      </c>
      <c r="E672" s="168"/>
      <c r="H672" s="42">
        <v>405</v>
      </c>
      <c r="I672" s="39"/>
      <c r="J672" s="39"/>
      <c r="K672" s="39"/>
      <c r="L672" s="42">
        <v>421</v>
      </c>
      <c r="M672" s="39"/>
      <c r="N672" s="39"/>
      <c r="O672" s="39"/>
      <c r="P672" s="42">
        <v>454</v>
      </c>
      <c r="Q672" s="39"/>
      <c r="R672" s="39"/>
      <c r="S672" s="39"/>
      <c r="T672" s="42">
        <v>481</v>
      </c>
      <c r="U672" s="39"/>
      <c r="V672" s="39"/>
      <c r="W672" s="39"/>
      <c r="X672" s="42">
        <v>521</v>
      </c>
      <c r="Y672" s="39"/>
      <c r="Z672" s="39"/>
      <c r="AA672" s="39"/>
      <c r="AB672" s="42">
        <v>547</v>
      </c>
      <c r="AC672" s="39"/>
      <c r="AD672" s="39"/>
      <c r="AE672" s="39"/>
      <c r="AF672" s="42">
        <v>578</v>
      </c>
      <c r="AG672" s="39"/>
      <c r="AH672" s="39"/>
      <c r="AJ672" s="42">
        <v>610</v>
      </c>
      <c r="AK672" s="39"/>
      <c r="AL672" s="39"/>
      <c r="AM672" s="39"/>
      <c r="AN672" s="42">
        <v>637</v>
      </c>
      <c r="AO672" s="39"/>
      <c r="AP672" s="40"/>
      <c r="AQ672" s="40"/>
      <c r="AR672" s="42">
        <v>659</v>
      </c>
      <c r="AS672" s="38"/>
      <c r="AU672" s="169"/>
      <c r="AV672" s="169"/>
      <c r="AW672" s="169"/>
      <c r="AX672" s="169"/>
      <c r="AY672" s="169"/>
      <c r="AZ672" s="169"/>
      <c r="BA672" s="169"/>
      <c r="BB672" s="169"/>
      <c r="BC672" s="169"/>
      <c r="BD672" s="169"/>
    </row>
    <row r="673" spans="1:56" x14ac:dyDescent="0.45">
      <c r="A673" s="41" t="s">
        <v>631</v>
      </c>
      <c r="B673" s="92" t="s">
        <v>175</v>
      </c>
      <c r="C673" s="93" t="s">
        <v>109</v>
      </c>
      <c r="D673" s="92">
        <v>240669</v>
      </c>
      <c r="E673" s="168"/>
      <c r="H673" s="42">
        <v>399</v>
      </c>
      <c r="I673" s="39"/>
      <c r="J673" s="39"/>
      <c r="K673" s="39"/>
      <c r="L673" s="42">
        <v>416</v>
      </c>
      <c r="M673" s="39"/>
      <c r="N673" s="39"/>
      <c r="O673" s="39"/>
      <c r="P673" s="42">
        <v>434</v>
      </c>
      <c r="Q673" s="39"/>
      <c r="R673" s="39"/>
      <c r="S673" s="39"/>
      <c r="T673" s="42">
        <v>459</v>
      </c>
      <c r="U673" s="39"/>
      <c r="V673" s="39"/>
      <c r="W673" s="39"/>
      <c r="X673" s="42">
        <v>494</v>
      </c>
      <c r="Y673" s="39"/>
      <c r="Z673" s="39"/>
      <c r="AA673" s="39"/>
      <c r="AB673" s="42">
        <v>525</v>
      </c>
      <c r="AC673" s="39"/>
      <c r="AD673" s="39"/>
      <c r="AE673" s="39"/>
      <c r="AF673" s="42">
        <v>566</v>
      </c>
      <c r="AG673" s="39"/>
      <c r="AH673" s="39"/>
      <c r="AJ673" s="42">
        <v>607</v>
      </c>
      <c r="AK673" s="39"/>
      <c r="AL673" s="39"/>
      <c r="AM673" s="39"/>
      <c r="AN673" s="42">
        <v>641</v>
      </c>
      <c r="AO673" s="39"/>
      <c r="AP673" s="40"/>
      <c r="AQ673" s="40"/>
      <c r="AR673" s="42">
        <v>669</v>
      </c>
      <c r="AS673" s="38"/>
      <c r="AU673" s="169"/>
      <c r="AV673" s="169"/>
      <c r="AW673" s="169"/>
      <c r="AX673" s="169"/>
      <c r="AY673" s="169"/>
      <c r="AZ673" s="169"/>
      <c r="BA673" s="169"/>
      <c r="BB673" s="169"/>
      <c r="BC673" s="169"/>
      <c r="BD673" s="169"/>
    </row>
    <row r="674" spans="1:56" x14ac:dyDescent="0.45">
      <c r="A674" s="41" t="s">
        <v>632</v>
      </c>
      <c r="B674" s="92" t="s">
        <v>175</v>
      </c>
      <c r="C674" s="93" t="s">
        <v>109</v>
      </c>
      <c r="D674" s="92">
        <v>240670</v>
      </c>
      <c r="E674" s="168"/>
      <c r="H674" s="42">
        <v>178</v>
      </c>
      <c r="I674" s="39"/>
      <c r="J674" s="39"/>
      <c r="K674" s="39"/>
      <c r="L674" s="42">
        <v>182</v>
      </c>
      <c r="M674" s="39"/>
      <c r="N674" s="39"/>
      <c r="O674" s="39"/>
      <c r="P674" s="42">
        <v>189</v>
      </c>
      <c r="Q674" s="39"/>
      <c r="R674" s="39"/>
      <c r="S674" s="39"/>
      <c r="T674" s="42">
        <v>205</v>
      </c>
      <c r="U674" s="39"/>
      <c r="V674" s="39"/>
      <c r="W674" s="39"/>
      <c r="X674" s="42">
        <v>224</v>
      </c>
      <c r="Y674" s="39"/>
      <c r="Z674" s="39"/>
      <c r="AA674" s="39"/>
      <c r="AB674" s="42">
        <v>242</v>
      </c>
      <c r="AC674" s="39"/>
      <c r="AD674" s="39"/>
      <c r="AE674" s="39"/>
      <c r="AF674" s="42">
        <v>264</v>
      </c>
      <c r="AG674" s="39"/>
      <c r="AH674" s="39"/>
      <c r="AJ674" s="42">
        <v>290</v>
      </c>
      <c r="AK674" s="39"/>
      <c r="AL674" s="39"/>
      <c r="AM674" s="39"/>
      <c r="AN674" s="42">
        <v>297</v>
      </c>
      <c r="AO674" s="39"/>
      <c r="AP674" s="40"/>
      <c r="AQ674" s="40"/>
      <c r="AR674" s="42">
        <v>310</v>
      </c>
      <c r="AS674" s="38"/>
      <c r="AU674" s="169"/>
      <c r="AV674" s="169"/>
      <c r="AW674" s="169"/>
      <c r="AX674" s="169"/>
      <c r="AY674" s="169"/>
      <c r="AZ674" s="169"/>
      <c r="BA674" s="169"/>
      <c r="BB674" s="169"/>
      <c r="BC674" s="169"/>
      <c r="BD674" s="169"/>
    </row>
    <row r="675" spans="1:56" x14ac:dyDescent="0.45">
      <c r="A675" s="41" t="s">
        <v>633</v>
      </c>
      <c r="B675" s="92" t="s">
        <v>175</v>
      </c>
      <c r="C675" s="93" t="s">
        <v>109</v>
      </c>
      <c r="D675" s="92">
        <v>240671</v>
      </c>
      <c r="E675" s="168"/>
      <c r="H675" s="42">
        <v>194</v>
      </c>
      <c r="I675" s="39"/>
      <c r="J675" s="39"/>
      <c r="K675" s="39"/>
      <c r="L675" s="42">
        <v>204</v>
      </c>
      <c r="M675" s="39"/>
      <c r="N675" s="39"/>
      <c r="O675" s="39"/>
      <c r="P675" s="42">
        <v>210</v>
      </c>
      <c r="Q675" s="39"/>
      <c r="R675" s="39"/>
      <c r="S675" s="39"/>
      <c r="T675" s="42">
        <v>220</v>
      </c>
      <c r="U675" s="39"/>
      <c r="V675" s="39"/>
      <c r="W675" s="39"/>
      <c r="X675" s="42">
        <v>230</v>
      </c>
      <c r="Y675" s="39"/>
      <c r="Z675" s="39"/>
      <c r="AA675" s="39"/>
      <c r="AB675" s="42">
        <v>235</v>
      </c>
      <c r="AC675" s="39"/>
      <c r="AD675" s="39"/>
      <c r="AE675" s="39"/>
      <c r="AF675" s="42">
        <v>247</v>
      </c>
      <c r="AG675" s="39"/>
      <c r="AH675" s="39"/>
      <c r="AJ675" s="42">
        <v>253</v>
      </c>
      <c r="AK675" s="39"/>
      <c r="AL675" s="39"/>
      <c r="AM675" s="39"/>
      <c r="AN675" s="42">
        <v>261</v>
      </c>
      <c r="AO675" s="39"/>
      <c r="AP675" s="40"/>
      <c r="AQ675" s="40"/>
      <c r="AR675" s="42">
        <v>268</v>
      </c>
      <c r="AS675" s="38"/>
      <c r="AU675" s="169"/>
      <c r="AV675" s="169"/>
      <c r="AW675" s="169"/>
      <c r="AX675" s="169"/>
      <c r="AY675" s="169"/>
      <c r="AZ675" s="169"/>
      <c r="BA675" s="169"/>
      <c r="BB675" s="169"/>
      <c r="BC675" s="169"/>
      <c r="BD675" s="169"/>
    </row>
    <row r="676" spans="1:56" x14ac:dyDescent="0.45">
      <c r="A676" s="41" t="s">
        <v>634</v>
      </c>
      <c r="B676" s="92" t="s">
        <v>175</v>
      </c>
      <c r="C676" s="93" t="s">
        <v>109</v>
      </c>
      <c r="D676" s="92">
        <v>240672</v>
      </c>
      <c r="E676" s="168"/>
      <c r="H676" s="42">
        <v>421</v>
      </c>
      <c r="I676" s="39"/>
      <c r="J676" s="39"/>
      <c r="K676" s="39"/>
      <c r="L676" s="42">
        <v>436</v>
      </c>
      <c r="M676" s="39"/>
      <c r="N676" s="39"/>
      <c r="O676" s="39"/>
      <c r="P676" s="42">
        <v>458</v>
      </c>
      <c r="Q676" s="39"/>
      <c r="R676" s="39"/>
      <c r="S676" s="39"/>
      <c r="T676" s="42">
        <v>474</v>
      </c>
      <c r="U676" s="39"/>
      <c r="V676" s="39"/>
      <c r="W676" s="39"/>
      <c r="X676" s="42">
        <v>500</v>
      </c>
      <c r="Y676" s="39"/>
      <c r="Z676" s="39"/>
      <c r="AA676" s="39"/>
      <c r="AB676" s="42">
        <v>530</v>
      </c>
      <c r="AC676" s="39"/>
      <c r="AD676" s="39"/>
      <c r="AE676" s="39"/>
      <c r="AF676" s="42">
        <v>565</v>
      </c>
      <c r="AG676" s="39"/>
      <c r="AH676" s="39"/>
      <c r="AJ676" s="42">
        <v>616</v>
      </c>
      <c r="AK676" s="39"/>
      <c r="AL676" s="39"/>
      <c r="AM676" s="39"/>
      <c r="AN676" s="42">
        <v>655</v>
      </c>
      <c r="AO676" s="39"/>
      <c r="AP676" s="40"/>
      <c r="AQ676" s="40"/>
      <c r="AR676" s="42">
        <v>702</v>
      </c>
      <c r="AS676" s="38"/>
      <c r="AU676" s="169"/>
      <c r="AV676" s="169"/>
      <c r="AW676" s="169"/>
      <c r="AX676" s="169"/>
      <c r="AY676" s="169"/>
      <c r="AZ676" s="169"/>
      <c r="BA676" s="169"/>
      <c r="BB676" s="169"/>
      <c r="BC676" s="169"/>
      <c r="BD676" s="169"/>
    </row>
    <row r="677" spans="1:56" x14ac:dyDescent="0.45">
      <c r="A677" s="41" t="s">
        <v>635</v>
      </c>
      <c r="B677" s="92" t="s">
        <v>175</v>
      </c>
      <c r="C677" s="93" t="s">
        <v>109</v>
      </c>
      <c r="D677" s="92">
        <v>240673</v>
      </c>
      <c r="E677" s="168"/>
      <c r="H677" s="42">
        <v>461</v>
      </c>
      <c r="I677" s="39"/>
      <c r="J677" s="39"/>
      <c r="K677" s="39"/>
      <c r="L677" s="42">
        <v>472</v>
      </c>
      <c r="M677" s="39"/>
      <c r="N677" s="39"/>
      <c r="O677" s="39"/>
      <c r="P677" s="42">
        <v>494</v>
      </c>
      <c r="Q677" s="39"/>
      <c r="R677" s="39"/>
      <c r="S677" s="39"/>
      <c r="T677" s="42">
        <v>511</v>
      </c>
      <c r="U677" s="39"/>
      <c r="V677" s="39"/>
      <c r="W677" s="39"/>
      <c r="X677" s="42">
        <v>536</v>
      </c>
      <c r="Y677" s="39"/>
      <c r="Z677" s="39"/>
      <c r="AA677" s="39"/>
      <c r="AB677" s="42">
        <v>559</v>
      </c>
      <c r="AC677" s="39"/>
      <c r="AD677" s="39"/>
      <c r="AE677" s="39"/>
      <c r="AF677" s="42">
        <v>574</v>
      </c>
      <c r="AG677" s="39"/>
      <c r="AH677" s="39"/>
      <c r="AJ677" s="42">
        <v>594</v>
      </c>
      <c r="AK677" s="39"/>
      <c r="AL677" s="39"/>
      <c r="AM677" s="39"/>
      <c r="AN677" s="42">
        <v>615</v>
      </c>
      <c r="AO677" s="39"/>
      <c r="AP677" s="40"/>
      <c r="AQ677" s="40"/>
      <c r="AR677" s="42">
        <v>643</v>
      </c>
      <c r="AS677" s="38"/>
      <c r="AU677" s="169"/>
      <c r="AV677" s="169"/>
      <c r="AW677" s="169"/>
      <c r="AX677" s="169"/>
      <c r="AY677" s="169"/>
      <c r="AZ677" s="169"/>
      <c r="BA677" s="169"/>
      <c r="BB677" s="169"/>
      <c r="BC677" s="169"/>
      <c r="BD677" s="169"/>
    </row>
    <row r="678" spans="1:56" x14ac:dyDescent="0.45">
      <c r="A678" s="41" t="s">
        <v>636</v>
      </c>
      <c r="B678" s="92" t="s">
        <v>175</v>
      </c>
      <c r="C678" s="93" t="s">
        <v>109</v>
      </c>
      <c r="D678" s="92">
        <v>2750918</v>
      </c>
      <c r="E678" s="168"/>
      <c r="H678" s="38"/>
      <c r="I678" s="39"/>
      <c r="J678" s="39"/>
      <c r="K678" s="39"/>
      <c r="L678" s="38"/>
      <c r="M678" s="39"/>
      <c r="N678" s="39"/>
      <c r="O678" s="39"/>
      <c r="P678" s="38"/>
      <c r="Q678" s="39"/>
      <c r="R678" s="39"/>
      <c r="S678" s="39"/>
      <c r="T678" s="38"/>
      <c r="U678" s="39"/>
      <c r="V678" s="39"/>
      <c r="W678" s="39"/>
      <c r="X678" s="38"/>
      <c r="Y678" s="39"/>
      <c r="Z678" s="39"/>
      <c r="AA678" s="39"/>
      <c r="AB678" s="38"/>
      <c r="AC678" s="39"/>
      <c r="AD678" s="39"/>
      <c r="AE678" s="39"/>
      <c r="AF678" s="38"/>
      <c r="AG678" s="39"/>
      <c r="AH678" s="39"/>
      <c r="AJ678" s="38"/>
      <c r="AK678" s="39"/>
      <c r="AL678" s="39"/>
      <c r="AM678" s="39"/>
      <c r="AN678" s="42">
        <v>1</v>
      </c>
      <c r="AO678" s="39"/>
      <c r="AP678" s="40"/>
      <c r="AQ678" s="40"/>
      <c r="AR678" s="42">
        <v>6</v>
      </c>
      <c r="AS678" s="38"/>
      <c r="AU678" s="169"/>
      <c r="AV678" s="169"/>
      <c r="AW678" s="169"/>
      <c r="AX678" s="169"/>
      <c r="AY678" s="169"/>
      <c r="AZ678" s="169"/>
      <c r="BA678" s="169"/>
      <c r="BB678" s="169"/>
      <c r="BC678" s="169"/>
      <c r="BD678" s="169"/>
    </row>
    <row r="679" spans="1:56" x14ac:dyDescent="0.45">
      <c r="A679" s="41" t="s">
        <v>637</v>
      </c>
      <c r="B679" s="92" t="s">
        <v>175</v>
      </c>
      <c r="C679" s="93" t="s">
        <v>109</v>
      </c>
      <c r="D679" s="92">
        <v>240674</v>
      </c>
      <c r="E679" s="168"/>
      <c r="H679" s="38"/>
      <c r="I679" s="39"/>
      <c r="J679" s="39"/>
      <c r="K679" s="39"/>
      <c r="L679" s="42">
        <v>2</v>
      </c>
      <c r="M679" s="39"/>
      <c r="N679" s="39"/>
      <c r="O679" s="39"/>
      <c r="P679" s="42">
        <v>14</v>
      </c>
      <c r="Q679" s="39"/>
      <c r="R679" s="39"/>
      <c r="S679" s="39"/>
      <c r="T679" s="42">
        <v>29</v>
      </c>
      <c r="U679" s="39"/>
      <c r="V679" s="39"/>
      <c r="W679" s="39"/>
      <c r="X679" s="42">
        <v>46</v>
      </c>
      <c r="Y679" s="39"/>
      <c r="Z679" s="39"/>
      <c r="AA679" s="39"/>
      <c r="AB679" s="42">
        <v>55</v>
      </c>
      <c r="AC679" s="39"/>
      <c r="AD679" s="39"/>
      <c r="AE679" s="39"/>
      <c r="AF679" s="42">
        <v>58</v>
      </c>
      <c r="AG679" s="39"/>
      <c r="AH679" s="39"/>
      <c r="AJ679" s="42">
        <v>61</v>
      </c>
      <c r="AK679" s="39"/>
      <c r="AL679" s="39"/>
      <c r="AM679" s="39"/>
      <c r="AN679" s="42">
        <v>63</v>
      </c>
      <c r="AO679" s="39"/>
      <c r="AP679" s="40"/>
      <c r="AQ679" s="40"/>
      <c r="AR679" s="42">
        <v>67</v>
      </c>
      <c r="AS679" s="38"/>
      <c r="AU679" s="169"/>
      <c r="AV679" s="169"/>
      <c r="AW679" s="169"/>
      <c r="AX679" s="169"/>
      <c r="AY679" s="169"/>
      <c r="AZ679" s="169"/>
      <c r="BA679" s="169"/>
      <c r="BB679" s="169"/>
      <c r="BC679" s="169"/>
      <c r="BD679" s="169"/>
    </row>
    <row r="680" spans="1:56" x14ac:dyDescent="0.45">
      <c r="A680" s="41" t="s">
        <v>638</v>
      </c>
      <c r="B680" s="92" t="s">
        <v>175</v>
      </c>
      <c r="C680" s="93" t="s">
        <v>109</v>
      </c>
      <c r="D680" s="92">
        <v>240675</v>
      </c>
      <c r="E680" s="168"/>
      <c r="H680" s="42">
        <v>92</v>
      </c>
      <c r="I680" s="39"/>
      <c r="J680" s="39"/>
      <c r="K680" s="39"/>
      <c r="L680" s="42">
        <v>105</v>
      </c>
      <c r="M680" s="39"/>
      <c r="N680" s="39"/>
      <c r="O680" s="39"/>
      <c r="P680" s="42">
        <v>113</v>
      </c>
      <c r="Q680" s="39"/>
      <c r="R680" s="39"/>
      <c r="S680" s="39"/>
      <c r="T680" s="42">
        <v>118</v>
      </c>
      <c r="U680" s="39"/>
      <c r="V680" s="39"/>
      <c r="W680" s="39"/>
      <c r="X680" s="42">
        <v>136</v>
      </c>
      <c r="Y680" s="39"/>
      <c r="Z680" s="39"/>
      <c r="AA680" s="39"/>
      <c r="AB680" s="42">
        <v>137</v>
      </c>
      <c r="AC680" s="39"/>
      <c r="AD680" s="39"/>
      <c r="AE680" s="39"/>
      <c r="AF680" s="42">
        <v>140</v>
      </c>
      <c r="AG680" s="39"/>
      <c r="AH680" s="39"/>
      <c r="AJ680" s="42">
        <v>147</v>
      </c>
      <c r="AK680" s="39"/>
      <c r="AL680" s="39"/>
      <c r="AM680" s="39"/>
      <c r="AN680" s="42">
        <v>156</v>
      </c>
      <c r="AO680" s="39"/>
      <c r="AP680" s="40"/>
      <c r="AQ680" s="40"/>
      <c r="AR680" s="42">
        <v>166</v>
      </c>
      <c r="AS680" s="38"/>
      <c r="AU680" s="169"/>
      <c r="AV680" s="169"/>
      <c r="AW680" s="169"/>
      <c r="AX680" s="169"/>
      <c r="AY680" s="169"/>
      <c r="AZ680" s="169"/>
      <c r="BA680" s="169"/>
      <c r="BB680" s="169"/>
      <c r="BC680" s="169"/>
      <c r="BD680" s="169"/>
    </row>
    <row r="681" spans="1:56" x14ac:dyDescent="0.45">
      <c r="A681" s="41" t="s">
        <v>639</v>
      </c>
      <c r="B681" s="92" t="s">
        <v>175</v>
      </c>
      <c r="C681" s="93" t="s">
        <v>109</v>
      </c>
      <c r="D681" s="92">
        <v>240676</v>
      </c>
      <c r="E681" s="168"/>
      <c r="H681" s="42">
        <v>10</v>
      </c>
      <c r="I681" s="39"/>
      <c r="J681" s="39"/>
      <c r="K681" s="39"/>
      <c r="L681" s="42">
        <v>18</v>
      </c>
      <c r="M681" s="39"/>
      <c r="N681" s="39"/>
      <c r="O681" s="39"/>
      <c r="P681" s="42">
        <v>22</v>
      </c>
      <c r="Q681" s="39"/>
      <c r="R681" s="39"/>
      <c r="S681" s="39"/>
      <c r="T681" s="42">
        <v>22</v>
      </c>
      <c r="U681" s="39"/>
      <c r="V681" s="39"/>
      <c r="W681" s="39"/>
      <c r="X681" s="42">
        <v>41</v>
      </c>
      <c r="Y681" s="39"/>
      <c r="Z681" s="39"/>
      <c r="AA681" s="39"/>
      <c r="AB681" s="42">
        <v>45</v>
      </c>
      <c r="AC681" s="39"/>
      <c r="AD681" s="39"/>
      <c r="AE681" s="39"/>
      <c r="AF681" s="42">
        <v>50</v>
      </c>
      <c r="AG681" s="39"/>
      <c r="AH681" s="39"/>
      <c r="AJ681" s="42">
        <v>53</v>
      </c>
      <c r="AK681" s="39"/>
      <c r="AL681" s="39"/>
      <c r="AM681" s="39"/>
      <c r="AN681" s="42">
        <v>55</v>
      </c>
      <c r="AO681" s="39"/>
      <c r="AP681" s="40"/>
      <c r="AQ681" s="40"/>
      <c r="AR681" s="42">
        <v>55</v>
      </c>
      <c r="AS681" s="38"/>
      <c r="AU681" s="169"/>
      <c r="AV681" s="169"/>
      <c r="AW681" s="169"/>
      <c r="AX681" s="169"/>
      <c r="AY681" s="169"/>
      <c r="AZ681" s="169"/>
      <c r="BA681" s="169"/>
      <c r="BB681" s="169"/>
      <c r="BC681" s="169"/>
      <c r="BD681" s="169"/>
    </row>
    <row r="682" spans="1:56" x14ac:dyDescent="0.45">
      <c r="A682" s="41" t="s">
        <v>640</v>
      </c>
      <c r="B682" s="92" t="s">
        <v>175</v>
      </c>
      <c r="C682" s="93" t="s">
        <v>109</v>
      </c>
      <c r="D682" s="92">
        <v>240677</v>
      </c>
      <c r="E682" s="168"/>
      <c r="H682" s="42">
        <v>330</v>
      </c>
      <c r="I682" s="39"/>
      <c r="J682" s="39"/>
      <c r="K682" s="39"/>
      <c r="L682" s="42">
        <v>341</v>
      </c>
      <c r="M682" s="39"/>
      <c r="N682" s="39"/>
      <c r="O682" s="39"/>
      <c r="P682" s="42">
        <v>356</v>
      </c>
      <c r="Q682" s="39"/>
      <c r="R682" s="39"/>
      <c r="S682" s="39"/>
      <c r="T682" s="42">
        <v>401</v>
      </c>
      <c r="U682" s="39"/>
      <c r="V682" s="39"/>
      <c r="W682" s="39"/>
      <c r="X682" s="42">
        <v>468</v>
      </c>
      <c r="Y682" s="39"/>
      <c r="Z682" s="39"/>
      <c r="AA682" s="39"/>
      <c r="AB682" s="42">
        <v>519</v>
      </c>
      <c r="AC682" s="39"/>
      <c r="AD682" s="39"/>
      <c r="AE682" s="39"/>
      <c r="AF682" s="42">
        <v>574</v>
      </c>
      <c r="AG682" s="39"/>
      <c r="AH682" s="39"/>
      <c r="AJ682" s="42">
        <v>612</v>
      </c>
      <c r="AK682" s="39"/>
      <c r="AL682" s="39"/>
      <c r="AM682" s="39"/>
      <c r="AN682" s="42">
        <v>653</v>
      </c>
      <c r="AO682" s="39"/>
      <c r="AP682" s="40"/>
      <c r="AQ682" s="40"/>
      <c r="AR682" s="42">
        <v>696</v>
      </c>
      <c r="AS682" s="38"/>
      <c r="AU682" s="169"/>
      <c r="AV682" s="169"/>
      <c r="AW682" s="169"/>
      <c r="AX682" s="169"/>
      <c r="AY682" s="169"/>
      <c r="AZ682" s="169"/>
      <c r="BA682" s="169"/>
      <c r="BB682" s="169"/>
      <c r="BC682" s="169"/>
      <c r="BD682" s="169"/>
    </row>
    <row r="683" spans="1:56" x14ac:dyDescent="0.45">
      <c r="A683" s="41" t="s">
        <v>641</v>
      </c>
      <c r="B683" s="92" t="s">
        <v>175</v>
      </c>
      <c r="C683" s="93" t="s">
        <v>109</v>
      </c>
      <c r="D683" s="92">
        <v>240678</v>
      </c>
      <c r="E683" s="168"/>
      <c r="H683" s="42">
        <v>33</v>
      </c>
      <c r="I683" s="39"/>
      <c r="J683" s="39"/>
      <c r="K683" s="39"/>
      <c r="L683" s="42">
        <v>48</v>
      </c>
      <c r="M683" s="39"/>
      <c r="N683" s="39"/>
      <c r="O683" s="39"/>
      <c r="P683" s="42">
        <v>73</v>
      </c>
      <c r="Q683" s="39"/>
      <c r="R683" s="39"/>
      <c r="S683" s="39"/>
      <c r="T683" s="42">
        <v>97</v>
      </c>
      <c r="U683" s="39"/>
      <c r="V683" s="39"/>
      <c r="W683" s="39"/>
      <c r="X683" s="42">
        <v>119</v>
      </c>
      <c r="Y683" s="39"/>
      <c r="Z683" s="39"/>
      <c r="AA683" s="39"/>
      <c r="AB683" s="42">
        <v>136</v>
      </c>
      <c r="AC683" s="39"/>
      <c r="AD683" s="39"/>
      <c r="AE683" s="39"/>
      <c r="AF683" s="42">
        <v>163</v>
      </c>
      <c r="AG683" s="39"/>
      <c r="AH683" s="39"/>
      <c r="AJ683" s="42">
        <v>179</v>
      </c>
      <c r="AK683" s="39"/>
      <c r="AL683" s="39"/>
      <c r="AM683" s="39"/>
      <c r="AN683" s="42">
        <v>192</v>
      </c>
      <c r="AO683" s="39"/>
      <c r="AP683" s="40"/>
      <c r="AQ683" s="40"/>
      <c r="AR683" s="42">
        <v>206</v>
      </c>
      <c r="AS683" s="38"/>
      <c r="AU683" s="169"/>
      <c r="AV683" s="169"/>
      <c r="AW683" s="169"/>
      <c r="AX683" s="169"/>
      <c r="AY683" s="169"/>
      <c r="AZ683" s="169"/>
      <c r="BA683" s="169"/>
      <c r="BB683" s="169"/>
      <c r="BC683" s="169"/>
      <c r="BD683" s="169"/>
    </row>
    <row r="684" spans="1:56" x14ac:dyDescent="0.45">
      <c r="A684" s="41" t="s">
        <v>642</v>
      </c>
      <c r="B684" s="92" t="s">
        <v>175</v>
      </c>
      <c r="C684" s="93" t="s">
        <v>109</v>
      </c>
      <c r="D684" s="92">
        <v>240679</v>
      </c>
      <c r="E684" s="168"/>
      <c r="H684" s="42">
        <v>369</v>
      </c>
      <c r="I684" s="39"/>
      <c r="J684" s="39"/>
      <c r="K684" s="39"/>
      <c r="L684" s="42">
        <v>389</v>
      </c>
      <c r="M684" s="39"/>
      <c r="N684" s="39"/>
      <c r="O684" s="39"/>
      <c r="P684" s="42">
        <v>414</v>
      </c>
      <c r="Q684" s="39"/>
      <c r="R684" s="39"/>
      <c r="S684" s="39"/>
      <c r="T684" s="42">
        <v>447</v>
      </c>
      <c r="U684" s="39"/>
      <c r="V684" s="39"/>
      <c r="W684" s="39"/>
      <c r="X684" s="42">
        <v>483</v>
      </c>
      <c r="Y684" s="39"/>
      <c r="Z684" s="39"/>
      <c r="AA684" s="39"/>
      <c r="AB684" s="42">
        <v>512</v>
      </c>
      <c r="AC684" s="39"/>
      <c r="AD684" s="39"/>
      <c r="AE684" s="39"/>
      <c r="AF684" s="42">
        <v>538</v>
      </c>
      <c r="AG684" s="39"/>
      <c r="AH684" s="39"/>
      <c r="AJ684" s="42">
        <v>563</v>
      </c>
      <c r="AK684" s="39"/>
      <c r="AL684" s="39"/>
      <c r="AM684" s="39"/>
      <c r="AN684" s="42">
        <v>587</v>
      </c>
      <c r="AO684" s="39"/>
      <c r="AP684" s="40"/>
      <c r="AQ684" s="40"/>
      <c r="AR684" s="42">
        <v>621</v>
      </c>
      <c r="AS684" s="38"/>
      <c r="AU684" s="169"/>
      <c r="AV684" s="169"/>
      <c r="AW684" s="169"/>
      <c r="AX684" s="169"/>
      <c r="AY684" s="169"/>
      <c r="AZ684" s="169"/>
      <c r="BA684" s="169"/>
      <c r="BB684" s="169"/>
      <c r="BC684" s="169"/>
      <c r="BD684" s="169"/>
    </row>
    <row r="685" spans="1:56" x14ac:dyDescent="0.45">
      <c r="A685" s="41" t="s">
        <v>643</v>
      </c>
      <c r="B685" s="92" t="s">
        <v>175</v>
      </c>
      <c r="C685" s="93" t="s">
        <v>109</v>
      </c>
      <c r="D685" s="92">
        <v>2750919</v>
      </c>
      <c r="E685" s="168"/>
      <c r="H685" s="42">
        <v>398</v>
      </c>
      <c r="I685" s="39"/>
      <c r="J685" s="39"/>
      <c r="K685" s="39"/>
      <c r="L685" s="42">
        <v>412</v>
      </c>
      <c r="M685" s="39"/>
      <c r="N685" s="39"/>
      <c r="O685" s="39"/>
      <c r="P685" s="42">
        <v>436</v>
      </c>
      <c r="Q685" s="39"/>
      <c r="R685" s="39"/>
      <c r="S685" s="39"/>
      <c r="T685" s="42">
        <v>464</v>
      </c>
      <c r="U685" s="39"/>
      <c r="V685" s="39"/>
      <c r="W685" s="39"/>
      <c r="X685" s="42">
        <v>501</v>
      </c>
      <c r="Y685" s="39"/>
      <c r="Z685" s="39"/>
      <c r="AA685" s="39"/>
      <c r="AB685" s="42">
        <v>518</v>
      </c>
      <c r="AC685" s="39"/>
      <c r="AD685" s="39"/>
      <c r="AE685" s="39"/>
      <c r="AF685" s="42">
        <v>547</v>
      </c>
      <c r="AG685" s="39"/>
      <c r="AH685" s="39"/>
      <c r="AJ685" s="42">
        <v>573</v>
      </c>
      <c r="AK685" s="39"/>
      <c r="AL685" s="39"/>
      <c r="AM685" s="39"/>
      <c r="AN685" s="42">
        <v>600</v>
      </c>
      <c r="AO685" s="39"/>
      <c r="AP685" s="40"/>
      <c r="AQ685" s="40"/>
      <c r="AR685" s="42">
        <v>634</v>
      </c>
      <c r="AS685" s="38"/>
      <c r="AU685" s="169"/>
      <c r="AV685" s="169"/>
      <c r="AW685" s="169"/>
      <c r="AX685" s="169"/>
      <c r="AY685" s="169"/>
      <c r="AZ685" s="169"/>
      <c r="BA685" s="169"/>
      <c r="BB685" s="169"/>
      <c r="BC685" s="169"/>
      <c r="BD685" s="169"/>
    </row>
    <row r="686" spans="1:56" x14ac:dyDescent="0.45">
      <c r="A686" s="41" t="s">
        <v>644</v>
      </c>
      <c r="B686" s="92" t="s">
        <v>175</v>
      </c>
      <c r="C686" s="93" t="s">
        <v>109</v>
      </c>
      <c r="D686" s="92">
        <v>2750920</v>
      </c>
      <c r="E686" s="168"/>
      <c r="H686" s="42">
        <v>80</v>
      </c>
      <c r="I686" s="39"/>
      <c r="J686" s="39"/>
      <c r="K686" s="39"/>
      <c r="L686" s="42">
        <v>91</v>
      </c>
      <c r="M686" s="39"/>
      <c r="N686" s="39"/>
      <c r="O686" s="39"/>
      <c r="P686" s="42">
        <v>99</v>
      </c>
      <c r="Q686" s="39"/>
      <c r="R686" s="39"/>
      <c r="S686" s="39"/>
      <c r="T686" s="42">
        <v>111</v>
      </c>
      <c r="U686" s="39"/>
      <c r="V686" s="39"/>
      <c r="W686" s="39"/>
      <c r="X686" s="42">
        <v>120</v>
      </c>
      <c r="Y686" s="39"/>
      <c r="Z686" s="39"/>
      <c r="AA686" s="39"/>
      <c r="AB686" s="42">
        <v>123</v>
      </c>
      <c r="AC686" s="39"/>
      <c r="AD686" s="39"/>
      <c r="AE686" s="39"/>
      <c r="AF686" s="42">
        <v>128</v>
      </c>
      <c r="AG686" s="39"/>
      <c r="AH686" s="39"/>
      <c r="AJ686" s="42">
        <v>132</v>
      </c>
      <c r="AK686" s="39"/>
      <c r="AL686" s="39"/>
      <c r="AM686" s="39"/>
      <c r="AN686" s="42">
        <v>141</v>
      </c>
      <c r="AO686" s="39"/>
      <c r="AP686" s="40"/>
      <c r="AQ686" s="40"/>
      <c r="AR686" s="42">
        <v>146</v>
      </c>
      <c r="AS686" s="38"/>
      <c r="AU686" s="169"/>
      <c r="AV686" s="169"/>
      <c r="AW686" s="169"/>
      <c r="AX686" s="169"/>
      <c r="AY686" s="169"/>
      <c r="AZ686" s="169"/>
      <c r="BA686" s="169"/>
      <c r="BB686" s="169"/>
      <c r="BC686" s="169"/>
      <c r="BD686" s="169"/>
    </row>
    <row r="687" spans="1:56" x14ac:dyDescent="0.45">
      <c r="A687" s="41" t="s">
        <v>645</v>
      </c>
      <c r="B687" s="92" t="s">
        <v>175</v>
      </c>
      <c r="C687" s="93" t="s">
        <v>109</v>
      </c>
      <c r="D687" s="92">
        <v>2750921</v>
      </c>
      <c r="E687" s="168"/>
      <c r="H687" s="42">
        <v>22</v>
      </c>
      <c r="I687" s="39"/>
      <c r="J687" s="39"/>
      <c r="K687" s="39"/>
      <c r="L687" s="42">
        <v>24</v>
      </c>
      <c r="M687" s="39"/>
      <c r="N687" s="39"/>
      <c r="O687" s="39"/>
      <c r="P687" s="42">
        <v>24</v>
      </c>
      <c r="Q687" s="39"/>
      <c r="R687" s="39"/>
      <c r="S687" s="39"/>
      <c r="T687" s="42">
        <v>24</v>
      </c>
      <c r="U687" s="39"/>
      <c r="V687" s="39"/>
      <c r="W687" s="39"/>
      <c r="X687" s="42">
        <v>22</v>
      </c>
      <c r="Y687" s="39"/>
      <c r="Z687" s="39"/>
      <c r="AA687" s="39"/>
      <c r="AB687" s="42">
        <v>22</v>
      </c>
      <c r="AC687" s="39"/>
      <c r="AD687" s="39"/>
      <c r="AE687" s="39"/>
      <c r="AF687" s="42">
        <v>22</v>
      </c>
      <c r="AG687" s="39"/>
      <c r="AH687" s="39"/>
      <c r="AJ687" s="42">
        <v>21</v>
      </c>
      <c r="AK687" s="39"/>
      <c r="AL687" s="39"/>
      <c r="AM687" s="39"/>
      <c r="AN687" s="42">
        <v>21</v>
      </c>
      <c r="AO687" s="39"/>
      <c r="AP687" s="40"/>
      <c r="AQ687" s="40"/>
      <c r="AR687" s="42">
        <v>21</v>
      </c>
      <c r="AS687" s="38"/>
      <c r="AU687" s="169"/>
      <c r="AV687" s="169"/>
      <c r="AW687" s="169"/>
      <c r="AX687" s="169"/>
      <c r="AY687" s="169"/>
      <c r="AZ687" s="169"/>
      <c r="BA687" s="169"/>
      <c r="BB687" s="169"/>
      <c r="BC687" s="169"/>
      <c r="BD687" s="169"/>
    </row>
    <row r="688" spans="1:56" x14ac:dyDescent="0.45">
      <c r="A688" s="41" t="s">
        <v>646</v>
      </c>
      <c r="B688" s="92" t="s">
        <v>175</v>
      </c>
      <c r="C688" s="93" t="s">
        <v>109</v>
      </c>
      <c r="D688" s="92">
        <v>2750922</v>
      </c>
      <c r="E688" s="168"/>
      <c r="H688" s="42">
        <v>9</v>
      </c>
      <c r="I688" s="39"/>
      <c r="J688" s="39"/>
      <c r="K688" s="39"/>
      <c r="L688" s="42">
        <v>14</v>
      </c>
      <c r="M688" s="39"/>
      <c r="N688" s="39"/>
      <c r="O688" s="39"/>
      <c r="P688" s="42">
        <v>17</v>
      </c>
      <c r="Q688" s="39"/>
      <c r="R688" s="39"/>
      <c r="S688" s="39"/>
      <c r="T688" s="42">
        <v>23</v>
      </c>
      <c r="U688" s="39"/>
      <c r="V688" s="39"/>
      <c r="W688" s="39"/>
      <c r="X688" s="42">
        <v>30</v>
      </c>
      <c r="Y688" s="39"/>
      <c r="Z688" s="39"/>
      <c r="AA688" s="39"/>
      <c r="AB688" s="42">
        <v>36</v>
      </c>
      <c r="AC688" s="39"/>
      <c r="AD688" s="39"/>
      <c r="AE688" s="39"/>
      <c r="AF688" s="42">
        <v>40</v>
      </c>
      <c r="AG688" s="39"/>
      <c r="AH688" s="39"/>
      <c r="AJ688" s="42">
        <v>42</v>
      </c>
      <c r="AK688" s="39"/>
      <c r="AL688" s="39"/>
      <c r="AM688" s="39"/>
      <c r="AN688" s="42">
        <v>43</v>
      </c>
      <c r="AO688" s="39"/>
      <c r="AP688" s="40"/>
      <c r="AQ688" s="40"/>
      <c r="AR688" s="42">
        <v>45</v>
      </c>
      <c r="AS688" s="38"/>
      <c r="AU688" s="169"/>
      <c r="AV688" s="169"/>
      <c r="AW688" s="169"/>
      <c r="AX688" s="169"/>
      <c r="AY688" s="169"/>
      <c r="AZ688" s="169"/>
      <c r="BA688" s="169"/>
      <c r="BB688" s="169"/>
      <c r="BC688" s="169"/>
      <c r="BD688" s="169"/>
    </row>
    <row r="689" spans="1:56" x14ac:dyDescent="0.45">
      <c r="A689" s="41" t="s">
        <v>647</v>
      </c>
      <c r="B689" s="92" t="s">
        <v>175</v>
      </c>
      <c r="C689" s="93" t="s">
        <v>109</v>
      </c>
      <c r="D689" s="92">
        <v>2750923</v>
      </c>
      <c r="E689" s="168"/>
      <c r="H689" s="42">
        <v>71</v>
      </c>
      <c r="I689" s="39"/>
      <c r="J689" s="39"/>
      <c r="K689" s="39"/>
      <c r="L689" s="42">
        <v>83</v>
      </c>
      <c r="M689" s="39"/>
      <c r="N689" s="39"/>
      <c r="O689" s="39"/>
      <c r="P689" s="42">
        <v>87</v>
      </c>
      <c r="Q689" s="39"/>
      <c r="R689" s="39"/>
      <c r="S689" s="39"/>
      <c r="T689" s="42">
        <v>94</v>
      </c>
      <c r="U689" s="39"/>
      <c r="V689" s="39"/>
      <c r="W689" s="39"/>
      <c r="X689" s="42">
        <v>121</v>
      </c>
      <c r="Y689" s="39"/>
      <c r="Z689" s="39"/>
      <c r="AA689" s="39"/>
      <c r="AB689" s="42">
        <v>133</v>
      </c>
      <c r="AC689" s="39"/>
      <c r="AD689" s="39"/>
      <c r="AE689" s="39"/>
      <c r="AF689" s="42">
        <v>148</v>
      </c>
      <c r="AG689" s="39"/>
      <c r="AH689" s="39"/>
      <c r="AJ689" s="42">
        <v>165</v>
      </c>
      <c r="AK689" s="39"/>
      <c r="AL689" s="39"/>
      <c r="AM689" s="39"/>
      <c r="AN689" s="42">
        <v>175</v>
      </c>
      <c r="AO689" s="39"/>
      <c r="AP689" s="40"/>
      <c r="AQ689" s="40"/>
      <c r="AR689" s="42">
        <v>186</v>
      </c>
      <c r="AS689" s="38"/>
      <c r="AU689" s="169"/>
      <c r="AV689" s="169"/>
      <c r="AW689" s="169"/>
      <c r="AX689" s="169"/>
      <c r="AY689" s="169"/>
      <c r="AZ689" s="169"/>
      <c r="BA689" s="169"/>
      <c r="BB689" s="169"/>
      <c r="BC689" s="169"/>
      <c r="BD689" s="169"/>
    </row>
    <row r="690" spans="1:56" x14ac:dyDescent="0.45">
      <c r="A690" s="41" t="s">
        <v>648</v>
      </c>
      <c r="B690" s="92" t="s">
        <v>175</v>
      </c>
      <c r="C690" s="93" t="s">
        <v>109</v>
      </c>
      <c r="D690" s="92">
        <v>2750924</v>
      </c>
      <c r="E690" s="168"/>
      <c r="H690" s="42">
        <v>72</v>
      </c>
      <c r="I690" s="39"/>
      <c r="J690" s="39"/>
      <c r="K690" s="39"/>
      <c r="L690" s="42">
        <v>76</v>
      </c>
      <c r="M690" s="39"/>
      <c r="N690" s="39"/>
      <c r="O690" s="39"/>
      <c r="P690" s="42">
        <v>84</v>
      </c>
      <c r="Q690" s="39"/>
      <c r="R690" s="39"/>
      <c r="S690" s="39"/>
      <c r="T690" s="42">
        <v>87</v>
      </c>
      <c r="U690" s="39"/>
      <c r="V690" s="39"/>
      <c r="W690" s="39"/>
      <c r="X690" s="42">
        <v>97</v>
      </c>
      <c r="Y690" s="39"/>
      <c r="Z690" s="39"/>
      <c r="AA690" s="39"/>
      <c r="AB690" s="42">
        <v>100</v>
      </c>
      <c r="AC690" s="39"/>
      <c r="AD690" s="39"/>
      <c r="AE690" s="39"/>
      <c r="AF690" s="42">
        <v>99</v>
      </c>
      <c r="AG690" s="39"/>
      <c r="AH690" s="39"/>
      <c r="AJ690" s="42">
        <v>100</v>
      </c>
      <c r="AK690" s="39"/>
      <c r="AL690" s="39"/>
      <c r="AM690" s="39"/>
      <c r="AN690" s="42">
        <v>111</v>
      </c>
      <c r="AO690" s="39"/>
      <c r="AP690" s="40"/>
      <c r="AQ690" s="40"/>
      <c r="AR690" s="42">
        <v>119</v>
      </c>
      <c r="AS690" s="38"/>
      <c r="AU690" s="169"/>
      <c r="AV690" s="169"/>
      <c r="AW690" s="169"/>
      <c r="AX690" s="169"/>
      <c r="AY690" s="169"/>
      <c r="AZ690" s="169"/>
      <c r="BA690" s="169"/>
      <c r="BB690" s="169"/>
      <c r="BC690" s="169"/>
      <c r="BD690" s="169"/>
    </row>
    <row r="691" spans="1:56" x14ac:dyDescent="0.45">
      <c r="A691" s="41" t="s">
        <v>649</v>
      </c>
      <c r="B691" s="92" t="s">
        <v>175</v>
      </c>
      <c r="C691" s="93" t="s">
        <v>109</v>
      </c>
      <c r="D691" s="92">
        <v>2750925</v>
      </c>
      <c r="E691" s="168"/>
      <c r="H691" s="42">
        <v>285</v>
      </c>
      <c r="I691" s="39"/>
      <c r="J691" s="39"/>
      <c r="K691" s="39"/>
      <c r="L691" s="42">
        <v>309</v>
      </c>
      <c r="M691" s="39"/>
      <c r="N691" s="39"/>
      <c r="O691" s="39"/>
      <c r="P691" s="42">
        <v>337</v>
      </c>
      <c r="Q691" s="39"/>
      <c r="R691" s="39"/>
      <c r="S691" s="39"/>
      <c r="T691" s="42">
        <v>358</v>
      </c>
      <c r="U691" s="39"/>
      <c r="V691" s="39"/>
      <c r="W691" s="39"/>
      <c r="X691" s="42">
        <v>439</v>
      </c>
      <c r="Y691" s="39"/>
      <c r="Z691" s="39"/>
      <c r="AA691" s="39"/>
      <c r="AB691" s="42">
        <v>464</v>
      </c>
      <c r="AC691" s="39"/>
      <c r="AD691" s="39"/>
      <c r="AE691" s="39"/>
      <c r="AF691" s="42">
        <v>495</v>
      </c>
      <c r="AG691" s="39"/>
      <c r="AH691" s="39"/>
      <c r="AJ691" s="42">
        <v>524</v>
      </c>
      <c r="AK691" s="39"/>
      <c r="AL691" s="39"/>
      <c r="AM691" s="39"/>
      <c r="AN691" s="42">
        <v>555</v>
      </c>
      <c r="AO691" s="39"/>
      <c r="AP691" s="40"/>
      <c r="AQ691" s="40"/>
      <c r="AR691" s="42">
        <v>575</v>
      </c>
      <c r="AS691" s="38"/>
      <c r="AU691" s="169"/>
      <c r="AV691" s="169"/>
      <c r="AW691" s="169"/>
      <c r="AX691" s="169"/>
      <c r="AY691" s="169"/>
      <c r="AZ691" s="169"/>
      <c r="BA691" s="169"/>
      <c r="BB691" s="169"/>
      <c r="BC691" s="169"/>
      <c r="BD691" s="169"/>
    </row>
    <row r="692" spans="1:56" x14ac:dyDescent="0.45">
      <c r="A692" s="41" t="s">
        <v>650</v>
      </c>
      <c r="B692" s="92" t="s">
        <v>175</v>
      </c>
      <c r="C692" s="93" t="s">
        <v>109</v>
      </c>
      <c r="D692" s="92">
        <v>2750926</v>
      </c>
      <c r="E692" s="168"/>
      <c r="H692" s="42">
        <v>611</v>
      </c>
      <c r="I692" s="39"/>
      <c r="J692" s="39"/>
      <c r="K692" s="39"/>
      <c r="L692" s="42">
        <v>633</v>
      </c>
      <c r="M692" s="39"/>
      <c r="N692" s="39"/>
      <c r="O692" s="39"/>
      <c r="P692" s="42">
        <v>674</v>
      </c>
      <c r="Q692" s="39"/>
      <c r="R692" s="39"/>
      <c r="S692" s="39"/>
      <c r="T692" s="42">
        <v>730</v>
      </c>
      <c r="U692" s="39"/>
      <c r="V692" s="39"/>
      <c r="W692" s="39"/>
      <c r="X692" s="42">
        <v>787</v>
      </c>
      <c r="Y692" s="39"/>
      <c r="Z692" s="39"/>
      <c r="AA692" s="39"/>
      <c r="AB692" s="42">
        <v>817</v>
      </c>
      <c r="AC692" s="39"/>
      <c r="AD692" s="39"/>
      <c r="AE692" s="39"/>
      <c r="AF692" s="42">
        <v>870</v>
      </c>
      <c r="AG692" s="39"/>
      <c r="AH692" s="39"/>
      <c r="AJ692" s="42">
        <v>916</v>
      </c>
      <c r="AK692" s="39"/>
      <c r="AL692" s="39"/>
      <c r="AM692" s="39"/>
      <c r="AN692" s="42">
        <v>977</v>
      </c>
      <c r="AO692" s="39"/>
      <c r="AP692" s="40"/>
      <c r="AQ692" s="40"/>
      <c r="AR692" s="42">
        <v>1035</v>
      </c>
      <c r="AS692" s="38"/>
      <c r="AU692" s="169"/>
      <c r="AV692" s="169"/>
      <c r="AW692" s="169"/>
      <c r="AX692" s="169"/>
      <c r="AY692" s="169"/>
      <c r="AZ692" s="169"/>
      <c r="BA692" s="169"/>
      <c r="BB692" s="169"/>
      <c r="BC692" s="169"/>
      <c r="BD692" s="169"/>
    </row>
    <row r="693" spans="1:56" x14ac:dyDescent="0.45">
      <c r="A693" s="41" t="s">
        <v>651</v>
      </c>
      <c r="B693" s="92" t="s">
        <v>175</v>
      </c>
      <c r="C693" s="93" t="s">
        <v>109</v>
      </c>
      <c r="D693" s="92">
        <v>2750927</v>
      </c>
      <c r="E693" s="168"/>
      <c r="H693" s="52"/>
      <c r="I693" s="39"/>
      <c r="J693" s="39"/>
      <c r="K693" s="39"/>
      <c r="L693" s="52"/>
      <c r="M693" s="39"/>
      <c r="N693" s="39"/>
      <c r="O693" s="39"/>
      <c r="P693" s="52"/>
      <c r="Q693" s="39"/>
      <c r="R693" s="39"/>
      <c r="S693" s="39"/>
      <c r="T693" s="42">
        <v>5</v>
      </c>
      <c r="U693" s="39"/>
      <c r="V693" s="39"/>
      <c r="W693" s="39"/>
      <c r="X693" s="42">
        <v>15</v>
      </c>
      <c r="Y693" s="39"/>
      <c r="Z693" s="39"/>
      <c r="AA693" s="39"/>
      <c r="AB693" s="42">
        <v>26</v>
      </c>
      <c r="AC693" s="39"/>
      <c r="AD693" s="39"/>
      <c r="AE693" s="39"/>
      <c r="AF693" s="42">
        <v>42</v>
      </c>
      <c r="AG693" s="39"/>
      <c r="AH693" s="39"/>
      <c r="AJ693" s="42">
        <v>51</v>
      </c>
      <c r="AK693" s="39"/>
      <c r="AL693" s="39"/>
      <c r="AM693" s="39"/>
      <c r="AN693" s="42">
        <v>59</v>
      </c>
      <c r="AO693" s="39"/>
      <c r="AP693" s="40"/>
      <c r="AQ693" s="40"/>
      <c r="AR693" s="42">
        <v>66</v>
      </c>
      <c r="AS693" s="38"/>
      <c r="AU693" s="169"/>
      <c r="AV693" s="169"/>
      <c r="AW693" s="169"/>
      <c r="AX693" s="169"/>
      <c r="AY693" s="169"/>
      <c r="AZ693" s="169"/>
      <c r="BA693" s="169"/>
      <c r="BB693" s="169"/>
      <c r="BC693" s="169"/>
      <c r="BD693" s="169"/>
    </row>
    <row r="694" spans="1:56" x14ac:dyDescent="0.45">
      <c r="A694" s="41" t="s">
        <v>652</v>
      </c>
      <c r="B694" s="92" t="s">
        <v>175</v>
      </c>
      <c r="C694" s="93" t="s">
        <v>109</v>
      </c>
      <c r="D694" s="92">
        <v>2750928</v>
      </c>
      <c r="E694" s="168"/>
      <c r="H694" s="42">
        <v>608</v>
      </c>
      <c r="I694" s="39"/>
      <c r="J694" s="39"/>
      <c r="K694" s="39"/>
      <c r="L694" s="42">
        <v>643</v>
      </c>
      <c r="M694" s="39"/>
      <c r="N694" s="39"/>
      <c r="O694" s="39"/>
      <c r="P694" s="42">
        <v>659</v>
      </c>
      <c r="Q694" s="39"/>
      <c r="R694" s="39"/>
      <c r="S694" s="39"/>
      <c r="T694" s="42">
        <v>705</v>
      </c>
      <c r="U694" s="39"/>
      <c r="V694" s="39"/>
      <c r="W694" s="39"/>
      <c r="X694" s="42">
        <v>755</v>
      </c>
      <c r="Y694" s="39"/>
      <c r="Z694" s="39"/>
      <c r="AA694" s="39"/>
      <c r="AB694" s="42">
        <v>798</v>
      </c>
      <c r="AC694" s="39"/>
      <c r="AD694" s="39"/>
      <c r="AE694" s="39"/>
      <c r="AF694" s="42">
        <v>858</v>
      </c>
      <c r="AG694" s="39"/>
      <c r="AH694" s="39"/>
      <c r="AJ694" s="42">
        <v>903</v>
      </c>
      <c r="AK694" s="39"/>
      <c r="AL694" s="39"/>
      <c r="AM694" s="39"/>
      <c r="AN694" s="42">
        <v>943</v>
      </c>
      <c r="AO694" s="39"/>
      <c r="AP694" s="40"/>
      <c r="AQ694" s="40"/>
      <c r="AR694" s="42">
        <v>977</v>
      </c>
      <c r="AS694" s="38"/>
      <c r="AU694" s="169"/>
      <c r="AV694" s="169"/>
      <c r="AW694" s="169"/>
      <c r="AX694" s="169"/>
      <c r="AY694" s="169"/>
      <c r="AZ694" s="169"/>
      <c r="BA694" s="169"/>
      <c r="BB694" s="169"/>
      <c r="BC694" s="169"/>
      <c r="BD694" s="169"/>
    </row>
    <row r="695" spans="1:56" x14ac:dyDescent="0.45">
      <c r="A695" s="41" t="s">
        <v>653</v>
      </c>
      <c r="B695" s="92" t="s">
        <v>175</v>
      </c>
      <c r="C695" s="93" t="s">
        <v>109</v>
      </c>
      <c r="D695" s="92">
        <v>2750929</v>
      </c>
      <c r="E695" s="168"/>
      <c r="H695" s="42">
        <v>355</v>
      </c>
      <c r="I695" s="39"/>
      <c r="J695" s="39"/>
      <c r="K695" s="39"/>
      <c r="L695" s="42">
        <v>373</v>
      </c>
      <c r="M695" s="39"/>
      <c r="N695" s="39"/>
      <c r="O695" s="39"/>
      <c r="P695" s="42">
        <v>391</v>
      </c>
      <c r="Q695" s="39"/>
      <c r="R695" s="39"/>
      <c r="S695" s="39"/>
      <c r="T695" s="42">
        <v>408</v>
      </c>
      <c r="U695" s="39"/>
      <c r="V695" s="39"/>
      <c r="W695" s="39"/>
      <c r="X695" s="42">
        <v>429</v>
      </c>
      <c r="Y695" s="39"/>
      <c r="Z695" s="39"/>
      <c r="AA695" s="39"/>
      <c r="AB695" s="42">
        <v>442</v>
      </c>
      <c r="AC695" s="39"/>
      <c r="AD695" s="39"/>
      <c r="AE695" s="39"/>
      <c r="AF695" s="42">
        <v>461</v>
      </c>
      <c r="AG695" s="39"/>
      <c r="AH695" s="39"/>
      <c r="AJ695" s="42">
        <v>480</v>
      </c>
      <c r="AK695" s="39"/>
      <c r="AL695" s="39"/>
      <c r="AM695" s="39"/>
      <c r="AN695" s="42">
        <v>503</v>
      </c>
      <c r="AO695" s="39"/>
      <c r="AP695" s="40"/>
      <c r="AQ695" s="40"/>
      <c r="AR695" s="42">
        <v>527</v>
      </c>
      <c r="AS695" s="38"/>
      <c r="AU695" s="169"/>
      <c r="AV695" s="169"/>
      <c r="AW695" s="169"/>
      <c r="AX695" s="169"/>
      <c r="AY695" s="169"/>
      <c r="AZ695" s="169"/>
      <c r="BA695" s="169"/>
      <c r="BB695" s="169"/>
      <c r="BC695" s="169"/>
      <c r="BD695" s="169"/>
    </row>
    <row r="696" spans="1:56" x14ac:dyDescent="0.45">
      <c r="A696" s="41" t="s">
        <v>654</v>
      </c>
      <c r="B696" s="92" t="s">
        <v>175</v>
      </c>
      <c r="C696" s="93" t="s">
        <v>109</v>
      </c>
      <c r="D696" s="92">
        <v>2750930</v>
      </c>
      <c r="E696" s="168"/>
      <c r="H696" s="52"/>
      <c r="I696" s="39"/>
      <c r="J696" s="39"/>
      <c r="K696" s="39"/>
      <c r="L696" s="42">
        <v>2</v>
      </c>
      <c r="M696" s="39"/>
      <c r="N696" s="39"/>
      <c r="O696" s="39"/>
      <c r="P696" s="42">
        <v>7</v>
      </c>
      <c r="Q696" s="39"/>
      <c r="R696" s="39"/>
      <c r="S696" s="39"/>
      <c r="T696" s="42">
        <v>19</v>
      </c>
      <c r="U696" s="39"/>
      <c r="V696" s="39"/>
      <c r="W696" s="39"/>
      <c r="X696" s="42">
        <v>38</v>
      </c>
      <c r="Y696" s="39"/>
      <c r="Z696" s="39"/>
      <c r="AA696" s="39"/>
      <c r="AB696" s="42">
        <v>52</v>
      </c>
      <c r="AC696" s="39"/>
      <c r="AD696" s="39"/>
      <c r="AE696" s="39"/>
      <c r="AF696" s="42">
        <v>57</v>
      </c>
      <c r="AG696" s="39"/>
      <c r="AH696" s="39"/>
      <c r="AJ696" s="42">
        <v>65</v>
      </c>
      <c r="AK696" s="39"/>
      <c r="AL696" s="39"/>
      <c r="AM696" s="39"/>
      <c r="AN696" s="42">
        <v>77</v>
      </c>
      <c r="AO696" s="39"/>
      <c r="AP696" s="40"/>
      <c r="AQ696" s="40"/>
      <c r="AR696" s="42">
        <v>85</v>
      </c>
      <c r="AS696" s="38"/>
      <c r="AU696" s="169"/>
      <c r="AV696" s="169"/>
      <c r="AW696" s="169"/>
      <c r="AX696" s="169"/>
      <c r="AY696" s="169"/>
      <c r="AZ696" s="169"/>
      <c r="BA696" s="169"/>
      <c r="BB696" s="169"/>
      <c r="BC696" s="169"/>
      <c r="BD696" s="169"/>
    </row>
    <row r="697" spans="1:56" x14ac:dyDescent="0.45">
      <c r="A697" s="41" t="s">
        <v>655</v>
      </c>
      <c r="B697" s="92" t="s">
        <v>175</v>
      </c>
      <c r="C697" s="93" t="s">
        <v>109</v>
      </c>
      <c r="D697" s="92">
        <v>2750931</v>
      </c>
      <c r="E697" s="168"/>
      <c r="H697" s="42">
        <v>489</v>
      </c>
      <c r="I697" s="39"/>
      <c r="J697" s="39"/>
      <c r="K697" s="39"/>
      <c r="L697" s="42">
        <v>520</v>
      </c>
      <c r="M697" s="39"/>
      <c r="N697" s="39"/>
      <c r="O697" s="39"/>
      <c r="P697" s="42">
        <v>556</v>
      </c>
      <c r="Q697" s="39"/>
      <c r="R697" s="39"/>
      <c r="S697" s="39"/>
      <c r="T697" s="42">
        <v>604</v>
      </c>
      <c r="U697" s="39"/>
      <c r="V697" s="39"/>
      <c r="W697" s="39"/>
      <c r="X697" s="42">
        <v>675</v>
      </c>
      <c r="Y697" s="39"/>
      <c r="Z697" s="39"/>
      <c r="AA697" s="39"/>
      <c r="AB697" s="42">
        <v>738</v>
      </c>
      <c r="AC697" s="39"/>
      <c r="AD697" s="39"/>
      <c r="AE697" s="39"/>
      <c r="AF697" s="42">
        <v>781</v>
      </c>
      <c r="AG697" s="39"/>
      <c r="AH697" s="39"/>
      <c r="AJ697" s="42">
        <v>826</v>
      </c>
      <c r="AK697" s="39"/>
      <c r="AL697" s="39"/>
      <c r="AM697" s="39"/>
      <c r="AN697" s="42">
        <v>866</v>
      </c>
      <c r="AO697" s="39"/>
      <c r="AP697" s="40"/>
      <c r="AQ697" s="40"/>
      <c r="AR697" s="42">
        <v>914</v>
      </c>
      <c r="AS697" s="38"/>
      <c r="AU697" s="169"/>
      <c r="AV697" s="169"/>
      <c r="AW697" s="169"/>
      <c r="AX697" s="169"/>
      <c r="AY697" s="169"/>
      <c r="AZ697" s="169"/>
      <c r="BA697" s="169"/>
      <c r="BB697" s="169"/>
      <c r="BC697" s="169"/>
      <c r="BD697" s="169"/>
    </row>
    <row r="698" spans="1:56" x14ac:dyDescent="0.45">
      <c r="A698" s="41" t="s">
        <v>656</v>
      </c>
      <c r="B698" s="92" t="s">
        <v>175</v>
      </c>
      <c r="C698" s="93" t="s">
        <v>109</v>
      </c>
      <c r="D698" s="92">
        <v>2750932</v>
      </c>
      <c r="E698" s="168"/>
      <c r="H698" s="52"/>
      <c r="I698" s="39"/>
      <c r="J698" s="39"/>
      <c r="K698" s="39"/>
      <c r="L698" s="42">
        <v>2</v>
      </c>
      <c r="M698" s="39"/>
      <c r="N698" s="39"/>
      <c r="O698" s="39"/>
      <c r="P698" s="42">
        <v>4</v>
      </c>
      <c r="Q698" s="39"/>
      <c r="R698" s="39"/>
      <c r="S698" s="39"/>
      <c r="T698" s="42">
        <v>6</v>
      </c>
      <c r="U698" s="39"/>
      <c r="V698" s="39"/>
      <c r="W698" s="39"/>
      <c r="X698" s="42">
        <v>13</v>
      </c>
      <c r="Y698" s="39"/>
      <c r="Z698" s="39"/>
      <c r="AA698" s="39"/>
      <c r="AB698" s="42">
        <v>16</v>
      </c>
      <c r="AC698" s="39"/>
      <c r="AD698" s="39"/>
      <c r="AE698" s="39"/>
      <c r="AF698" s="42">
        <v>20</v>
      </c>
      <c r="AG698" s="39"/>
      <c r="AH698" s="39"/>
      <c r="AJ698" s="42">
        <v>21</v>
      </c>
      <c r="AK698" s="39"/>
      <c r="AL698" s="39"/>
      <c r="AM698" s="39"/>
      <c r="AN698" s="42">
        <v>20</v>
      </c>
      <c r="AO698" s="39"/>
      <c r="AP698" s="40"/>
      <c r="AQ698" s="40"/>
      <c r="AR698" s="42">
        <v>25</v>
      </c>
      <c r="AS698" s="38"/>
      <c r="AU698" s="169"/>
      <c r="AV698" s="169"/>
      <c r="AW698" s="169"/>
      <c r="AX698" s="169"/>
      <c r="AY698" s="169"/>
      <c r="AZ698" s="169"/>
      <c r="BA698" s="169"/>
      <c r="BB698" s="169"/>
      <c r="BC698" s="169"/>
      <c r="BD698" s="169"/>
    </row>
    <row r="699" spans="1:56" x14ac:dyDescent="0.45">
      <c r="A699" s="41" t="s">
        <v>657</v>
      </c>
      <c r="B699" s="92" t="s">
        <v>175</v>
      </c>
      <c r="C699" s="93" t="s">
        <v>109</v>
      </c>
      <c r="D699" s="92">
        <v>2750933</v>
      </c>
      <c r="E699" s="168"/>
      <c r="H699" s="42">
        <v>425</v>
      </c>
      <c r="I699" s="39"/>
      <c r="J699" s="39"/>
      <c r="K699" s="39"/>
      <c r="L699" s="42">
        <v>437</v>
      </c>
      <c r="M699" s="39"/>
      <c r="N699" s="39"/>
      <c r="O699" s="39"/>
      <c r="P699" s="42">
        <v>457</v>
      </c>
      <c r="Q699" s="39"/>
      <c r="R699" s="39"/>
      <c r="S699" s="39"/>
      <c r="T699" s="42">
        <v>484</v>
      </c>
      <c r="U699" s="39"/>
      <c r="V699" s="39"/>
      <c r="W699" s="39"/>
      <c r="X699" s="42">
        <v>518</v>
      </c>
      <c r="Y699" s="39"/>
      <c r="Z699" s="39"/>
      <c r="AA699" s="39"/>
      <c r="AB699" s="42">
        <v>542</v>
      </c>
      <c r="AC699" s="39"/>
      <c r="AD699" s="39"/>
      <c r="AE699" s="39"/>
      <c r="AF699" s="42">
        <v>564</v>
      </c>
      <c r="AG699" s="39"/>
      <c r="AH699" s="39"/>
      <c r="AJ699" s="42">
        <v>584</v>
      </c>
      <c r="AK699" s="39"/>
      <c r="AL699" s="39"/>
      <c r="AM699" s="39"/>
      <c r="AN699" s="42">
        <v>614</v>
      </c>
      <c r="AO699" s="39"/>
      <c r="AP699" s="40"/>
      <c r="AQ699" s="40"/>
      <c r="AR699" s="42">
        <v>644</v>
      </c>
      <c r="AS699" s="38"/>
      <c r="AU699" s="169"/>
      <c r="AV699" s="169"/>
      <c r="AW699" s="169"/>
      <c r="AX699" s="169"/>
      <c r="AY699" s="169"/>
      <c r="AZ699" s="169"/>
      <c r="BA699" s="169"/>
      <c r="BB699" s="169"/>
      <c r="BC699" s="169"/>
      <c r="BD699" s="169"/>
    </row>
    <row r="700" spans="1:56" x14ac:dyDescent="0.45">
      <c r="A700" s="41" t="s">
        <v>658</v>
      </c>
      <c r="B700" s="92" t="s">
        <v>175</v>
      </c>
      <c r="C700" s="93" t="s">
        <v>109</v>
      </c>
      <c r="D700" s="92">
        <v>2750934</v>
      </c>
      <c r="E700" s="168"/>
      <c r="H700" s="42">
        <v>11</v>
      </c>
      <c r="I700" s="39"/>
      <c r="J700" s="39"/>
      <c r="K700" s="39"/>
      <c r="L700" s="42">
        <v>20</v>
      </c>
      <c r="M700" s="39"/>
      <c r="N700" s="39"/>
      <c r="O700" s="39"/>
      <c r="P700" s="42">
        <v>26</v>
      </c>
      <c r="Q700" s="39"/>
      <c r="R700" s="39"/>
      <c r="S700" s="39"/>
      <c r="T700" s="42">
        <v>32</v>
      </c>
      <c r="U700" s="39"/>
      <c r="V700" s="39"/>
      <c r="W700" s="39"/>
      <c r="X700" s="42">
        <v>47</v>
      </c>
      <c r="Y700" s="39"/>
      <c r="Z700" s="39"/>
      <c r="AA700" s="39"/>
      <c r="AB700" s="42">
        <v>52</v>
      </c>
      <c r="AC700" s="39"/>
      <c r="AD700" s="39"/>
      <c r="AE700" s="39"/>
      <c r="AF700" s="42">
        <v>55</v>
      </c>
      <c r="AG700" s="39"/>
      <c r="AH700" s="39"/>
      <c r="AJ700" s="42">
        <v>63</v>
      </c>
      <c r="AK700" s="39"/>
      <c r="AL700" s="39"/>
      <c r="AM700" s="39"/>
      <c r="AN700" s="42">
        <v>71</v>
      </c>
      <c r="AO700" s="39"/>
      <c r="AP700" s="40"/>
      <c r="AQ700" s="40"/>
      <c r="AR700" s="42">
        <v>77</v>
      </c>
      <c r="AS700" s="38"/>
      <c r="AU700" s="169"/>
      <c r="AV700" s="169"/>
      <c r="AW700" s="169"/>
      <c r="AX700" s="169"/>
      <c r="AY700" s="169"/>
      <c r="AZ700" s="169"/>
      <c r="BA700" s="169"/>
      <c r="BB700" s="169"/>
      <c r="BC700" s="169"/>
      <c r="BD700" s="169"/>
    </row>
    <row r="701" spans="1:56" x14ac:dyDescent="0.45">
      <c r="A701" s="41" t="s">
        <v>659</v>
      </c>
      <c r="B701" s="92" t="s">
        <v>175</v>
      </c>
      <c r="C701" s="93" t="s">
        <v>109</v>
      </c>
      <c r="D701" s="92">
        <v>2750935</v>
      </c>
      <c r="E701" s="168"/>
      <c r="H701" s="42">
        <v>578</v>
      </c>
      <c r="I701" s="39"/>
      <c r="J701" s="39"/>
      <c r="K701" s="39"/>
      <c r="L701" s="42">
        <v>613</v>
      </c>
      <c r="M701" s="39"/>
      <c r="N701" s="39"/>
      <c r="O701" s="39"/>
      <c r="P701" s="42">
        <v>655</v>
      </c>
      <c r="Q701" s="39"/>
      <c r="R701" s="39"/>
      <c r="S701" s="39"/>
      <c r="T701" s="42">
        <v>700</v>
      </c>
      <c r="U701" s="39"/>
      <c r="V701" s="39"/>
      <c r="W701" s="39"/>
      <c r="X701" s="42">
        <v>733</v>
      </c>
      <c r="Y701" s="39"/>
      <c r="Z701" s="39"/>
      <c r="AA701" s="39"/>
      <c r="AB701" s="42">
        <v>780</v>
      </c>
      <c r="AC701" s="39"/>
      <c r="AD701" s="39"/>
      <c r="AE701" s="39"/>
      <c r="AF701" s="42">
        <v>815</v>
      </c>
      <c r="AG701" s="39"/>
      <c r="AH701" s="39"/>
      <c r="AJ701" s="42">
        <v>856</v>
      </c>
      <c r="AK701" s="39"/>
      <c r="AL701" s="39"/>
      <c r="AM701" s="39"/>
      <c r="AN701" s="42">
        <v>897</v>
      </c>
      <c r="AO701" s="39"/>
      <c r="AP701" s="40"/>
      <c r="AQ701" s="40"/>
      <c r="AR701" s="42">
        <v>953</v>
      </c>
      <c r="AS701" s="38"/>
      <c r="AU701" s="169"/>
      <c r="AV701" s="169"/>
      <c r="AW701" s="169"/>
      <c r="AX701" s="169"/>
      <c r="AY701" s="169"/>
      <c r="AZ701" s="169"/>
      <c r="BA701" s="169"/>
      <c r="BB701" s="169"/>
      <c r="BC701" s="169"/>
      <c r="BD701" s="169"/>
    </row>
    <row r="702" spans="1:56" x14ac:dyDescent="0.45">
      <c r="A702" s="41" t="s">
        <v>660</v>
      </c>
      <c r="B702" s="92" t="s">
        <v>175</v>
      </c>
      <c r="C702" s="93" t="s">
        <v>109</v>
      </c>
      <c r="D702" s="92">
        <v>2750936</v>
      </c>
      <c r="E702" s="168"/>
      <c r="H702" s="42">
        <v>1198</v>
      </c>
      <c r="I702" s="39"/>
      <c r="J702" s="39"/>
      <c r="K702" s="39"/>
      <c r="L702" s="42">
        <v>1246</v>
      </c>
      <c r="M702" s="39"/>
      <c r="N702" s="39"/>
      <c r="O702" s="39"/>
      <c r="P702" s="42">
        <v>1301</v>
      </c>
      <c r="Q702" s="39"/>
      <c r="R702" s="39"/>
      <c r="S702" s="39"/>
      <c r="T702" s="42">
        <v>1353</v>
      </c>
      <c r="U702" s="39"/>
      <c r="V702" s="39"/>
      <c r="W702" s="39"/>
      <c r="X702" s="42">
        <v>1413</v>
      </c>
      <c r="Y702" s="39"/>
      <c r="Z702" s="39"/>
      <c r="AA702" s="39"/>
      <c r="AB702" s="42">
        <v>1485</v>
      </c>
      <c r="AC702" s="39"/>
      <c r="AD702" s="39"/>
      <c r="AE702" s="39"/>
      <c r="AF702" s="42">
        <v>1552</v>
      </c>
      <c r="AG702" s="39"/>
      <c r="AH702" s="39"/>
      <c r="AJ702" s="42">
        <v>1626</v>
      </c>
      <c r="AK702" s="39"/>
      <c r="AL702" s="39"/>
      <c r="AM702" s="39"/>
      <c r="AN702" s="42">
        <v>1709</v>
      </c>
      <c r="AO702" s="39"/>
      <c r="AP702" s="40"/>
      <c r="AQ702" s="40"/>
      <c r="AR702" s="42">
        <v>1802</v>
      </c>
      <c r="AS702" s="38"/>
      <c r="AU702" s="169"/>
      <c r="AV702" s="169"/>
      <c r="AW702" s="169"/>
      <c r="AX702" s="169"/>
      <c r="AY702" s="169"/>
      <c r="AZ702" s="169"/>
      <c r="BA702" s="169"/>
      <c r="BB702" s="169"/>
      <c r="BC702" s="169"/>
      <c r="BD702" s="169"/>
    </row>
    <row r="703" spans="1:56" x14ac:dyDescent="0.45">
      <c r="A703" s="41" t="s">
        <v>661</v>
      </c>
      <c r="B703" s="92" t="s">
        <v>175</v>
      </c>
      <c r="C703" s="93" t="s">
        <v>109</v>
      </c>
      <c r="D703" s="92">
        <v>2750937</v>
      </c>
      <c r="E703" s="168"/>
      <c r="H703" s="42">
        <v>8</v>
      </c>
      <c r="I703" s="39"/>
      <c r="J703" s="39"/>
      <c r="K703" s="39"/>
      <c r="L703" s="42">
        <v>7</v>
      </c>
      <c r="M703" s="39"/>
      <c r="N703" s="39"/>
      <c r="O703" s="39"/>
      <c r="P703" s="42">
        <v>7</v>
      </c>
      <c r="Q703" s="39"/>
      <c r="R703" s="39"/>
      <c r="S703" s="39"/>
      <c r="T703" s="42">
        <v>6</v>
      </c>
      <c r="U703" s="39"/>
      <c r="V703" s="39"/>
      <c r="W703" s="39"/>
      <c r="X703" s="42">
        <v>11</v>
      </c>
      <c r="Y703" s="39"/>
      <c r="Z703" s="39"/>
      <c r="AA703" s="39"/>
      <c r="AB703" s="42">
        <v>11</v>
      </c>
      <c r="AC703" s="39"/>
      <c r="AD703" s="39"/>
      <c r="AE703" s="39"/>
      <c r="AF703" s="42">
        <v>11</v>
      </c>
      <c r="AG703" s="39"/>
      <c r="AH703" s="39"/>
      <c r="AJ703" s="42">
        <v>11</v>
      </c>
      <c r="AK703" s="39"/>
      <c r="AL703" s="39"/>
      <c r="AM703" s="39"/>
      <c r="AN703" s="42">
        <v>11</v>
      </c>
      <c r="AO703" s="39"/>
      <c r="AP703" s="40"/>
      <c r="AQ703" s="40"/>
      <c r="AR703" s="42">
        <v>11</v>
      </c>
      <c r="AS703" s="38"/>
      <c r="AU703" s="169"/>
      <c r="AV703" s="169"/>
      <c r="AW703" s="169"/>
      <c r="AX703" s="169"/>
      <c r="AY703" s="169"/>
      <c r="AZ703" s="169"/>
      <c r="BA703" s="169"/>
      <c r="BB703" s="169"/>
      <c r="BC703" s="169"/>
      <c r="BD703" s="169"/>
    </row>
    <row r="704" spans="1:56" x14ac:dyDescent="0.45">
      <c r="A704" s="41" t="s">
        <v>662</v>
      </c>
      <c r="B704" s="92" t="s">
        <v>175</v>
      </c>
      <c r="C704" s="93" t="s">
        <v>109</v>
      </c>
      <c r="D704" s="92">
        <v>2750938</v>
      </c>
      <c r="E704" s="168"/>
      <c r="H704" s="42">
        <v>20</v>
      </c>
      <c r="I704" s="39"/>
      <c r="J704" s="39"/>
      <c r="K704" s="39"/>
      <c r="L704" s="42">
        <v>26</v>
      </c>
      <c r="M704" s="39"/>
      <c r="N704" s="39"/>
      <c r="O704" s="39"/>
      <c r="P704" s="42">
        <v>30</v>
      </c>
      <c r="Q704" s="39"/>
      <c r="R704" s="39"/>
      <c r="S704" s="39"/>
      <c r="T704" s="42">
        <v>32</v>
      </c>
      <c r="U704" s="39"/>
      <c r="V704" s="39"/>
      <c r="W704" s="39"/>
      <c r="X704" s="42">
        <v>35</v>
      </c>
      <c r="Y704" s="39"/>
      <c r="Z704" s="39"/>
      <c r="AA704" s="39"/>
      <c r="AB704" s="42">
        <v>36</v>
      </c>
      <c r="AC704" s="39"/>
      <c r="AD704" s="39"/>
      <c r="AE704" s="39"/>
      <c r="AF704" s="42">
        <v>37</v>
      </c>
      <c r="AG704" s="39"/>
      <c r="AH704" s="39"/>
      <c r="AJ704" s="42">
        <v>38</v>
      </c>
      <c r="AK704" s="39"/>
      <c r="AL704" s="39"/>
      <c r="AM704" s="39"/>
      <c r="AN704" s="42">
        <v>39</v>
      </c>
      <c r="AO704" s="39"/>
      <c r="AP704" s="40"/>
      <c r="AQ704" s="40"/>
      <c r="AR704" s="42">
        <v>39</v>
      </c>
      <c r="AS704" s="38"/>
      <c r="AU704" s="169"/>
      <c r="AV704" s="169"/>
      <c r="AW704" s="169"/>
      <c r="AX704" s="169"/>
      <c r="AY704" s="169"/>
      <c r="AZ704" s="169"/>
      <c r="BA704" s="169"/>
      <c r="BB704" s="169"/>
      <c r="BC704" s="169"/>
      <c r="BD704" s="169"/>
    </row>
    <row r="705" spans="1:56" x14ac:dyDescent="0.45">
      <c r="A705" s="41" t="s">
        <v>663</v>
      </c>
      <c r="B705" s="92" t="s">
        <v>175</v>
      </c>
      <c r="C705" s="93" t="s">
        <v>109</v>
      </c>
      <c r="D705" s="92">
        <v>2750939</v>
      </c>
      <c r="E705" s="168"/>
      <c r="H705" s="42">
        <v>307</v>
      </c>
      <c r="I705" s="39"/>
      <c r="J705" s="39"/>
      <c r="K705" s="39"/>
      <c r="L705" s="42">
        <v>321</v>
      </c>
      <c r="M705" s="39"/>
      <c r="N705" s="39"/>
      <c r="O705" s="39"/>
      <c r="P705" s="42">
        <v>336</v>
      </c>
      <c r="Q705" s="39"/>
      <c r="R705" s="39"/>
      <c r="S705" s="39"/>
      <c r="T705" s="42">
        <v>362</v>
      </c>
      <c r="U705" s="39"/>
      <c r="V705" s="39"/>
      <c r="W705" s="39"/>
      <c r="X705" s="42">
        <v>395</v>
      </c>
      <c r="Y705" s="39"/>
      <c r="Z705" s="39"/>
      <c r="AA705" s="39"/>
      <c r="AB705" s="42">
        <v>419</v>
      </c>
      <c r="AC705" s="39"/>
      <c r="AD705" s="39"/>
      <c r="AE705" s="39"/>
      <c r="AF705" s="42">
        <v>435</v>
      </c>
      <c r="AG705" s="39"/>
      <c r="AH705" s="39"/>
      <c r="AJ705" s="42">
        <v>445</v>
      </c>
      <c r="AK705" s="39"/>
      <c r="AL705" s="39"/>
      <c r="AM705" s="39"/>
      <c r="AN705" s="42">
        <v>456</v>
      </c>
      <c r="AO705" s="39"/>
      <c r="AP705" s="40"/>
      <c r="AQ705" s="40"/>
      <c r="AR705" s="42">
        <v>470</v>
      </c>
      <c r="AS705" s="38"/>
      <c r="AU705" s="169"/>
      <c r="AV705" s="169"/>
      <c r="AW705" s="169"/>
      <c r="AX705" s="169"/>
      <c r="AY705" s="169"/>
      <c r="AZ705" s="169"/>
      <c r="BA705" s="169"/>
      <c r="BB705" s="169"/>
      <c r="BC705" s="169"/>
      <c r="BD705" s="169"/>
    </row>
    <row r="706" spans="1:56" x14ac:dyDescent="0.45">
      <c r="A706" s="41" t="s">
        <v>664</v>
      </c>
      <c r="B706" s="92" t="s">
        <v>175</v>
      </c>
      <c r="C706" s="93" t="s">
        <v>109</v>
      </c>
      <c r="D706" s="92">
        <v>1507035</v>
      </c>
      <c r="E706" s="168"/>
      <c r="H706" s="38"/>
      <c r="I706" s="39"/>
      <c r="J706" s="39"/>
      <c r="K706" s="39"/>
      <c r="L706" s="38"/>
      <c r="M706" s="39"/>
      <c r="N706" s="39"/>
      <c r="O706" s="39"/>
      <c r="P706" s="38"/>
      <c r="Q706" s="39"/>
      <c r="R706" s="39"/>
      <c r="S706" s="39"/>
      <c r="T706" s="38"/>
      <c r="U706" s="39"/>
      <c r="V706" s="39"/>
      <c r="W706" s="39"/>
      <c r="X706" s="38"/>
      <c r="Y706" s="39"/>
      <c r="Z706" s="39"/>
      <c r="AA706" s="39"/>
      <c r="AB706" s="38"/>
      <c r="AC706" s="39"/>
      <c r="AD706" s="39"/>
      <c r="AE706" s="39"/>
      <c r="AF706" s="38"/>
      <c r="AG706" s="39"/>
      <c r="AH706" s="39"/>
      <c r="AJ706" s="42">
        <v>10</v>
      </c>
      <c r="AK706" s="39"/>
      <c r="AL706" s="39"/>
      <c r="AM706" s="39"/>
      <c r="AN706" s="42">
        <v>25</v>
      </c>
      <c r="AO706" s="39"/>
      <c r="AP706" s="40"/>
      <c r="AQ706" s="40"/>
      <c r="AR706" s="42">
        <v>38</v>
      </c>
      <c r="AS706" s="38"/>
      <c r="AU706" s="169"/>
      <c r="AV706" s="169"/>
      <c r="AW706" s="169"/>
      <c r="AX706" s="169"/>
      <c r="AY706" s="169"/>
      <c r="AZ706" s="169"/>
      <c r="BA706" s="169"/>
      <c r="BB706" s="169"/>
      <c r="BC706" s="169"/>
      <c r="BD706" s="169"/>
    </row>
    <row r="707" spans="1:56" x14ac:dyDescent="0.45">
      <c r="A707" s="41" t="s">
        <v>665</v>
      </c>
      <c r="B707" s="92" t="s">
        <v>175</v>
      </c>
      <c r="C707" s="93" t="s">
        <v>109</v>
      </c>
      <c r="D707" s="92">
        <v>2750940</v>
      </c>
      <c r="E707" s="168"/>
      <c r="H707" s="42">
        <v>179</v>
      </c>
      <c r="I707" s="39"/>
      <c r="J707" s="39"/>
      <c r="K707" s="39"/>
      <c r="L707" s="42">
        <v>189</v>
      </c>
      <c r="M707" s="39"/>
      <c r="N707" s="39"/>
      <c r="O707" s="39"/>
      <c r="P707" s="42">
        <v>199</v>
      </c>
      <c r="Q707" s="39"/>
      <c r="R707" s="39"/>
      <c r="S707" s="39"/>
      <c r="T707" s="42">
        <v>216</v>
      </c>
      <c r="U707" s="39"/>
      <c r="V707" s="39"/>
      <c r="W707" s="39"/>
      <c r="X707" s="42">
        <v>234</v>
      </c>
      <c r="Y707" s="39"/>
      <c r="Z707" s="39"/>
      <c r="AA707" s="39"/>
      <c r="AB707" s="42">
        <v>242</v>
      </c>
      <c r="AC707" s="39"/>
      <c r="AD707" s="39"/>
      <c r="AE707" s="39"/>
      <c r="AF707" s="42">
        <v>249</v>
      </c>
      <c r="AG707" s="39"/>
      <c r="AH707" s="39"/>
      <c r="AJ707" s="42">
        <v>257</v>
      </c>
      <c r="AK707" s="39"/>
      <c r="AL707" s="39"/>
      <c r="AM707" s="39"/>
      <c r="AN707" s="42">
        <v>271</v>
      </c>
      <c r="AO707" s="39"/>
      <c r="AP707" s="40"/>
      <c r="AQ707" s="40"/>
      <c r="AR707" s="42">
        <v>285</v>
      </c>
      <c r="AS707" s="38"/>
      <c r="AU707" s="169"/>
      <c r="AV707" s="169"/>
      <c r="AW707" s="169"/>
      <c r="AX707" s="169"/>
      <c r="AY707" s="169"/>
      <c r="AZ707" s="169"/>
      <c r="BA707" s="169"/>
      <c r="BB707" s="169"/>
      <c r="BC707" s="169"/>
      <c r="BD707" s="169"/>
    </row>
    <row r="708" spans="1:56" x14ac:dyDescent="0.45">
      <c r="A708" s="41" t="s">
        <v>666</v>
      </c>
      <c r="B708" s="92" t="s">
        <v>175</v>
      </c>
      <c r="C708" s="93" t="s">
        <v>109</v>
      </c>
      <c r="D708" s="92">
        <v>2750941</v>
      </c>
      <c r="E708" s="168"/>
      <c r="H708" s="42">
        <v>116</v>
      </c>
      <c r="I708" s="39"/>
      <c r="J708" s="39"/>
      <c r="K708" s="39"/>
      <c r="L708" s="42">
        <v>122</v>
      </c>
      <c r="M708" s="39"/>
      <c r="N708" s="39"/>
      <c r="O708" s="39"/>
      <c r="P708" s="42">
        <v>126</v>
      </c>
      <c r="Q708" s="39"/>
      <c r="R708" s="39"/>
      <c r="S708" s="39"/>
      <c r="T708" s="42">
        <v>133</v>
      </c>
      <c r="U708" s="39"/>
      <c r="V708" s="39"/>
      <c r="W708" s="39"/>
      <c r="X708" s="42">
        <v>153</v>
      </c>
      <c r="Y708" s="39"/>
      <c r="Z708" s="39"/>
      <c r="AA708" s="39"/>
      <c r="AB708" s="42">
        <v>171</v>
      </c>
      <c r="AC708" s="39"/>
      <c r="AD708" s="39"/>
      <c r="AE708" s="39"/>
      <c r="AF708" s="42">
        <v>192</v>
      </c>
      <c r="AG708" s="39"/>
      <c r="AH708" s="39"/>
      <c r="AJ708" s="42">
        <v>216</v>
      </c>
      <c r="AK708" s="39"/>
      <c r="AL708" s="39"/>
      <c r="AM708" s="39"/>
      <c r="AN708" s="42">
        <v>236</v>
      </c>
      <c r="AO708" s="39"/>
      <c r="AP708" s="40"/>
      <c r="AQ708" s="40"/>
      <c r="AR708" s="42">
        <v>260</v>
      </c>
      <c r="AS708" s="38"/>
      <c r="AU708" s="169"/>
      <c r="AV708" s="169"/>
      <c r="AW708" s="169"/>
      <c r="AX708" s="169"/>
      <c r="AY708" s="169"/>
      <c r="AZ708" s="169"/>
      <c r="BA708" s="169"/>
      <c r="BB708" s="169"/>
      <c r="BC708" s="169"/>
      <c r="BD708" s="169"/>
    </row>
    <row r="709" spans="1:56" x14ac:dyDescent="0.45">
      <c r="A709" s="41" t="s">
        <v>667</v>
      </c>
      <c r="B709" s="92" t="s">
        <v>175</v>
      </c>
      <c r="C709" s="93" t="s">
        <v>109</v>
      </c>
      <c r="D709" s="92">
        <v>2750942</v>
      </c>
      <c r="E709" s="168"/>
      <c r="H709" s="38"/>
      <c r="I709" s="39"/>
      <c r="J709" s="39"/>
      <c r="K709" s="39"/>
      <c r="L709" s="38"/>
      <c r="M709" s="39"/>
      <c r="N709" s="39"/>
      <c r="O709" s="39"/>
      <c r="P709" s="38"/>
      <c r="Q709" s="39"/>
      <c r="R709" s="39"/>
      <c r="S709" s="39"/>
      <c r="T709" s="52"/>
      <c r="U709" s="39"/>
      <c r="V709" s="39"/>
      <c r="W709" s="39"/>
      <c r="X709" s="52"/>
      <c r="Y709" s="39"/>
      <c r="Z709" s="39"/>
      <c r="AA709" s="39"/>
      <c r="AB709" s="52"/>
      <c r="AC709" s="39"/>
      <c r="AD709" s="39"/>
      <c r="AE709" s="39"/>
      <c r="AF709" s="42">
        <v>1</v>
      </c>
      <c r="AG709" s="39"/>
      <c r="AH709" s="39"/>
      <c r="AJ709" s="42">
        <v>5</v>
      </c>
      <c r="AK709" s="39"/>
      <c r="AL709" s="39"/>
      <c r="AM709" s="39"/>
      <c r="AN709" s="42">
        <v>9</v>
      </c>
      <c r="AO709" s="39"/>
      <c r="AP709" s="40"/>
      <c r="AQ709" s="40"/>
      <c r="AR709" s="42">
        <v>15</v>
      </c>
      <c r="AS709" s="38"/>
      <c r="AU709" s="169"/>
      <c r="AV709" s="169"/>
      <c r="AW709" s="169"/>
      <c r="AX709" s="169"/>
      <c r="AY709" s="169"/>
      <c r="AZ709" s="169"/>
      <c r="BA709" s="169"/>
      <c r="BB709" s="169"/>
      <c r="BC709" s="169"/>
      <c r="BD709" s="169"/>
    </row>
    <row r="710" spans="1:56" x14ac:dyDescent="0.45">
      <c r="A710" s="41"/>
      <c r="B710" s="99"/>
      <c r="C710" s="99"/>
      <c r="D710" s="99"/>
      <c r="E710" s="168"/>
      <c r="H710" s="38"/>
      <c r="I710" s="39"/>
      <c r="J710" s="39"/>
      <c r="K710" s="39"/>
      <c r="L710" s="38"/>
      <c r="M710" s="39"/>
      <c r="N710" s="39"/>
      <c r="O710" s="39"/>
      <c r="P710" s="38"/>
      <c r="Q710" s="39"/>
      <c r="R710" s="39"/>
      <c r="S710" s="39"/>
      <c r="T710" s="52"/>
      <c r="U710" s="39"/>
      <c r="V710" s="39"/>
      <c r="W710" s="39"/>
      <c r="X710" s="52"/>
      <c r="Y710" s="39"/>
      <c r="Z710" s="39"/>
      <c r="AA710" s="39"/>
      <c r="AB710" s="52"/>
      <c r="AC710" s="39"/>
      <c r="AD710" s="39"/>
      <c r="AE710" s="39"/>
      <c r="AF710" s="214"/>
      <c r="AG710" s="39"/>
      <c r="AH710" s="39"/>
      <c r="AJ710" s="214"/>
      <c r="AK710" s="39"/>
      <c r="AL710" s="39"/>
      <c r="AM710" s="39"/>
      <c r="AN710" s="214"/>
      <c r="AO710" s="39"/>
      <c r="AP710" s="40"/>
      <c r="AQ710" s="40"/>
      <c r="AR710" s="214"/>
      <c r="AS710" s="38"/>
      <c r="AU710" s="169"/>
      <c r="AV710" s="169"/>
      <c r="AW710" s="169"/>
      <c r="AX710" s="169"/>
      <c r="AY710" s="169"/>
      <c r="AZ710" s="169"/>
      <c r="BA710" s="169"/>
      <c r="BB710" s="169"/>
      <c r="BC710" s="169"/>
      <c r="BD710" s="169"/>
    </row>
    <row r="711" spans="1:56" x14ac:dyDescent="0.45">
      <c r="A711" s="253" t="s">
        <v>668</v>
      </c>
      <c r="B711" s="92" t="s">
        <v>173</v>
      </c>
      <c r="C711" s="93" t="s">
        <v>108</v>
      </c>
      <c r="D711" s="92">
        <v>240468</v>
      </c>
      <c r="E711" s="55">
        <v>0.75459999999999994</v>
      </c>
      <c r="F711" s="55">
        <v>0.75129999999999997</v>
      </c>
      <c r="G711" s="55">
        <v>0.76739999999999997</v>
      </c>
      <c r="H711" s="38"/>
      <c r="I711" s="55">
        <v>0.76190000000000002</v>
      </c>
      <c r="J711" s="55">
        <v>0.75700000000000001</v>
      </c>
      <c r="K711" s="55">
        <v>0.77150000000000007</v>
      </c>
      <c r="L711" s="38"/>
      <c r="M711" s="55">
        <v>0.76319999999999988</v>
      </c>
      <c r="N711" s="55">
        <v>0.75900000000000001</v>
      </c>
      <c r="O711" s="55">
        <v>0.77400000000000002</v>
      </c>
      <c r="P711" s="38"/>
      <c r="Q711" s="55">
        <v>0.76709999999999989</v>
      </c>
      <c r="R711" s="55">
        <v>0.76349999999999996</v>
      </c>
      <c r="S711" s="55">
        <v>0.77780000000000005</v>
      </c>
      <c r="T711" s="38"/>
      <c r="U711" s="55">
        <v>0.76930000000000009</v>
      </c>
      <c r="V711" s="55">
        <v>0.76939999999999997</v>
      </c>
      <c r="W711" s="55">
        <v>0.78349999999999997</v>
      </c>
      <c r="X711" s="38"/>
      <c r="Y711" s="55">
        <v>0.78049999999999997</v>
      </c>
      <c r="Z711" s="55">
        <v>0.77410000000000001</v>
      </c>
      <c r="AA711" s="55">
        <v>0.7883</v>
      </c>
      <c r="AB711" s="38"/>
      <c r="AC711" s="55">
        <v>0.78709999999999991</v>
      </c>
      <c r="AD711" s="55">
        <v>0.77749999999999997</v>
      </c>
      <c r="AE711" s="55">
        <v>0.79</v>
      </c>
      <c r="AF711" s="38"/>
      <c r="AG711" s="55">
        <v>0.79349999999999998</v>
      </c>
      <c r="AH711" s="55">
        <v>0.74809999999999999</v>
      </c>
      <c r="AI711" s="55">
        <v>0.77870000000000006</v>
      </c>
      <c r="AJ711" s="52"/>
      <c r="AK711" s="55">
        <v>0.75919999999999999</v>
      </c>
      <c r="AL711" s="55">
        <v>0.76450000000000007</v>
      </c>
      <c r="AM711" s="55">
        <v>0.78709999999999991</v>
      </c>
      <c r="AN711" s="52"/>
      <c r="AO711" s="55">
        <v>0.79540000000000011</v>
      </c>
      <c r="AP711" s="55">
        <v>0.79310000000000003</v>
      </c>
      <c r="AQ711" s="55">
        <v>0.80980000000000008</v>
      </c>
      <c r="AR711" s="52"/>
      <c r="AS711" s="54">
        <v>0.81159999999999999</v>
      </c>
      <c r="AU711" s="53">
        <v>0.752</v>
      </c>
      <c r="AV711" s="53">
        <v>0.75700000000000001</v>
      </c>
      <c r="AW711" s="53">
        <v>0.75900000000000001</v>
      </c>
      <c r="AX711" s="53">
        <v>0.76400000000000001</v>
      </c>
      <c r="AY711" s="53">
        <v>0.76900000000000002</v>
      </c>
      <c r="AZ711" s="53">
        <v>0.77500000000000002</v>
      </c>
      <c r="BA711" s="53">
        <v>0.78</v>
      </c>
      <c r="BB711" s="53">
        <v>0.76800000000000002</v>
      </c>
      <c r="BC711" s="53">
        <v>0.76730000000000009</v>
      </c>
      <c r="BD711" s="53">
        <v>0.79680000000000006</v>
      </c>
    </row>
    <row r="712" spans="1:56" x14ac:dyDescent="0.45">
      <c r="A712" s="253" t="s">
        <v>669</v>
      </c>
      <c r="B712" s="92" t="s">
        <v>173</v>
      </c>
      <c r="C712" s="93" t="s">
        <v>108</v>
      </c>
      <c r="D712" s="92">
        <v>240469</v>
      </c>
      <c r="E712" s="55">
        <v>0.125</v>
      </c>
      <c r="F712" s="55">
        <v>0.13100000000000001</v>
      </c>
      <c r="G712" s="55">
        <v>0.1154</v>
      </c>
      <c r="H712" s="38"/>
      <c r="I712" s="55">
        <v>0.1197</v>
      </c>
      <c r="J712" s="55">
        <v>0.12570000000000001</v>
      </c>
      <c r="K712" s="55">
        <v>0.111</v>
      </c>
      <c r="L712" s="38"/>
      <c r="M712" s="55">
        <v>0.1192</v>
      </c>
      <c r="N712" s="55">
        <v>0.12609999999999999</v>
      </c>
      <c r="O712" s="55">
        <v>0.10970000000000001</v>
      </c>
      <c r="P712" s="38"/>
      <c r="Q712" s="55">
        <v>0.11849999999999999</v>
      </c>
      <c r="R712" s="55">
        <v>0.125</v>
      </c>
      <c r="S712" s="55">
        <v>0.10829999999999999</v>
      </c>
      <c r="T712" s="38"/>
      <c r="U712" s="55">
        <v>0.1181</v>
      </c>
      <c r="V712" s="55">
        <v>0.1232</v>
      </c>
      <c r="W712" s="55">
        <v>0.10780000000000001</v>
      </c>
      <c r="X712" s="38"/>
      <c r="Y712" s="55">
        <v>0.113</v>
      </c>
      <c r="Z712" s="55">
        <v>0.123</v>
      </c>
      <c r="AA712" s="55">
        <v>0.1072</v>
      </c>
      <c r="AB712" s="38"/>
      <c r="AC712" s="55">
        <v>0.1113</v>
      </c>
      <c r="AD712" s="55">
        <v>0.12230000000000001</v>
      </c>
      <c r="AE712" s="55">
        <v>0.1074</v>
      </c>
      <c r="AF712" s="38"/>
      <c r="AG712" s="55">
        <v>0.1086</v>
      </c>
      <c r="AH712" s="55">
        <v>0.1338</v>
      </c>
      <c r="AI712" s="55">
        <v>0.1106</v>
      </c>
      <c r="AJ712" s="52"/>
      <c r="AK712" s="55">
        <v>0.125</v>
      </c>
      <c r="AL712" s="55">
        <v>0.126</v>
      </c>
      <c r="AM712" s="55">
        <v>0.10730000000000001</v>
      </c>
      <c r="AN712" s="52"/>
      <c r="AO712" s="55">
        <v>0.1099</v>
      </c>
      <c r="AP712" s="55">
        <v>0.1153</v>
      </c>
      <c r="AQ712" s="55">
        <v>9.9600000000000008E-2</v>
      </c>
      <c r="AR712" s="52"/>
      <c r="AS712" s="54">
        <v>0.10299999999999999</v>
      </c>
      <c r="AU712" s="53">
        <v>0.129</v>
      </c>
      <c r="AV712" s="53">
        <v>0.124</v>
      </c>
      <c r="AW712" s="53">
        <v>0.124</v>
      </c>
      <c r="AX712" s="53">
        <v>0.122</v>
      </c>
      <c r="AY712" s="53">
        <v>0.121</v>
      </c>
      <c r="AZ712" s="53">
        <v>0.11899999999999999</v>
      </c>
      <c r="BA712" s="53">
        <v>0.11700000000000001</v>
      </c>
      <c r="BB712" s="53">
        <v>0.121</v>
      </c>
      <c r="BC712" s="53">
        <v>0.1222</v>
      </c>
      <c r="BD712" s="53">
        <v>0.1105</v>
      </c>
    </row>
    <row r="713" spans="1:56" x14ac:dyDescent="0.45">
      <c r="A713" s="253" t="s">
        <v>670</v>
      </c>
      <c r="B713" s="92" t="s">
        <v>173</v>
      </c>
      <c r="C713" s="93" t="s">
        <v>108</v>
      </c>
      <c r="D713" s="92">
        <v>240470</v>
      </c>
      <c r="E713" s="55">
        <v>6.2800000000000009E-2</v>
      </c>
      <c r="F713" s="55">
        <v>6.0400000000000002E-2</v>
      </c>
      <c r="G713" s="55">
        <v>6.3200000000000006E-2</v>
      </c>
      <c r="H713" s="38"/>
      <c r="I713" s="55">
        <v>6.2699999999999992E-2</v>
      </c>
      <c r="J713" s="55">
        <v>6.0400000000000002E-2</v>
      </c>
      <c r="K713" s="55">
        <v>6.3299999999999995E-2</v>
      </c>
      <c r="L713" s="38"/>
      <c r="M713" s="55">
        <v>6.1600000000000002E-2</v>
      </c>
      <c r="N713" s="55">
        <v>5.9700000000000003E-2</v>
      </c>
      <c r="O713" s="55">
        <v>6.2800000000000009E-2</v>
      </c>
      <c r="P713" s="38"/>
      <c r="Q713" s="55">
        <v>6.13E-2</v>
      </c>
      <c r="R713" s="55">
        <v>5.8500000000000003E-2</v>
      </c>
      <c r="S713" s="55">
        <v>6.2E-2</v>
      </c>
      <c r="T713" s="38"/>
      <c r="U713" s="55">
        <v>5.9400000000000001E-2</v>
      </c>
      <c r="V713" s="55">
        <v>5.62E-2</v>
      </c>
      <c r="W713" s="55">
        <v>5.8700000000000002E-2</v>
      </c>
      <c r="X713" s="38"/>
      <c r="Y713" s="55">
        <v>5.8000000000000003E-2</v>
      </c>
      <c r="Z713" s="55">
        <v>5.3600000000000002E-2</v>
      </c>
      <c r="AA713" s="55">
        <v>5.79E-2</v>
      </c>
      <c r="AB713" s="38"/>
      <c r="AC713" s="55">
        <v>5.67E-2</v>
      </c>
      <c r="AD713" s="55">
        <v>5.3699999999999998E-2</v>
      </c>
      <c r="AE713" s="55">
        <v>5.7299999999999997E-2</v>
      </c>
      <c r="AF713" s="38"/>
      <c r="AG713" s="55">
        <v>5.8999999999999997E-2</v>
      </c>
      <c r="AH713" s="55">
        <v>6.7500000000000004E-2</v>
      </c>
      <c r="AI713" s="55">
        <v>6.3099999999999989E-2</v>
      </c>
      <c r="AJ713" s="52"/>
      <c r="AK713" s="55">
        <v>6.8000000000000005E-2</v>
      </c>
      <c r="AL713" s="55">
        <v>6.4899999999999999E-2</v>
      </c>
      <c r="AM713" s="55">
        <v>6.4699999999999994E-2</v>
      </c>
      <c r="AN713" s="52"/>
      <c r="AO713" s="55">
        <v>6.1699999999999998E-2</v>
      </c>
      <c r="AP713" s="55">
        <v>5.9400000000000001E-2</v>
      </c>
      <c r="AQ713" s="55">
        <v>6.0699999999999997E-2</v>
      </c>
      <c r="AR713" s="52"/>
      <c r="AS713" s="54">
        <v>5.6900000000000013E-2</v>
      </c>
      <c r="AU713" s="53">
        <v>6.4000000000000001E-2</v>
      </c>
      <c r="AV713" s="53">
        <v>6.4000000000000001E-2</v>
      </c>
      <c r="AW713" s="53">
        <v>6.3E-2</v>
      </c>
      <c r="AX713" s="53">
        <v>6.2E-2</v>
      </c>
      <c r="AY713" s="53">
        <v>0.06</v>
      </c>
      <c r="AZ713" s="53">
        <v>5.8999999999999997E-2</v>
      </c>
      <c r="BA713" s="53">
        <v>5.8000000000000003E-2</v>
      </c>
      <c r="BB713" s="53">
        <v>6.5000000000000002E-2</v>
      </c>
      <c r="BC713" s="53">
        <v>6.7900000000000002E-2</v>
      </c>
      <c r="BD713" s="53">
        <v>6.1600000000000002E-2</v>
      </c>
    </row>
    <row r="714" spans="1:56" x14ac:dyDescent="0.45">
      <c r="A714" s="253" t="s">
        <v>671</v>
      </c>
      <c r="B714" s="92" t="s">
        <v>173</v>
      </c>
      <c r="C714" s="93" t="s">
        <v>108</v>
      </c>
      <c r="D714" s="92">
        <v>240471</v>
      </c>
      <c r="E714" s="55">
        <v>5.7599999999999998E-2</v>
      </c>
      <c r="F714" s="55">
        <v>5.7200000000000001E-2</v>
      </c>
      <c r="G714" s="55">
        <v>5.4000000000000013E-2</v>
      </c>
      <c r="H714" s="38"/>
      <c r="I714" s="55">
        <v>5.5599999999999997E-2</v>
      </c>
      <c r="J714" s="55">
        <v>5.6900000000000013E-2</v>
      </c>
      <c r="K714" s="55">
        <v>5.4199999999999998E-2</v>
      </c>
      <c r="L714" s="38"/>
      <c r="M714" s="55">
        <v>5.5999999999999987E-2</v>
      </c>
      <c r="N714" s="55">
        <v>5.5199999999999999E-2</v>
      </c>
      <c r="O714" s="55">
        <v>5.3600000000000002E-2</v>
      </c>
      <c r="P714" s="38"/>
      <c r="Q714" s="55">
        <v>5.3099999999999987E-2</v>
      </c>
      <c r="R714" s="55">
        <v>5.2999999999999999E-2</v>
      </c>
      <c r="S714" s="55">
        <v>5.1999999999999998E-2</v>
      </c>
      <c r="T714" s="38"/>
      <c r="U714" s="55">
        <v>5.3199999999999997E-2</v>
      </c>
      <c r="V714" s="55">
        <v>5.1200000000000002E-2</v>
      </c>
      <c r="W714" s="55">
        <v>0.05</v>
      </c>
      <c r="X714" s="38"/>
      <c r="Y714" s="55">
        <v>4.8499999999999988E-2</v>
      </c>
      <c r="Z714" s="55">
        <v>4.9299999999999997E-2</v>
      </c>
      <c r="AA714" s="55">
        <v>4.6600000000000003E-2</v>
      </c>
      <c r="AB714" s="38"/>
      <c r="AC714" s="55">
        <v>4.4900000000000002E-2</v>
      </c>
      <c r="AD714" s="55">
        <v>4.6500000000000007E-2</v>
      </c>
      <c r="AE714" s="55">
        <v>4.53E-2</v>
      </c>
      <c r="AF714" s="38"/>
      <c r="AG714" s="55">
        <v>3.8899999999999997E-2</v>
      </c>
      <c r="AH714" s="55">
        <v>5.0700000000000002E-2</v>
      </c>
      <c r="AI714" s="55">
        <v>4.7600000000000003E-2</v>
      </c>
      <c r="AJ714" s="52"/>
      <c r="AK714" s="55">
        <v>4.7699999999999992E-2</v>
      </c>
      <c r="AL714" s="55">
        <v>4.4600000000000001E-2</v>
      </c>
      <c r="AM714" s="55">
        <v>4.0899999999999999E-2</v>
      </c>
      <c r="AN714" s="52"/>
      <c r="AO714" s="55">
        <v>3.3099999999999997E-2</v>
      </c>
      <c r="AP714" s="55">
        <v>3.2199999999999999E-2</v>
      </c>
      <c r="AQ714" s="55">
        <v>2.9899999999999999E-2</v>
      </c>
      <c r="AR714" s="52"/>
      <c r="AS714" s="54">
        <v>2.8500000000000001E-2</v>
      </c>
      <c r="AU714" s="53">
        <v>5.5E-2</v>
      </c>
      <c r="AV714" s="53">
        <v>5.5E-2</v>
      </c>
      <c r="AW714" s="53">
        <v>5.4000000000000013E-2</v>
      </c>
      <c r="AX714" s="53">
        <v>5.1999999999999998E-2</v>
      </c>
      <c r="AY714" s="53">
        <v>0.05</v>
      </c>
      <c r="AZ714" s="53">
        <v>4.7E-2</v>
      </c>
      <c r="BA714" s="53">
        <v>4.4999999999999998E-2</v>
      </c>
      <c r="BB714" s="53">
        <v>4.5999999999999999E-2</v>
      </c>
      <c r="BC714" s="53">
        <v>4.2599999999999999E-2</v>
      </c>
      <c r="BD714" s="53">
        <v>3.1E-2</v>
      </c>
    </row>
    <row r="715" spans="1:56" x14ac:dyDescent="0.45">
      <c r="A715" s="50" t="s">
        <v>672</v>
      </c>
      <c r="B715" s="92" t="s">
        <v>177</v>
      </c>
      <c r="C715" s="93" t="s">
        <v>108</v>
      </c>
      <c r="D715" s="92">
        <v>2750980</v>
      </c>
      <c r="E715" s="39"/>
      <c r="F715" s="39"/>
      <c r="G715" s="39"/>
      <c r="H715" s="38"/>
      <c r="I715" s="40">
        <v>1</v>
      </c>
      <c r="J715" s="40">
        <v>1</v>
      </c>
      <c r="K715" s="40">
        <v>1</v>
      </c>
      <c r="L715" s="38"/>
      <c r="M715" s="40">
        <v>0.9</v>
      </c>
      <c r="N715" s="40">
        <v>0.875</v>
      </c>
      <c r="O715" s="39"/>
      <c r="P715" s="38"/>
      <c r="Q715" s="39"/>
      <c r="R715" s="39"/>
      <c r="S715" s="39"/>
      <c r="T715" s="38"/>
      <c r="U715" s="39"/>
      <c r="V715" s="39"/>
      <c r="W715" s="39"/>
      <c r="X715" s="38"/>
      <c r="Y715" s="39"/>
      <c r="Z715" s="39"/>
      <c r="AA715" s="39"/>
      <c r="AB715" s="38"/>
      <c r="AC715" s="39"/>
      <c r="AD715" s="39"/>
      <c r="AE715" s="39"/>
      <c r="AF715" s="38"/>
      <c r="AG715" s="39"/>
      <c r="AH715" s="39"/>
      <c r="AJ715" s="52"/>
      <c r="AK715" s="39"/>
      <c r="AL715" s="39"/>
      <c r="AM715" s="39"/>
      <c r="AN715" s="52"/>
      <c r="AO715" s="39"/>
      <c r="AP715" s="40"/>
      <c r="AQ715" s="40"/>
      <c r="AR715" s="52"/>
      <c r="AS715" s="38"/>
      <c r="AU715" s="169"/>
      <c r="AV715" s="169"/>
      <c r="AW715" s="169"/>
      <c r="AX715" s="169"/>
      <c r="AY715" s="169"/>
      <c r="AZ715" s="169"/>
      <c r="BA715" s="169"/>
      <c r="BB715" s="169"/>
      <c r="BC715" s="169"/>
      <c r="BD715" s="169"/>
    </row>
    <row r="716" spans="1:56" x14ac:dyDescent="0.45">
      <c r="A716" s="50" t="s">
        <v>673</v>
      </c>
      <c r="B716" s="92" t="s">
        <v>174</v>
      </c>
      <c r="C716" s="93" t="s">
        <v>108</v>
      </c>
      <c r="D716" s="92">
        <v>240500</v>
      </c>
      <c r="E716" s="39"/>
      <c r="F716" s="39"/>
      <c r="G716" s="39"/>
      <c r="H716" s="38"/>
      <c r="I716" s="40">
        <v>400</v>
      </c>
      <c r="J716" s="40">
        <v>400</v>
      </c>
      <c r="K716" s="40">
        <v>400</v>
      </c>
      <c r="L716" s="38"/>
      <c r="M716" s="39"/>
      <c r="N716" s="39"/>
      <c r="O716" s="39"/>
      <c r="P716" s="38"/>
      <c r="Q716" s="39"/>
      <c r="R716" s="39"/>
      <c r="S716" s="39"/>
      <c r="T716" s="38"/>
      <c r="U716" s="39"/>
      <c r="V716" s="39"/>
      <c r="W716" s="39"/>
      <c r="X716" s="38"/>
      <c r="Y716" s="39"/>
      <c r="Z716" s="39"/>
      <c r="AA716" s="39"/>
      <c r="AB716" s="38"/>
      <c r="AC716" s="39"/>
      <c r="AD716" s="39"/>
      <c r="AE716" s="39"/>
      <c r="AF716" s="38"/>
      <c r="AG716" s="39"/>
      <c r="AH716" s="39"/>
      <c r="AJ716" s="52"/>
      <c r="AK716" s="39"/>
      <c r="AL716" s="39"/>
      <c r="AM716" s="39"/>
      <c r="AN716" s="52"/>
      <c r="AO716" s="39"/>
      <c r="AP716" s="40"/>
      <c r="AQ716" s="40"/>
      <c r="AR716" s="52"/>
      <c r="AS716" s="38"/>
      <c r="AU716" s="169"/>
      <c r="AV716" s="169"/>
      <c r="AW716" s="169"/>
      <c r="AX716" s="169"/>
      <c r="AY716" s="169"/>
      <c r="AZ716" s="169"/>
      <c r="BA716" s="169"/>
      <c r="BB716" s="169"/>
      <c r="BC716" s="169"/>
      <c r="BD716" s="169"/>
    </row>
    <row r="717" spans="1:56" x14ac:dyDescent="0.45">
      <c r="A717" s="50" t="s">
        <v>674</v>
      </c>
      <c r="B717" s="92" t="s">
        <v>174</v>
      </c>
      <c r="C717" s="93" t="s">
        <v>108</v>
      </c>
      <c r="D717" s="92">
        <v>240502</v>
      </c>
      <c r="E717" s="39"/>
      <c r="F717" s="39"/>
      <c r="G717" s="39"/>
      <c r="H717" s="38"/>
      <c r="I717" s="40">
        <v>900</v>
      </c>
      <c r="J717" s="40">
        <v>900</v>
      </c>
      <c r="K717" s="40">
        <v>900</v>
      </c>
      <c r="L717" s="38"/>
      <c r="M717" s="39"/>
      <c r="N717" s="39"/>
      <c r="O717" s="39"/>
      <c r="P717" s="38"/>
      <c r="Q717" s="39"/>
      <c r="R717" s="39"/>
      <c r="S717" s="39"/>
      <c r="T717" s="38"/>
      <c r="U717" s="39"/>
      <c r="V717" s="39"/>
      <c r="W717" s="39"/>
      <c r="X717" s="38"/>
      <c r="Y717" s="39"/>
      <c r="Z717" s="39"/>
      <c r="AA717" s="39"/>
      <c r="AB717" s="38"/>
      <c r="AC717" s="39"/>
      <c r="AD717" s="39"/>
      <c r="AE717" s="39"/>
      <c r="AF717" s="38"/>
      <c r="AG717" s="39"/>
      <c r="AH717" s="39"/>
      <c r="AJ717" s="52"/>
      <c r="AK717" s="39"/>
      <c r="AL717" s="39"/>
      <c r="AM717" s="39"/>
      <c r="AN717" s="52"/>
      <c r="AO717" s="39"/>
      <c r="AP717" s="40"/>
      <c r="AQ717" s="40"/>
      <c r="AR717" s="52"/>
      <c r="AS717" s="38"/>
      <c r="AU717" s="169"/>
      <c r="AV717" s="169"/>
      <c r="AW717" s="169"/>
      <c r="AX717" s="169"/>
      <c r="AY717" s="169"/>
      <c r="AZ717" s="169"/>
      <c r="BA717" s="169"/>
      <c r="BB717" s="169"/>
      <c r="BC717" s="169"/>
      <c r="BD717" s="169"/>
    </row>
    <row r="718" spans="1:56" x14ac:dyDescent="0.45">
      <c r="A718" s="50" t="s">
        <v>675</v>
      </c>
      <c r="B718" s="92" t="s">
        <v>174</v>
      </c>
      <c r="C718" s="93" t="s">
        <v>108</v>
      </c>
      <c r="D718" s="92">
        <v>240494</v>
      </c>
      <c r="E718" s="39"/>
      <c r="F718" s="39"/>
      <c r="G718" s="39"/>
      <c r="H718" s="38"/>
      <c r="I718" s="40">
        <v>290</v>
      </c>
      <c r="J718" s="39"/>
      <c r="K718" s="39"/>
      <c r="L718" s="38"/>
      <c r="M718" s="39"/>
      <c r="N718" s="40">
        <v>173</v>
      </c>
      <c r="O718" s="39"/>
      <c r="P718" s="38"/>
      <c r="Q718" s="40">
        <v>271</v>
      </c>
      <c r="R718" s="40">
        <v>337</v>
      </c>
      <c r="S718" s="39"/>
      <c r="T718" s="38"/>
      <c r="U718" s="39"/>
      <c r="V718" s="39"/>
      <c r="W718" s="39"/>
      <c r="X718" s="38"/>
      <c r="Y718" s="39"/>
      <c r="Z718" s="39"/>
      <c r="AA718" s="39"/>
      <c r="AB718" s="38"/>
      <c r="AC718" s="39"/>
      <c r="AD718" s="39"/>
      <c r="AE718" s="39"/>
      <c r="AF718" s="38"/>
      <c r="AG718" s="39"/>
      <c r="AH718" s="39"/>
      <c r="AJ718" s="52"/>
      <c r="AK718" s="39"/>
      <c r="AL718" s="39"/>
      <c r="AM718" s="39"/>
      <c r="AN718" s="52"/>
      <c r="AO718" s="39"/>
      <c r="AP718" s="40"/>
      <c r="AQ718" s="40"/>
      <c r="AR718" s="52"/>
      <c r="AS718" s="38"/>
      <c r="AU718" s="169"/>
      <c r="AV718" s="169"/>
      <c r="AW718" s="169"/>
      <c r="AX718" s="169"/>
      <c r="AY718" s="169"/>
      <c r="AZ718" s="169"/>
      <c r="BA718" s="169"/>
      <c r="BB718" s="169"/>
      <c r="BC718" s="169"/>
      <c r="BD718" s="169"/>
    </row>
    <row r="719" spans="1:56" x14ac:dyDescent="0.45">
      <c r="A719" s="50" t="s">
        <v>676</v>
      </c>
      <c r="B719" s="92" t="s">
        <v>174</v>
      </c>
      <c r="C719" s="93" t="s">
        <v>108</v>
      </c>
      <c r="D719" s="92">
        <v>240495</v>
      </c>
      <c r="E719" s="39"/>
      <c r="F719" s="39"/>
      <c r="G719" s="39"/>
      <c r="H719" s="38"/>
      <c r="I719" s="40">
        <v>26</v>
      </c>
      <c r="J719" s="39"/>
      <c r="K719" s="39"/>
      <c r="L719" s="38"/>
      <c r="M719" s="40">
        <v>30.6</v>
      </c>
      <c r="N719" s="40">
        <v>30.6</v>
      </c>
      <c r="O719" s="39"/>
      <c r="P719" s="38"/>
      <c r="Q719" s="40">
        <v>32.799999999999997</v>
      </c>
      <c r="R719" s="40">
        <v>15.5</v>
      </c>
      <c r="S719" s="40">
        <v>15.5</v>
      </c>
      <c r="T719" s="38"/>
      <c r="U719" s="39"/>
      <c r="V719" s="39"/>
      <c r="W719" s="39"/>
      <c r="X719" s="38"/>
      <c r="Y719" s="39"/>
      <c r="Z719" s="39"/>
      <c r="AA719" s="39"/>
      <c r="AB719" s="38"/>
      <c r="AC719" s="39"/>
      <c r="AD719" s="39"/>
      <c r="AE719" s="39"/>
      <c r="AF719" s="38"/>
      <c r="AG719" s="39"/>
      <c r="AH719" s="39"/>
      <c r="AJ719" s="52"/>
      <c r="AK719" s="39"/>
      <c r="AL719" s="39"/>
      <c r="AM719" s="39"/>
      <c r="AN719" s="52"/>
      <c r="AO719" s="39"/>
      <c r="AP719" s="40"/>
      <c r="AQ719" s="40"/>
      <c r="AR719" s="52"/>
      <c r="AS719" s="38"/>
      <c r="AU719" s="169"/>
      <c r="AV719" s="169"/>
      <c r="AW719" s="169"/>
      <c r="AX719" s="169"/>
      <c r="AY719" s="169"/>
      <c r="AZ719" s="169"/>
      <c r="BA719" s="169"/>
      <c r="BB719" s="169"/>
      <c r="BC719" s="169"/>
      <c r="BD719" s="169"/>
    </row>
    <row r="720" spans="1:56" x14ac:dyDescent="0.45">
      <c r="A720" s="50" t="s">
        <v>677</v>
      </c>
      <c r="B720" s="92" t="s">
        <v>174</v>
      </c>
      <c r="C720" s="93" t="s">
        <v>108</v>
      </c>
      <c r="D720" s="92">
        <v>240490</v>
      </c>
      <c r="E720" s="39"/>
      <c r="F720" s="39"/>
      <c r="G720" s="39"/>
      <c r="H720" s="38"/>
      <c r="I720" s="40">
        <v>850</v>
      </c>
      <c r="J720" s="40">
        <v>850</v>
      </c>
      <c r="K720" s="40">
        <v>850</v>
      </c>
      <c r="L720" s="38"/>
      <c r="M720" s="40">
        <v>850</v>
      </c>
      <c r="N720" s="40">
        <v>850</v>
      </c>
      <c r="O720" s="39"/>
      <c r="P720" s="38"/>
      <c r="Q720" s="39"/>
      <c r="R720" s="39"/>
      <c r="S720" s="39"/>
      <c r="T720" s="38"/>
      <c r="U720" s="39"/>
      <c r="V720" s="39"/>
      <c r="W720" s="39"/>
      <c r="X720" s="38"/>
      <c r="Y720" s="39"/>
      <c r="Z720" s="39"/>
      <c r="AA720" s="39"/>
      <c r="AB720" s="38"/>
      <c r="AC720" s="39"/>
      <c r="AD720" s="39"/>
      <c r="AE720" s="39"/>
      <c r="AF720" s="38"/>
      <c r="AG720" s="39"/>
      <c r="AH720" s="39"/>
      <c r="AJ720" s="52"/>
      <c r="AK720" s="39"/>
      <c r="AL720" s="39"/>
      <c r="AM720" s="39"/>
      <c r="AN720" s="52"/>
      <c r="AO720" s="39"/>
      <c r="AP720" s="40"/>
      <c r="AQ720" s="40"/>
      <c r="AR720" s="52"/>
      <c r="AS720" s="38"/>
      <c r="AU720" s="169"/>
      <c r="AV720" s="169"/>
      <c r="AW720" s="169"/>
      <c r="AX720" s="169"/>
      <c r="AY720" s="169"/>
      <c r="AZ720" s="169"/>
      <c r="BA720" s="169"/>
      <c r="BB720" s="169"/>
      <c r="BC720" s="169"/>
      <c r="BD720" s="169"/>
    </row>
    <row r="721" spans="1:56" x14ac:dyDescent="0.45">
      <c r="A721" s="50" t="s">
        <v>678</v>
      </c>
      <c r="B721" s="92" t="s">
        <v>174</v>
      </c>
      <c r="C721" s="93" t="s">
        <v>108</v>
      </c>
      <c r="D721" s="92">
        <v>240491</v>
      </c>
      <c r="E721" s="39"/>
      <c r="F721" s="39"/>
      <c r="G721" s="39"/>
      <c r="H721" s="38"/>
      <c r="I721" s="40">
        <v>250</v>
      </c>
      <c r="J721" s="40">
        <v>250</v>
      </c>
      <c r="K721" s="40">
        <v>250</v>
      </c>
      <c r="L721" s="38"/>
      <c r="M721" s="40">
        <v>250</v>
      </c>
      <c r="N721" s="40">
        <v>250</v>
      </c>
      <c r="O721" s="39"/>
      <c r="P721" s="38"/>
      <c r="Q721" s="39"/>
      <c r="R721" s="39"/>
      <c r="S721" s="39"/>
      <c r="T721" s="38"/>
      <c r="U721" s="39"/>
      <c r="V721" s="39"/>
      <c r="W721" s="39"/>
      <c r="X721" s="38"/>
      <c r="Y721" s="39"/>
      <c r="Z721" s="39"/>
      <c r="AA721" s="39"/>
      <c r="AB721" s="38"/>
      <c r="AC721" s="39"/>
      <c r="AD721" s="39"/>
      <c r="AE721" s="39"/>
      <c r="AF721" s="38"/>
      <c r="AG721" s="39"/>
      <c r="AH721" s="39"/>
      <c r="AJ721" s="52"/>
      <c r="AK721" s="39"/>
      <c r="AL721" s="39"/>
      <c r="AM721" s="39"/>
      <c r="AN721" s="52"/>
      <c r="AO721" s="39"/>
      <c r="AP721" s="40"/>
      <c r="AQ721" s="40"/>
      <c r="AR721" s="52"/>
      <c r="AS721" s="38"/>
      <c r="AU721" s="169"/>
      <c r="AV721" s="169"/>
      <c r="AW721" s="169"/>
      <c r="AX721" s="169"/>
      <c r="AY721" s="169"/>
      <c r="AZ721" s="169"/>
      <c r="BA721" s="169"/>
      <c r="BB721" s="169"/>
      <c r="BC721" s="169"/>
      <c r="BD721" s="169"/>
    </row>
    <row r="722" spans="1:56" x14ac:dyDescent="0.45">
      <c r="A722" s="50" t="s">
        <v>679</v>
      </c>
      <c r="B722" s="92" t="s">
        <v>174</v>
      </c>
      <c r="C722" s="93" t="s">
        <v>108</v>
      </c>
      <c r="D722" s="92">
        <v>240492</v>
      </c>
      <c r="E722" s="39"/>
      <c r="F722" s="39"/>
      <c r="G722" s="39"/>
      <c r="H722" s="38"/>
      <c r="I722" s="40">
        <v>25</v>
      </c>
      <c r="J722" s="40">
        <v>25</v>
      </c>
      <c r="K722" s="40">
        <v>25</v>
      </c>
      <c r="L722" s="38"/>
      <c r="M722" s="40">
        <v>25</v>
      </c>
      <c r="N722" s="40">
        <v>25</v>
      </c>
      <c r="O722" s="39"/>
      <c r="P722" s="38"/>
      <c r="Q722" s="39"/>
      <c r="R722" s="39"/>
      <c r="S722" s="39"/>
      <c r="T722" s="38"/>
      <c r="U722" s="39"/>
      <c r="V722" s="39"/>
      <c r="W722" s="39"/>
      <c r="X722" s="38"/>
      <c r="Y722" s="39"/>
      <c r="Z722" s="39"/>
      <c r="AA722" s="39"/>
      <c r="AB722" s="38"/>
      <c r="AC722" s="39"/>
      <c r="AD722" s="39"/>
      <c r="AE722" s="39"/>
      <c r="AF722" s="38"/>
      <c r="AG722" s="39"/>
      <c r="AH722" s="39"/>
      <c r="AJ722" s="52"/>
      <c r="AK722" s="39"/>
      <c r="AL722" s="39"/>
      <c r="AM722" s="39"/>
      <c r="AN722" s="52"/>
      <c r="AO722" s="39"/>
      <c r="AP722" s="40"/>
      <c r="AQ722" s="40"/>
      <c r="AR722" s="52"/>
      <c r="AS722" s="38"/>
      <c r="AU722" s="169"/>
      <c r="AV722" s="169"/>
      <c r="AW722" s="169"/>
      <c r="AX722" s="169"/>
      <c r="AY722" s="169"/>
      <c r="AZ722" s="169"/>
      <c r="BA722" s="169"/>
      <c r="BB722" s="169"/>
      <c r="BC722" s="169"/>
      <c r="BD722" s="169"/>
    </row>
    <row r="723" spans="1:56" x14ac:dyDescent="0.45">
      <c r="A723" s="50" t="s">
        <v>680</v>
      </c>
      <c r="B723" s="92" t="s">
        <v>174</v>
      </c>
      <c r="C723" s="93" t="s">
        <v>108</v>
      </c>
      <c r="D723" s="92">
        <v>240493</v>
      </c>
      <c r="E723" s="39"/>
      <c r="F723" s="39"/>
      <c r="G723" s="39"/>
      <c r="H723" s="38"/>
      <c r="I723" s="40">
        <v>5.9</v>
      </c>
      <c r="J723" s="40">
        <v>5.9</v>
      </c>
      <c r="K723" s="39"/>
      <c r="L723" s="38"/>
      <c r="M723" s="39"/>
      <c r="N723" s="39"/>
      <c r="O723" s="39"/>
      <c r="P723" s="38"/>
      <c r="Q723" s="39"/>
      <c r="R723" s="39"/>
      <c r="S723" s="39"/>
      <c r="T723" s="38"/>
      <c r="U723" s="39"/>
      <c r="V723" s="39"/>
      <c r="W723" s="39"/>
      <c r="X723" s="38"/>
      <c r="Y723" s="39"/>
      <c r="Z723" s="39"/>
      <c r="AA723" s="39"/>
      <c r="AB723" s="38"/>
      <c r="AC723" s="39"/>
      <c r="AD723" s="39"/>
      <c r="AE723" s="39"/>
      <c r="AF723" s="38"/>
      <c r="AG723" s="39"/>
      <c r="AH723" s="39"/>
      <c r="AJ723" s="52"/>
      <c r="AK723" s="39"/>
      <c r="AL723" s="39"/>
      <c r="AM723" s="39"/>
      <c r="AN723" s="52"/>
      <c r="AO723" s="39"/>
      <c r="AP723" s="40"/>
      <c r="AQ723" s="40"/>
      <c r="AR723" s="52"/>
      <c r="AS723" s="38"/>
      <c r="AU723" s="169"/>
      <c r="AV723" s="169"/>
      <c r="AW723" s="169"/>
      <c r="AX723" s="169"/>
      <c r="AY723" s="169"/>
      <c r="AZ723" s="169"/>
      <c r="BA723" s="169"/>
      <c r="BB723" s="169"/>
      <c r="BC723" s="169"/>
      <c r="BD723" s="169"/>
    </row>
    <row r="724" spans="1:56" x14ac:dyDescent="0.45">
      <c r="A724" s="50" t="s">
        <v>681</v>
      </c>
      <c r="B724" s="92" t="s">
        <v>174</v>
      </c>
      <c r="C724" s="93" t="s">
        <v>108</v>
      </c>
      <c r="D724" s="92">
        <v>240496</v>
      </c>
      <c r="E724" s="39"/>
      <c r="F724" s="39"/>
      <c r="G724" s="39"/>
      <c r="H724" s="38"/>
      <c r="I724" s="39"/>
      <c r="J724" s="39"/>
      <c r="K724" s="39"/>
      <c r="L724" s="38"/>
      <c r="M724" s="40">
        <v>819.4</v>
      </c>
      <c r="N724" s="40">
        <v>646.4</v>
      </c>
      <c r="O724" s="39"/>
      <c r="P724" s="38"/>
      <c r="Q724" s="40">
        <v>696.2</v>
      </c>
      <c r="R724" s="40">
        <v>647.5</v>
      </c>
      <c r="S724" s="40">
        <v>984.5</v>
      </c>
      <c r="T724" s="38"/>
      <c r="U724" s="39"/>
      <c r="V724" s="39"/>
      <c r="W724" s="39"/>
      <c r="X724" s="38"/>
      <c r="Y724" s="39"/>
      <c r="Z724" s="39"/>
      <c r="AA724" s="39"/>
      <c r="AB724" s="38"/>
      <c r="AC724" s="39"/>
      <c r="AD724" s="39"/>
      <c r="AE724" s="39"/>
      <c r="AF724" s="38"/>
      <c r="AG724" s="39"/>
      <c r="AH724" s="39"/>
      <c r="AJ724" s="52"/>
      <c r="AK724" s="39"/>
      <c r="AL724" s="39"/>
      <c r="AM724" s="39"/>
      <c r="AN724" s="52"/>
      <c r="AO724" s="39"/>
      <c r="AP724" s="40"/>
      <c r="AQ724" s="40"/>
      <c r="AR724" s="52"/>
      <c r="AS724" s="38"/>
      <c r="AU724" s="169"/>
      <c r="AV724" s="169"/>
      <c r="AW724" s="169"/>
      <c r="AX724" s="169"/>
      <c r="AY724" s="169"/>
      <c r="AZ724" s="169"/>
      <c r="BA724" s="169"/>
      <c r="BB724" s="169"/>
      <c r="BC724" s="169"/>
      <c r="BD724" s="169"/>
    </row>
    <row r="725" spans="1:56" x14ac:dyDescent="0.45">
      <c r="A725" s="50" t="s">
        <v>682</v>
      </c>
      <c r="B725" s="92" t="s">
        <v>174</v>
      </c>
      <c r="C725" s="93" t="s">
        <v>108</v>
      </c>
      <c r="D725" s="92">
        <v>240497</v>
      </c>
      <c r="E725" s="39"/>
      <c r="F725" s="39"/>
      <c r="G725" s="39"/>
      <c r="H725" s="38"/>
      <c r="I725" s="39"/>
      <c r="J725" s="39"/>
      <c r="K725" s="39"/>
      <c r="L725" s="38"/>
      <c r="M725" s="39"/>
      <c r="N725" s="39"/>
      <c r="O725" s="39"/>
      <c r="P725" s="38"/>
      <c r="Q725" s="39"/>
      <c r="R725" s="39"/>
      <c r="S725" s="40">
        <v>531.5</v>
      </c>
      <c r="T725" s="38"/>
      <c r="U725" s="39"/>
      <c r="V725" s="39"/>
      <c r="W725" s="39"/>
      <c r="X725" s="38"/>
      <c r="Y725" s="39"/>
      <c r="Z725" s="39"/>
      <c r="AA725" s="39"/>
      <c r="AB725" s="38"/>
      <c r="AC725" s="39"/>
      <c r="AD725" s="39"/>
      <c r="AE725" s="39"/>
      <c r="AF725" s="38"/>
      <c r="AG725" s="39"/>
      <c r="AH725" s="39"/>
      <c r="AJ725" s="52"/>
      <c r="AK725" s="39"/>
      <c r="AL725" s="39"/>
      <c r="AM725" s="39"/>
      <c r="AN725" s="52"/>
      <c r="AO725" s="39"/>
      <c r="AP725" s="40"/>
      <c r="AQ725" s="40"/>
      <c r="AR725" s="52"/>
      <c r="AS725" s="38"/>
      <c r="AU725" s="169"/>
      <c r="AV725" s="169"/>
      <c r="AW725" s="169"/>
      <c r="AX725" s="169"/>
      <c r="AY725" s="169"/>
      <c r="AZ725" s="169"/>
      <c r="BA725" s="169"/>
      <c r="BB725" s="169"/>
      <c r="BC725" s="169"/>
      <c r="BD725" s="169"/>
    </row>
    <row r="726" spans="1:56" x14ac:dyDescent="0.45">
      <c r="A726" s="50" t="s">
        <v>683</v>
      </c>
      <c r="B726" s="92" t="s">
        <v>174</v>
      </c>
      <c r="C726" s="93" t="s">
        <v>108</v>
      </c>
      <c r="D726" s="92">
        <v>240498</v>
      </c>
      <c r="E726" s="39"/>
      <c r="F726" s="39"/>
      <c r="G726" s="39"/>
      <c r="H726" s="38"/>
      <c r="I726" s="40">
        <v>23</v>
      </c>
      <c r="J726" s="39"/>
      <c r="K726" s="39"/>
      <c r="L726" s="38"/>
      <c r="M726" s="40">
        <v>16.600000000000001</v>
      </c>
      <c r="N726" s="40">
        <v>11.5</v>
      </c>
      <c r="O726" s="39"/>
      <c r="P726" s="38"/>
      <c r="Q726" s="40">
        <v>15.9</v>
      </c>
      <c r="R726" s="40">
        <v>35</v>
      </c>
      <c r="S726" s="40">
        <v>33.6</v>
      </c>
      <c r="T726" s="38"/>
      <c r="U726" s="39"/>
      <c r="V726" s="39"/>
      <c r="W726" s="39"/>
      <c r="X726" s="38"/>
      <c r="Y726" s="39"/>
      <c r="Z726" s="39"/>
      <c r="AA726" s="39"/>
      <c r="AB726" s="38"/>
      <c r="AC726" s="39"/>
      <c r="AD726" s="39"/>
      <c r="AE726" s="39"/>
      <c r="AF726" s="38"/>
      <c r="AG726" s="39"/>
      <c r="AH726" s="39"/>
      <c r="AJ726" s="52"/>
      <c r="AK726" s="39"/>
      <c r="AL726" s="39"/>
      <c r="AM726" s="39"/>
      <c r="AN726" s="52"/>
      <c r="AO726" s="39"/>
      <c r="AP726" s="40"/>
      <c r="AQ726" s="40"/>
      <c r="AR726" s="52"/>
      <c r="AS726" s="38"/>
      <c r="AU726" s="169"/>
      <c r="AV726" s="169"/>
      <c r="AW726" s="169"/>
      <c r="AX726" s="169"/>
      <c r="AY726" s="169"/>
      <c r="AZ726" s="169"/>
      <c r="BA726" s="169"/>
      <c r="BB726" s="169"/>
      <c r="BC726" s="169"/>
      <c r="BD726" s="169"/>
    </row>
    <row r="727" spans="1:56" x14ac:dyDescent="0.45">
      <c r="A727" s="50" t="s">
        <v>684</v>
      </c>
      <c r="B727" s="92" t="s">
        <v>177</v>
      </c>
      <c r="C727" s="93" t="s">
        <v>108</v>
      </c>
      <c r="D727" s="92">
        <v>240499</v>
      </c>
      <c r="E727" s="39"/>
      <c r="F727" s="39"/>
      <c r="G727" s="39"/>
      <c r="H727" s="38"/>
      <c r="I727" s="39"/>
      <c r="J727" s="39"/>
      <c r="K727" s="39"/>
      <c r="L727" s="38"/>
      <c r="M727" s="39"/>
      <c r="N727" s="39"/>
      <c r="O727" s="39"/>
      <c r="P727" s="38"/>
      <c r="Q727" s="39"/>
      <c r="R727" s="40">
        <v>2.2999999999999998</v>
      </c>
      <c r="S727" s="40">
        <v>2.2999999999999998</v>
      </c>
      <c r="T727" s="38"/>
      <c r="U727" s="39"/>
      <c r="V727" s="39"/>
      <c r="W727" s="39"/>
      <c r="X727" s="38"/>
      <c r="Y727" s="39"/>
      <c r="Z727" s="39"/>
      <c r="AA727" s="39"/>
      <c r="AB727" s="38"/>
      <c r="AC727" s="39"/>
      <c r="AD727" s="39"/>
      <c r="AE727" s="39"/>
      <c r="AF727" s="38"/>
      <c r="AG727" s="39"/>
      <c r="AH727" s="39"/>
      <c r="AJ727" s="52"/>
      <c r="AK727" s="39"/>
      <c r="AL727" s="39"/>
      <c r="AM727" s="39"/>
      <c r="AN727" s="52"/>
      <c r="AO727" s="39"/>
      <c r="AP727" s="40"/>
      <c r="AQ727" s="40"/>
      <c r="AR727" s="52"/>
      <c r="AS727" s="38"/>
      <c r="AU727" s="169"/>
      <c r="AV727" s="169"/>
      <c r="AW727" s="169"/>
      <c r="AX727" s="169"/>
      <c r="AY727" s="169"/>
      <c r="AZ727" s="169"/>
      <c r="BA727" s="169"/>
      <c r="BB727" s="169"/>
      <c r="BC727" s="169"/>
      <c r="BD727" s="169"/>
    </row>
    <row r="728" spans="1:56" x14ac:dyDescent="0.45">
      <c r="A728" s="48" t="s">
        <v>685</v>
      </c>
      <c r="B728" s="92" t="s">
        <v>174</v>
      </c>
      <c r="C728" s="93" t="s">
        <v>108</v>
      </c>
      <c r="D728" s="92">
        <v>240501</v>
      </c>
      <c r="E728" s="39"/>
      <c r="F728" s="39"/>
      <c r="G728" s="39"/>
      <c r="H728" s="38"/>
      <c r="I728" s="40">
        <v>0.5</v>
      </c>
      <c r="J728" s="40">
        <v>0.5</v>
      </c>
      <c r="K728" s="40">
        <v>0.5</v>
      </c>
      <c r="L728" s="38"/>
      <c r="M728" s="39"/>
      <c r="N728" s="39"/>
      <c r="O728" s="39"/>
      <c r="P728" s="38"/>
      <c r="Q728" s="39"/>
      <c r="R728" s="39"/>
      <c r="S728" s="39"/>
      <c r="T728" s="38"/>
      <c r="U728" s="39"/>
      <c r="V728" s="39"/>
      <c r="W728" s="39"/>
      <c r="X728" s="38"/>
      <c r="Y728" s="39"/>
      <c r="Z728" s="39"/>
      <c r="AA728" s="39"/>
      <c r="AB728" s="38"/>
      <c r="AC728" s="39"/>
      <c r="AD728" s="39"/>
      <c r="AE728" s="39"/>
      <c r="AF728" s="38"/>
      <c r="AG728" s="39"/>
      <c r="AH728" s="39"/>
      <c r="AJ728" s="52"/>
      <c r="AK728" s="39"/>
      <c r="AL728" s="39"/>
      <c r="AM728" s="39"/>
      <c r="AN728" s="52"/>
      <c r="AO728" s="39"/>
      <c r="AP728" s="40"/>
      <c r="AQ728" s="40"/>
      <c r="AR728" s="52"/>
      <c r="AS728" s="38"/>
      <c r="AU728" s="169"/>
      <c r="AV728" s="169"/>
      <c r="AW728" s="169"/>
      <c r="AX728" s="169"/>
      <c r="AY728" s="169"/>
      <c r="AZ728" s="169"/>
      <c r="BA728" s="169"/>
      <c r="BB728" s="169"/>
      <c r="BC728" s="169"/>
      <c r="BD728" s="169"/>
    </row>
    <row r="729" spans="1:56" x14ac:dyDescent="0.45">
      <c r="A729" s="48" t="s">
        <v>686</v>
      </c>
      <c r="B729" s="92" t="s">
        <v>174</v>
      </c>
      <c r="C729" s="93" t="s">
        <v>108</v>
      </c>
      <c r="D729" s="92">
        <v>240503</v>
      </c>
      <c r="E729" s="39"/>
      <c r="F729" s="39"/>
      <c r="G729" s="39"/>
      <c r="H729" s="38"/>
      <c r="I729" s="40">
        <v>2.4</v>
      </c>
      <c r="J729" s="40">
        <v>2.4</v>
      </c>
      <c r="K729" s="40">
        <v>2.4</v>
      </c>
      <c r="L729" s="38"/>
      <c r="M729" s="39"/>
      <c r="N729" s="39"/>
      <c r="O729" s="39"/>
      <c r="P729" s="38"/>
      <c r="Q729" s="39"/>
      <c r="R729" s="39"/>
      <c r="S729" s="39"/>
      <c r="T729" s="38"/>
      <c r="U729" s="39"/>
      <c r="V729" s="39"/>
      <c r="W729" s="39"/>
      <c r="X729" s="38"/>
      <c r="Y729" s="39"/>
      <c r="Z729" s="39"/>
      <c r="AA729" s="39"/>
      <c r="AB729" s="38"/>
      <c r="AC729" s="39"/>
      <c r="AD729" s="39"/>
      <c r="AE729" s="39"/>
      <c r="AF729" s="38"/>
      <c r="AG729" s="39"/>
      <c r="AH729" s="39"/>
      <c r="AJ729" s="52"/>
      <c r="AK729" s="39"/>
      <c r="AL729" s="39"/>
      <c r="AM729" s="39"/>
      <c r="AN729" s="52"/>
      <c r="AO729" s="39"/>
      <c r="AP729" s="40"/>
      <c r="AQ729" s="40"/>
      <c r="AR729" s="52"/>
      <c r="AS729" s="38"/>
      <c r="AU729" s="169"/>
      <c r="AV729" s="169"/>
      <c r="AW729" s="169"/>
      <c r="AX729" s="169"/>
      <c r="AY729" s="169"/>
      <c r="AZ729" s="169"/>
      <c r="BA729" s="169"/>
      <c r="BB729" s="169"/>
      <c r="BC729" s="169"/>
      <c r="BD729" s="169"/>
    </row>
    <row r="730" spans="1:56" x14ac:dyDescent="0.45">
      <c r="A730" s="254" t="s">
        <v>687</v>
      </c>
      <c r="B730" s="130" t="s">
        <v>174</v>
      </c>
      <c r="C730" s="131" t="s">
        <v>108</v>
      </c>
      <c r="D730" s="130">
        <v>240505</v>
      </c>
      <c r="E730" s="255"/>
      <c r="F730" s="255"/>
      <c r="G730" s="255"/>
      <c r="H730" s="256"/>
      <c r="I730" s="257">
        <v>10.1</v>
      </c>
      <c r="J730" s="257">
        <v>10.1</v>
      </c>
      <c r="K730" s="257">
        <v>10.1</v>
      </c>
      <c r="L730" s="256"/>
      <c r="M730" s="255"/>
      <c r="N730" s="255"/>
      <c r="O730" s="255"/>
      <c r="P730" s="256"/>
      <c r="Q730" s="255"/>
      <c r="R730" s="255"/>
      <c r="S730" s="255"/>
      <c r="T730" s="256"/>
      <c r="U730" s="255"/>
      <c r="V730" s="255"/>
      <c r="W730" s="255"/>
      <c r="X730" s="256"/>
      <c r="Y730" s="255"/>
      <c r="Z730" s="255"/>
      <c r="AA730" s="255"/>
      <c r="AB730" s="256"/>
      <c r="AC730" s="255"/>
      <c r="AD730" s="255"/>
      <c r="AE730" s="255"/>
      <c r="AF730" s="256"/>
      <c r="AG730" s="255"/>
      <c r="AH730" s="255"/>
      <c r="AI730" s="258"/>
      <c r="AJ730" s="259"/>
      <c r="AK730" s="255"/>
      <c r="AL730" s="255"/>
      <c r="AM730" s="255"/>
      <c r="AN730" s="259"/>
      <c r="AO730" s="255"/>
      <c r="AP730" s="257"/>
      <c r="AQ730" s="257"/>
      <c r="AR730" s="259"/>
      <c r="AS730" s="256"/>
      <c r="AU730" s="260"/>
      <c r="AV730" s="260"/>
      <c r="AW730" s="260"/>
      <c r="AX730" s="260"/>
      <c r="AY730" s="260"/>
      <c r="AZ730" s="260"/>
      <c r="BA730" s="260"/>
      <c r="BB730" s="260"/>
      <c r="BC730" s="260"/>
      <c r="BD730" s="260"/>
    </row>
  </sheetData>
  <hyperlinks>
    <hyperlink ref="E5" r:id="rId1" xr:uid="{5CA65B3D-B77B-460A-94D9-07F38425BFB5}"/>
    <hyperlink ref="F5" r:id="rId2" xr:uid="{1AEEEF7F-10C4-42FE-81A2-7B99B468CEDB}"/>
    <hyperlink ref="G5" r:id="rId3" xr:uid="{CBAFEAFD-9EBF-41D9-9E0D-2CDC763399F7}"/>
    <hyperlink ref="H5" r:id="rId4" xr:uid="{58FCE293-906A-4DE4-B5F1-D22473BD3CFD}"/>
    <hyperlink ref="I5" r:id="rId5" xr:uid="{612D9FF6-4A48-4A47-9942-828724C1DBF1}"/>
    <hyperlink ref="J5" r:id="rId6" xr:uid="{6B0E123B-1260-441D-83A9-B7561651A01B}"/>
    <hyperlink ref="K5" r:id="rId7" xr:uid="{FFB26609-D9C0-4E87-8D55-E5B03371189B}"/>
    <hyperlink ref="L5" r:id="rId8" xr:uid="{260E8504-8E84-46F1-950B-1EE6B35BF16C}"/>
    <hyperlink ref="M5" r:id="rId9" xr:uid="{E114A50F-55F6-4C87-93FD-71C123012473}"/>
    <hyperlink ref="N5" r:id="rId10" xr:uid="{3B064586-503E-4939-9C88-321D0351C30E}"/>
    <hyperlink ref="O5" r:id="rId11" xr:uid="{3A4412CC-C46C-41B4-A869-9E0970B5294E}"/>
    <hyperlink ref="P5" r:id="rId12" xr:uid="{6BB1FFAC-970A-4AD0-BEF8-084CDE3364C9}"/>
    <hyperlink ref="Q5" r:id="rId13" xr:uid="{8CA0D9B7-6993-4C26-B216-7109D983E6FF}"/>
    <hyperlink ref="R5" r:id="rId14" xr:uid="{3C9CFC6B-7AFA-4949-8377-AB65DF91AC51}"/>
    <hyperlink ref="S5" r:id="rId15" xr:uid="{643947B8-F5EA-4671-B5AB-998A4859DE0E}"/>
    <hyperlink ref="T5" r:id="rId16" xr:uid="{A5185B4F-538F-40DF-82F6-3249CF9956C9}"/>
    <hyperlink ref="U5" r:id="rId17" xr:uid="{8A5CF95C-8F2E-4D4C-BFFF-9AF18EA82307}"/>
    <hyperlink ref="V5" r:id="rId18" xr:uid="{D5F06244-904A-4580-AECA-1AAD55427842}"/>
    <hyperlink ref="W5" r:id="rId19" xr:uid="{59EA7655-9FA0-41F3-B9C7-8E38018DA036}"/>
    <hyperlink ref="X5" r:id="rId20" xr:uid="{2F281687-1BED-4772-AA04-D492EE9179A1}"/>
    <hyperlink ref="Y5" r:id="rId21" xr:uid="{1BAC2635-136D-4557-A8AF-F5EF67E1A8B3}"/>
    <hyperlink ref="Z5" r:id="rId22" xr:uid="{D6BE982F-2C1C-446B-8E62-590C28FEAD5C}"/>
    <hyperlink ref="AA5" r:id="rId23" xr:uid="{F887B91E-5CA0-4EC9-86E9-11EA5CCE4D3A}"/>
    <hyperlink ref="AB5" r:id="rId24" xr:uid="{4C78A314-55E5-47F9-8537-5A16C1C8C797}"/>
    <hyperlink ref="AC5" r:id="rId25" xr:uid="{16FBAFB9-683A-458B-9E08-60BE403475C7}"/>
    <hyperlink ref="AD5" r:id="rId26" xr:uid="{7DD565AB-ED47-47FD-A7D6-07133F562599}"/>
    <hyperlink ref="AE5" r:id="rId27" xr:uid="{506A2D00-B269-4D49-8F12-787C1A8941F7}"/>
    <hyperlink ref="AF5" r:id="rId28" xr:uid="{B6270C80-F8AF-42A8-81F5-1E1275D49914}"/>
    <hyperlink ref="AG5" r:id="rId29" xr:uid="{F2496DC9-A8DA-492E-86B6-C112A0F07534}"/>
    <hyperlink ref="AH5" r:id="rId30" xr:uid="{48544817-45E0-433A-8232-510610558D8A}"/>
    <hyperlink ref="AI5" r:id="rId31" xr:uid="{2713662B-E9CE-40FE-B2EB-A87AA40E8AB1}"/>
    <hyperlink ref="AJ5" r:id="rId32" xr:uid="{BC5ED49B-E099-4590-8AF7-25558215C5CC}"/>
    <hyperlink ref="AK5" r:id="rId33" xr:uid="{53CD46CD-467C-4B1C-80FB-80C16789E979}"/>
    <hyperlink ref="AL5" r:id="rId34" xr:uid="{A8D45F70-02FF-426B-A4C9-9B4E8948E620}"/>
    <hyperlink ref="AM5" r:id="rId35" xr:uid="{7C64CD54-8BFB-4873-B79A-02F90DA61A6C}"/>
    <hyperlink ref="AN5" r:id="rId36" xr:uid="{4BF2112D-AECF-4D6B-98B2-3320F61BFD78}"/>
    <hyperlink ref="AO5" r:id="rId37" xr:uid="{492AE919-5F17-40A7-9E64-848C43E55EAC}"/>
    <hyperlink ref="AP5" r:id="rId38" xr:uid="{7AC42E83-8CDF-472C-BA91-AB89941AE47E}"/>
    <hyperlink ref="AQ5" r:id="rId39" xr:uid="{A31EEA7B-F948-4B0C-8CE3-727A797293A3}"/>
    <hyperlink ref="AR5" r:id="rId40" xr:uid="{29EA9F5A-5F00-4379-932C-55C243D3889C}"/>
    <hyperlink ref="AS5" r:id="rId41" xr:uid="{C1010E5E-8D4F-4A7E-AF6A-8FE93D83B7CC}"/>
    <hyperlink ref="E6" r:id="rId42" xr:uid="{F26C9B41-0A3A-4BD9-9004-DDC195259C63}"/>
    <hyperlink ref="F6" r:id="rId43" xr:uid="{146E9423-9137-494D-9B64-1623318FCB25}"/>
    <hyperlink ref="G6" r:id="rId44" xr:uid="{74333264-7090-402C-A93B-8260CF322495}"/>
    <hyperlink ref="H6" r:id="rId45" xr:uid="{A93B7E45-F80A-42A3-B648-AC57E9A212FE}"/>
    <hyperlink ref="I6" r:id="rId46" xr:uid="{2CDFE4FE-F5D4-467E-9BA5-41EB2CFB2B8B}"/>
    <hyperlink ref="J6" r:id="rId47" xr:uid="{C946B350-26E0-4CEA-94F3-003E42831BCB}"/>
    <hyperlink ref="K6" r:id="rId48" xr:uid="{9EB80475-3E70-42CE-9948-AE7D1C232187}"/>
    <hyperlink ref="L6" r:id="rId49" xr:uid="{FE2E67D2-3376-42F3-86B7-9034686C7263}"/>
    <hyperlink ref="M6" r:id="rId50" xr:uid="{EF329220-A8E7-40F3-BB02-140E128B02EA}"/>
    <hyperlink ref="N6" r:id="rId51" xr:uid="{B897D48E-68C6-4145-B5F1-7040DD584797}"/>
    <hyperlink ref="O6" r:id="rId52" xr:uid="{C9A27EDD-25C9-4D85-81EF-286C37CFFD21}"/>
    <hyperlink ref="P6" r:id="rId53" xr:uid="{BDA1BAC1-8FAB-4FD8-AF9D-1BB09D1CD353}"/>
    <hyperlink ref="Q6" r:id="rId54" xr:uid="{B61D4636-F38E-4B05-B17E-C458277148B6}"/>
    <hyperlink ref="R6" r:id="rId55" xr:uid="{5E650819-FCF9-4E97-BA46-0A985DA62151}"/>
    <hyperlink ref="S6" r:id="rId56" xr:uid="{86CECE51-16D0-4BC2-B901-E3CA9A5331BB}"/>
    <hyperlink ref="T6" r:id="rId57" xr:uid="{68223867-79A2-4380-AD6C-5475AD14C421}"/>
    <hyperlink ref="U6" r:id="rId58" xr:uid="{C86D05DB-016A-441F-BF08-36614EF4BC43}"/>
    <hyperlink ref="V6" r:id="rId59" xr:uid="{9C76153E-4A78-4D95-99F7-83C2C37F6965}"/>
    <hyperlink ref="W6" r:id="rId60" xr:uid="{3292591A-2834-4063-8213-4A50D002F9A5}"/>
    <hyperlink ref="X6" r:id="rId61" xr:uid="{FF74C80D-B9BE-4B42-84F8-E6291A020BB4}"/>
    <hyperlink ref="Y6" r:id="rId62" xr:uid="{95F0C6BB-069E-479F-B91D-F6256FF6DB96}"/>
    <hyperlink ref="Z6" r:id="rId63" xr:uid="{5249DFC6-ADEE-478B-BEF3-BCC1948B8426}"/>
    <hyperlink ref="AA6" r:id="rId64" xr:uid="{486A0355-16C0-460F-8C7E-D2B9EF049987}"/>
    <hyperlink ref="AB6" r:id="rId65" xr:uid="{5A766173-7B21-47FC-AD67-D834EFAC310F}"/>
    <hyperlink ref="AC6" r:id="rId66" xr:uid="{315CD9A9-F697-4E1E-8D51-FA2F89E85056}"/>
    <hyperlink ref="AD6" r:id="rId67" xr:uid="{8C8ED7CC-7B20-41B3-9573-7ED2AA68F770}"/>
    <hyperlink ref="AE6" r:id="rId68" xr:uid="{28E01CAF-6166-4AB8-9DD5-D8F0300E3A09}"/>
    <hyperlink ref="AF6" r:id="rId69" xr:uid="{FD35BF60-3F38-41BB-9C34-77491B912DA8}"/>
    <hyperlink ref="AG6" r:id="rId70" xr:uid="{69B311E9-7DFB-4675-87D6-675E12419EC3}"/>
    <hyperlink ref="AH6" r:id="rId71" xr:uid="{FE2E4A69-46B2-4C96-B870-24D883E12432}"/>
    <hyperlink ref="AI6" r:id="rId72" xr:uid="{22D1A5D3-D4DF-4E71-AEF3-DCB1D70E929F}"/>
    <hyperlink ref="AJ6" r:id="rId73" xr:uid="{953E21D0-B6DB-4F15-9C59-BDB0CA5A38C7}"/>
    <hyperlink ref="AK6" r:id="rId74" xr:uid="{AAEA6840-85AA-4486-B3BD-B4ACBF7BD508}"/>
    <hyperlink ref="AL6" r:id="rId75" xr:uid="{98D59DC1-526A-4E15-8237-EE00C79DBF51}"/>
    <hyperlink ref="AM6" r:id="rId76" xr:uid="{C2C317BB-058B-46F5-888E-D5B40ACA7E93}"/>
    <hyperlink ref="AN6" r:id="rId77" xr:uid="{1DA7228B-BCA7-4215-94F3-16174A9B1F67}"/>
    <hyperlink ref="AO6" r:id="rId78" xr:uid="{0B382660-54D2-491D-8A54-94BD999EADF6}"/>
    <hyperlink ref="AP6" r:id="rId79" xr:uid="{C5DB09BA-A0EA-449A-972C-23726792E046}"/>
    <hyperlink ref="AQ6" r:id="rId80" xr:uid="{C3C8B957-81F8-4A39-9607-027B791F3B19}"/>
    <hyperlink ref="AR6" r:id="rId81" xr:uid="{1CAE15BA-E145-4DA6-9583-224B2056914D}"/>
    <hyperlink ref="AS6" r:id="rId82" xr:uid="{512C7113-6BCC-4C0B-A23C-389E4DE4D43E}"/>
    <hyperlink ref="A10" r:id="rId83" xr:uid="{3561922D-9933-4D99-9C99-60B48AA1BCFF}"/>
    <hyperlink ref="C10" r:id="rId84" xr:uid="{AF05DE6D-4A7A-4D7F-9BE6-9A08FE659ECE}"/>
    <hyperlink ref="H10" r:id="rId85" display="https://www.daloopa.com/src/4431140" xr:uid="{15665455-BC1A-4ABA-BC17-96BF539A1F67}"/>
    <hyperlink ref="A11" r:id="rId86" xr:uid="{BDA93CB0-A354-4F2B-89F9-41D8DEAB8DD9}"/>
    <hyperlink ref="C11" r:id="rId87" xr:uid="{FB3B8B4C-B9AE-4733-B345-13A6387F12BF}"/>
    <hyperlink ref="H11" r:id="rId88" display="https://www.daloopa.com/src/4431141" xr:uid="{C00DD84F-6AB6-4D3D-B6DB-9906AF513F5C}"/>
    <hyperlink ref="A12" r:id="rId89" xr:uid="{FFE6E432-C2D9-465C-8A5B-B7D77807A0BE}"/>
    <hyperlink ref="C12" r:id="rId90" xr:uid="{C598C7E1-7976-4996-AC94-C5D4B15E2192}"/>
    <hyperlink ref="H12" r:id="rId91" display="https://www.daloopa.com/src/4431142" xr:uid="{B100F768-7775-414F-A753-1DA813EA2136}"/>
    <hyperlink ref="AN12" r:id="rId92" display="https://www.daloopa.com/src/50454715" xr:uid="{89919502-1D29-4C64-A7B1-63DAF57F77B1}"/>
    <hyperlink ref="AQ12" r:id="rId93" display="https://www.daloopa.com/src/64848906" xr:uid="{E01D2C3B-B66B-4716-A845-E7F45B56BDE7}"/>
    <hyperlink ref="AS12" r:id="rId94" display="https://www.daloopa.com/src/75007473" xr:uid="{701B89C3-DB87-4472-9E73-6A70722DC196}"/>
    <hyperlink ref="A13" r:id="rId95" xr:uid="{76B1B1E4-E09F-404B-ADEE-E4D799FAD00D}"/>
    <hyperlink ref="C13" r:id="rId96" xr:uid="{DFBF8724-4597-465A-A655-BC309CD57BB3}"/>
    <hyperlink ref="H13" r:id="rId97" display="https://www.daloopa.com/src/4431143" xr:uid="{2D65383F-A2B8-43AE-8EC6-ACBB3C32414A}"/>
    <hyperlink ref="AN13" r:id="rId98" display="https://www.daloopa.com/src/50454714" xr:uid="{9C8BB241-51E4-468F-8E1B-682CC4A34D0E}"/>
    <hyperlink ref="AQ13" r:id="rId99" display="https://www.daloopa.com/src/64848907" xr:uid="{F28E5844-F66D-424E-A8EC-9737F739C2E1}"/>
    <hyperlink ref="AS13" r:id="rId100" display="https://www.daloopa.com/src/75007474" xr:uid="{0C0DEFED-7ED1-48FC-A32F-AD4AB85E06B9}"/>
    <hyperlink ref="A14" r:id="rId101" xr:uid="{6AD42B00-14C5-4658-8BB9-7B354190ACC7}"/>
    <hyperlink ref="C14" r:id="rId102" xr:uid="{E7CFCB38-C3A7-4573-99BD-C692A8D9FF6A}"/>
    <hyperlink ref="H14" r:id="rId103" display="https://www.daloopa.com/src/4431144" xr:uid="{548FC578-9CFA-434F-948B-25138DCFDB0F}"/>
    <hyperlink ref="O14" r:id="rId104" display="https://www.daloopa.com/src/4429738" xr:uid="{BBC59BEA-7EEE-4E1F-BC8D-8AE78B32CF09}"/>
    <hyperlink ref="AN14" r:id="rId105" display="https://www.daloopa.com/src/50454712" xr:uid="{2C66632C-CD83-4C6E-B169-08FDF86D1769}"/>
    <hyperlink ref="AQ14" r:id="rId106" display="https://www.daloopa.com/src/64848911" xr:uid="{8527E0F9-331A-4C5A-9C51-9AD75D3C2ED8}"/>
    <hyperlink ref="A15" r:id="rId107" xr:uid="{7CF59E13-3C06-4468-8C44-0226BA25648C}"/>
    <hyperlink ref="C15" r:id="rId108" xr:uid="{83CF38DB-D456-4345-9BF5-B058474E0C48}"/>
    <hyperlink ref="H15" r:id="rId109" display="https://www.daloopa.com/src/4431145" xr:uid="{150CCA6F-D408-4DAC-A427-827C8D969C93}"/>
    <hyperlink ref="O15" r:id="rId110" display="https://www.daloopa.com/src/4429739" xr:uid="{06E5489A-5A05-4AA7-839E-EE66ACE6DF4B}"/>
    <hyperlink ref="AN15" r:id="rId111" display="https://www.daloopa.com/src/50454713" xr:uid="{C49CA378-DADC-4314-9422-EE60B0BF4813}"/>
    <hyperlink ref="AQ15" r:id="rId112" display="https://www.daloopa.com/src/64848910" xr:uid="{1625888D-2AE7-4439-A127-C702E39387AD}"/>
    <hyperlink ref="A16" r:id="rId113" xr:uid="{94C15C52-5155-45AA-A94F-FA3B899F8A91}"/>
    <hyperlink ref="C16" r:id="rId114" xr:uid="{727AD139-0BD0-4D58-B48A-6F7346EF2977}"/>
    <hyperlink ref="AS16" r:id="rId115" display="https://www.daloopa.com/src/75007475" xr:uid="{9FA80635-A0E5-4FF4-9E52-F58B4562B522}"/>
    <hyperlink ref="A17" r:id="rId116" xr:uid="{4A4EC596-5DFB-4E88-9C76-1EE12D36E62A}"/>
    <hyperlink ref="C17" r:id="rId117" xr:uid="{1983443C-D863-432A-8EB3-65A3A8115A76}"/>
    <hyperlink ref="K17" r:id="rId118" display="https://www.daloopa.com/src/4430914" xr:uid="{10B119EB-1541-40DC-8987-5811381C3EA2}"/>
    <hyperlink ref="O17" r:id="rId119" display="https://www.daloopa.com/src/4429740" xr:uid="{324746E5-0F0B-4387-A70D-40ECAF693714}"/>
    <hyperlink ref="A20" r:id="rId120" xr:uid="{2D779CA0-EF7F-4A01-A713-8AF2FEE3B3C9}"/>
    <hyperlink ref="C20" r:id="rId121" xr:uid="{E8679E40-612C-4371-841C-23BAFD21F584}"/>
    <hyperlink ref="E20" r:id="rId122" display="https://www.daloopa.com/src/4431971" xr:uid="{00E2EAE9-DDE2-4626-BCE4-DDEF7C7B6DA4}"/>
    <hyperlink ref="F20" r:id="rId123" display="https://www.daloopa.com/src/4431655" xr:uid="{7E3F6CAD-58B5-4882-8038-8F72AED9BBEF}"/>
    <hyperlink ref="G20" r:id="rId124" display="https://www.daloopa.com/src/4431496" xr:uid="{88F6CFDA-BF78-4E41-AB9C-20109EA34479}"/>
    <hyperlink ref="H20" r:id="rId125" display="https://www.daloopa.com/src/4431116" xr:uid="{F18DEC04-A989-4D49-AB64-52027ED275E6}"/>
    <hyperlink ref="I20" r:id="rId126" display="https://www.daloopa.com/src/4430994" xr:uid="{1C0F715F-F3C1-4624-8192-DFEF0DCCE87F}"/>
    <hyperlink ref="J20" r:id="rId127" display="https://www.daloopa.com/src/4430960" xr:uid="{17279C2E-AA75-4832-9725-AA440A61D5C0}"/>
    <hyperlink ref="L20" r:id="rId128" display="https://www.daloopa.com/src/4430267" xr:uid="{84EA28BC-5D9A-47C6-932E-87828A656858}"/>
    <hyperlink ref="M20" r:id="rId129" display="https://www.daloopa.com/src/4430205" xr:uid="{B65506FB-5DD3-4BDD-A315-6D89E510BB14}"/>
    <hyperlink ref="N20" r:id="rId130" display="https://www.daloopa.com/src/4430066" xr:uid="{9B50F377-F96B-452F-8CCE-8479931DDBB2}"/>
    <hyperlink ref="P20" r:id="rId131" display="https://www.daloopa.com/src/4429235" xr:uid="{DC2AA43B-2900-4104-A530-271564F40319}"/>
    <hyperlink ref="Z20" r:id="rId132" display="https://www.daloopa.com/src/4427159" xr:uid="{450BFD30-0E6D-423C-94CD-B6095E3C17EC}"/>
    <hyperlink ref="AF20" r:id="rId133" display="https://www.daloopa.com/src/4427066" xr:uid="{790BC3EA-9B26-4FE5-A591-2FC3E4AF714B}"/>
    <hyperlink ref="AK20" r:id="rId134" display="https://www.daloopa.com/src/23051835" xr:uid="{3B902C47-2936-407A-8ECF-F6BDD3605D71}"/>
    <hyperlink ref="AL20" r:id="rId135" display="https://www.daloopa.com/src/33992881" xr:uid="{652438F6-7960-4D9A-9FF4-3495C7B627EC}"/>
    <hyperlink ref="AM20" r:id="rId136" display="https://www.daloopa.com/src/41059657" xr:uid="{48978967-7AEF-494D-8690-A0F8F8167876}"/>
    <hyperlink ref="AO20" r:id="rId137" display="https://www.daloopa.com/src/55731946" xr:uid="{6B09EF88-1748-4F79-9437-85D0E4A656F1}"/>
    <hyperlink ref="AR20" r:id="rId138" display="https://www.daloopa.com/src/69163358" xr:uid="{AA913C7F-2A61-4FD7-A677-41812BB058C9}"/>
    <hyperlink ref="AS20" r:id="rId139" display="https://www.daloopa.com/src/75007472" xr:uid="{E07A5F56-6382-4281-B3E8-C5D6CFCACE31}"/>
    <hyperlink ref="A21" r:id="rId140" xr:uid="{70AD9A79-DF97-475A-95AD-E8C47336F9C3}"/>
    <hyperlink ref="C21" r:id="rId141" xr:uid="{7549E707-F888-46F9-AA71-F2DA94190D46}"/>
    <hyperlink ref="E21" r:id="rId142" display="https://www.daloopa.com/src/4431972" xr:uid="{AD23CB83-DC75-4289-9DB9-C12FABB47E4E}"/>
    <hyperlink ref="F21" r:id="rId143" display="https://www.daloopa.com/src/4431656" xr:uid="{7583FA28-7B5E-44C3-933E-B11CF40CEF3A}"/>
    <hyperlink ref="G21" r:id="rId144" display="https://www.daloopa.com/src/4431497" xr:uid="{679FA04A-090F-4CEF-989C-32D8869F386B}"/>
    <hyperlink ref="H21" r:id="rId145" display="https://www.daloopa.com/src/4431117" xr:uid="{B9FC512E-9EA9-4C8D-917A-3796F51EF5DA}"/>
    <hyperlink ref="I21" r:id="rId146" display="https://www.daloopa.com/src/4430995" xr:uid="{6B1F9F59-2F6B-420E-8404-9A6F13FA8941}"/>
    <hyperlink ref="J21" r:id="rId147" display="https://www.daloopa.com/src/4430961" xr:uid="{B3F40554-8544-42DA-9DAB-E789FCC914DC}"/>
    <hyperlink ref="L21" r:id="rId148" display="https://www.daloopa.com/src/4430268" xr:uid="{33708D59-82BC-490E-9BB3-4E80816EBD87}"/>
    <hyperlink ref="M21" r:id="rId149" display="https://www.daloopa.com/src/4430206" xr:uid="{99033FDF-4367-4CA6-9672-D7CD46198569}"/>
    <hyperlink ref="N21" r:id="rId150" display="https://www.daloopa.com/src/4430067" xr:uid="{AB9B1C63-8D71-47C1-A198-9776534A1142}"/>
    <hyperlink ref="P21" r:id="rId151" display="https://www.daloopa.com/src/4429236" xr:uid="{708BAB4A-FB64-42A1-96D3-04F5EBFA3C35}"/>
    <hyperlink ref="Z21" r:id="rId152" display="https://www.daloopa.com/src/4427160" xr:uid="{FD09958A-8E83-47F7-A8DB-C37D73257BFA}"/>
    <hyperlink ref="AF21" r:id="rId153" display="https://www.daloopa.com/src/4427067" xr:uid="{4B524BA1-5585-4466-93E0-D5E617112464}"/>
    <hyperlink ref="AK21" r:id="rId154" display="https://www.daloopa.com/src/23051836" xr:uid="{C969E4F5-26A4-416B-A5DE-D19798781033}"/>
    <hyperlink ref="AL21" r:id="rId155" display="https://www.daloopa.com/src/33992882" xr:uid="{B29D6B3D-32C2-469E-8342-1A867615B99D}"/>
    <hyperlink ref="AM21" r:id="rId156" display="https://www.daloopa.com/src/41059658" xr:uid="{EA36CFD6-567F-40A8-B92C-4AA617BFDA12}"/>
    <hyperlink ref="AO21" r:id="rId157" display="https://www.daloopa.com/src/55731947" xr:uid="{8AA230FD-7AAE-4679-9C23-A6BE0C3A4722}"/>
    <hyperlink ref="AR21" r:id="rId158" display="https://www.daloopa.com/src/69163362" xr:uid="{4E1E23EE-2319-44B4-ADE7-AEFC996E88D2}"/>
    <hyperlink ref="AS21" r:id="rId159" display="https://www.daloopa.com/src/75007471" xr:uid="{0AD48BB0-BB82-428C-839F-4CEAB6E190D7}"/>
    <hyperlink ref="A22" r:id="rId160" xr:uid="{A11E88F8-99CA-4C23-9C71-E60AB19EAD23}"/>
    <hyperlink ref="C22" r:id="rId161" xr:uid="{F80012AE-D985-4006-A222-023E71F57C48}"/>
    <hyperlink ref="K22" r:id="rId162" display="https://www.daloopa.com/src/4430912" xr:uid="{353EB8EB-4DC6-4E40-A831-E2ADFDD888BE}"/>
    <hyperlink ref="Y22" r:id="rId163" display="https://www.daloopa.com/src/4427169" xr:uid="{1C9F515F-4622-42D3-933E-2CD74F9515E2}"/>
    <hyperlink ref="AA22" r:id="rId164" display="https://www.daloopa.com/src/4427150" xr:uid="{D95D00EF-AA7C-43D2-B2E4-5C3973978217}"/>
    <hyperlink ref="AB22" r:id="rId165" display="https://www.daloopa.com/src/4427135" xr:uid="{65CA9E58-C755-406F-81B6-F3C2FD93211C}"/>
    <hyperlink ref="AC22" r:id="rId166" display="https://www.daloopa.com/src/4427126" xr:uid="{F21FEC84-3C69-4E76-AA84-E2235A2893DC}"/>
    <hyperlink ref="AD22" r:id="rId167" display="https://www.daloopa.com/src/4427090" xr:uid="{3AB4BD94-4B36-4EA4-9B2E-09723AA4BEBD}"/>
    <hyperlink ref="AE22" r:id="rId168" display="https://www.daloopa.com/src/4427105" xr:uid="{C5D1933F-C78E-4F1D-A390-A7480478B58B}"/>
    <hyperlink ref="AJ22" r:id="rId169" display="https://www.daloopa.com/src/18749659" xr:uid="{55641700-FDC4-484C-86FB-78E1EB8F2F60}"/>
    <hyperlink ref="AN22" r:id="rId170" display="https://www.daloopa.com/src/50451419" xr:uid="{FA00095D-56DF-40EA-A572-392CBA18FAA4}"/>
    <hyperlink ref="AP22" r:id="rId171" display="https://www.daloopa.com/src/60194601" xr:uid="{E00634C5-4664-4D8A-A73E-99B896072261}"/>
    <hyperlink ref="AQ22" r:id="rId172" display="https://www.daloopa.com/src/64848917" xr:uid="{B8E15247-68AC-43F0-879C-B087E5214D83}"/>
    <hyperlink ref="A23" r:id="rId173" xr:uid="{4470B304-0603-4B6E-BB9D-27559DF42645}"/>
    <hyperlink ref="C23" r:id="rId174" xr:uid="{AC13BC4D-1559-4F70-9E42-4181AF6074F5}"/>
    <hyperlink ref="AR23" r:id="rId175" display="https://www.daloopa.com/src/70356460" xr:uid="{E06BCE47-273E-481E-B318-2A90D8B3CDA4}"/>
    <hyperlink ref="A24" r:id="rId176" xr:uid="{B00F0BB0-CCFF-44D2-9B29-12A83BF9F2D7}"/>
    <hyperlink ref="C24" r:id="rId177" xr:uid="{C4973EAC-FA14-4F86-9F12-03D934FC67C0}"/>
    <hyperlink ref="T24" r:id="rId178" display="https://www.daloopa.com/src/4427488" xr:uid="{07C76D77-DEC7-4B42-80EA-D2A49164487A}"/>
    <hyperlink ref="A25" r:id="rId179" xr:uid="{D41FD2D1-0A9A-4E52-ADBF-F23F757B3745}"/>
    <hyperlink ref="C25" r:id="rId180" xr:uid="{F4E75841-E2AD-449E-88BA-CEADF19C107C}"/>
    <hyperlink ref="P25" r:id="rId181" display="https://www.daloopa.com/src/4429237" xr:uid="{637093F2-0CCB-44B3-91F5-E25A1A052CB5}"/>
    <hyperlink ref="A26" r:id="rId182" xr:uid="{1F3E7986-08ED-4D93-8800-36C6A15D1E60}"/>
    <hyperlink ref="C26" r:id="rId183" xr:uid="{7A343EAC-0121-41A6-AA19-B977E1B63936}"/>
    <hyperlink ref="P26" r:id="rId184" display="https://www.daloopa.com/src/4429238" xr:uid="{EF82ABBB-B718-4BB2-B089-6F02D099663F}"/>
    <hyperlink ref="A27" r:id="rId185" xr:uid="{0F5EC74B-2019-4A9E-8DAB-E7AF086A2289}"/>
    <hyperlink ref="C27" r:id="rId186" xr:uid="{62D3BDEC-57BE-4578-B998-B4F584A88B1A}"/>
    <hyperlink ref="L27" r:id="rId187" display="https://www.daloopa.com/src/51152472" xr:uid="{8C00CFBF-82C2-469E-9834-457E1AD32B75}"/>
    <hyperlink ref="M27" r:id="rId188" display="https://www.daloopa.com/src/51152271" xr:uid="{7950DE91-BB07-4DAD-9495-42CDB3FE1A54}"/>
    <hyperlink ref="N27" r:id="rId189" display="https://www.daloopa.com/src/51151685" xr:uid="{F5C6B7FF-4C7B-4FF3-8974-D532A7D8D54A}"/>
    <hyperlink ref="O27" r:id="rId190" display="https://www.daloopa.com/src/51150853" xr:uid="{6DC0A929-57E9-4DE9-A63D-115B309F3FCB}"/>
    <hyperlink ref="A28" r:id="rId191" xr:uid="{61F08023-5129-448D-A534-08A0750C804B}"/>
    <hyperlink ref="C28" r:id="rId192" xr:uid="{31B8A7BE-DC69-4F7E-BC56-528A4DBF48A6}"/>
    <hyperlink ref="E28" r:id="rId193" display="https://www.daloopa.com/src/4431973" xr:uid="{6EE78B45-AE54-427B-9C0F-335E5D1592B8}"/>
    <hyperlink ref="F28" r:id="rId194" display="https://www.daloopa.com/src/4431657" xr:uid="{F2E7301E-8434-42A1-BFDD-4027317E1F22}"/>
    <hyperlink ref="G28" r:id="rId195" display="https://www.daloopa.com/src/4431498" xr:uid="{B75904FB-0F33-4738-861B-14AC1CDDA45F}"/>
    <hyperlink ref="H28" r:id="rId196" display="https://www.daloopa.com/src/4431118" xr:uid="{BC7786B0-47FB-484E-A231-DFD5D946AD18}"/>
    <hyperlink ref="I28" r:id="rId197" display="https://www.daloopa.com/src/4430996" xr:uid="{83E87497-E3AB-41D2-AEBE-DA91B52D9A6C}"/>
    <hyperlink ref="J28" r:id="rId198" display="https://www.daloopa.com/src/4430962" xr:uid="{A2350E8D-453A-4675-8FED-0275A7D1D903}"/>
    <hyperlink ref="L28" r:id="rId199" display="https://www.daloopa.com/src/4430269" xr:uid="{3908FBD3-4017-41F4-8CF0-2925B6F033BE}"/>
    <hyperlink ref="M28" r:id="rId200" display="https://www.daloopa.com/src/4430207" xr:uid="{8420D4F0-BE77-4245-9BA3-46FD38D75E89}"/>
    <hyperlink ref="N28" r:id="rId201" display="https://www.daloopa.com/src/4430068" xr:uid="{31FEEDC6-9F65-40D3-9599-086F6C415A9C}"/>
    <hyperlink ref="O28" r:id="rId202" display="https://www.daloopa.com/src/4429732" xr:uid="{A6AD746B-9A23-47C8-8443-45F6B7F6D4A8}"/>
    <hyperlink ref="P28" r:id="rId203" display="https://www.daloopa.com/src/4429245" xr:uid="{3ACD4F51-0BA7-45BF-9A96-712C0E092E9B}"/>
    <hyperlink ref="AF28" r:id="rId204" display="https://www.daloopa.com/src/4427068" xr:uid="{0D633085-B8A7-419F-B4B3-22371D7158E8}"/>
    <hyperlink ref="AJ28" r:id="rId205" display="https://www.daloopa.com/src/18749661" xr:uid="{6FF1319A-CC0C-48C5-A0BE-00354AA896E2}"/>
    <hyperlink ref="AK28" r:id="rId206" display="https://www.daloopa.com/src/23051837" xr:uid="{213BF1EC-A13A-4E3F-995D-332B9433BEE0}"/>
    <hyperlink ref="AL28" r:id="rId207" display="https://www.daloopa.com/src/33992883" xr:uid="{9B44C549-FE82-49EF-A8D7-9C7A5636EDE3}"/>
    <hyperlink ref="AM28" r:id="rId208" display="https://www.daloopa.com/src/41059660" xr:uid="{BCC3010A-BAD6-4EF5-8139-7ACC59E453DF}"/>
    <hyperlink ref="AO28" r:id="rId209" display="https://www.daloopa.com/src/55731956" xr:uid="{B55490D4-8325-4B4A-924C-C598D9FFCE85}"/>
    <hyperlink ref="AP28" r:id="rId210" display="https://www.daloopa.com/src/60194602" xr:uid="{0CA11FA6-7308-46F2-9008-ADB690FB61E3}"/>
    <hyperlink ref="AQ28" r:id="rId211" display="https://www.daloopa.com/src/64848909" xr:uid="{FE6BF6F9-511E-42AB-AD93-BEB405008932}"/>
    <hyperlink ref="AR28" r:id="rId212" display="https://www.daloopa.com/src/69163363" xr:uid="{9CC98A1D-A420-4F80-B407-13DD5312AF58}"/>
    <hyperlink ref="A29" r:id="rId213" xr:uid="{D4E70AC7-F880-48BE-A569-A94725746D3E}"/>
    <hyperlink ref="C29" r:id="rId214" xr:uid="{2ECF5FB2-76C1-4563-A8F3-09D7A5A1C87C}"/>
    <hyperlink ref="E29" r:id="rId215" display="https://www.daloopa.com/src/4431974" xr:uid="{16F68B36-0135-4442-92EA-4948530258A7}"/>
    <hyperlink ref="F29" r:id="rId216" display="https://www.daloopa.com/src/4431658" xr:uid="{837BF40C-B6C1-4B0A-BCAF-99DAD7CCE387}"/>
    <hyperlink ref="G29" r:id="rId217" display="https://www.daloopa.com/src/4431499" xr:uid="{15F6EE4B-562F-4085-AA39-A174515E13BF}"/>
    <hyperlink ref="H29" r:id="rId218" display="https://www.daloopa.com/src/4431119" xr:uid="{946CFF64-C0FB-4476-8DEC-CEBBB6A3ACB2}"/>
    <hyperlink ref="I29" r:id="rId219" display="https://www.daloopa.com/src/4430997" xr:uid="{5A54589A-4A4C-4B5B-995F-A8EEA9F72A52}"/>
    <hyperlink ref="J29" r:id="rId220" display="https://www.daloopa.com/src/4430963" xr:uid="{1DF574EC-A48D-44D8-82AF-4D085E7A2EBF}"/>
    <hyperlink ref="L29" r:id="rId221" display="https://www.daloopa.com/src/4430270" xr:uid="{79B108BB-5C53-4120-AD3D-85EE4C137FED}"/>
    <hyperlink ref="M29" r:id="rId222" display="https://www.daloopa.com/src/4430208" xr:uid="{82067C3F-8402-43BE-8B5A-BF7CEFC83303}"/>
    <hyperlink ref="N29" r:id="rId223" display="https://www.daloopa.com/src/4430069" xr:uid="{5F41827D-3133-4EE5-AF89-EF9575F1E451}"/>
    <hyperlink ref="O29" r:id="rId224" display="https://www.daloopa.com/src/4429733" xr:uid="{53916B80-B950-4C75-BC23-8D121A999E37}"/>
    <hyperlink ref="P29" r:id="rId225" display="https://www.daloopa.com/src/4429239" xr:uid="{649DF565-D66F-4103-AFBA-7A3A59B06360}"/>
    <hyperlink ref="AF29" r:id="rId226" display="https://www.daloopa.com/src/4427069" xr:uid="{F8379C3D-06D6-4E50-B0C3-F37E8FF6B697}"/>
    <hyperlink ref="AJ29" r:id="rId227" display="https://www.daloopa.com/src/18749660" xr:uid="{4C95852D-8EE4-414D-B4DA-5CD523331DDF}"/>
    <hyperlink ref="AK29" r:id="rId228" display="https://www.daloopa.com/src/23051838" xr:uid="{71F35C79-BAF3-4B44-A16B-2C0083CE700D}"/>
    <hyperlink ref="AL29" r:id="rId229" display="https://www.daloopa.com/src/33992884" xr:uid="{CA9CB974-2C07-47F1-BF31-464C07D02766}"/>
    <hyperlink ref="AM29" r:id="rId230" display="https://www.daloopa.com/src/41059659" xr:uid="{D9D505E7-45A3-4D15-83F7-5CA776B94E77}"/>
    <hyperlink ref="AO29" r:id="rId231" display="https://www.daloopa.com/src/55731955" xr:uid="{218B0906-7FB4-47EC-8F2D-D8093944748D}"/>
    <hyperlink ref="AP29" r:id="rId232" display="https://www.daloopa.com/src/60194603" xr:uid="{A530EFE7-7DA2-4A1D-AD19-CFFDA2CB9FB4}"/>
    <hyperlink ref="AQ29" r:id="rId233" display="https://www.daloopa.com/src/64848908" xr:uid="{1B96CD16-929B-4A24-B84F-46228BE65790}"/>
    <hyperlink ref="AR29" r:id="rId234" display="https://www.daloopa.com/src/69163359" xr:uid="{7239B786-39BE-4A5A-BF06-B8AE266002C1}"/>
    <hyperlink ref="A30" r:id="rId235" xr:uid="{D4076466-C4CD-43B2-ADA9-7C983AA61371}"/>
    <hyperlink ref="C30" r:id="rId236" xr:uid="{777BF874-DE23-40E6-8837-E878232EB336}"/>
    <hyperlink ref="K30" r:id="rId237" display="https://www.daloopa.com/src/4430913" xr:uid="{69781391-9B32-4ACA-BAB2-30B14CB051A4}"/>
    <hyperlink ref="W30" r:id="rId238" display="https://www.daloopa.com/src/4427285" xr:uid="{6E2B1DAB-CFC2-4983-804C-BB9A06700946}"/>
    <hyperlink ref="AB30" r:id="rId239" display="https://www.daloopa.com/src/4427136" xr:uid="{4D31BD06-F2F3-4F1F-940F-7644B17F3817}"/>
    <hyperlink ref="AC30" r:id="rId240" display="https://www.daloopa.com/src/4427127" xr:uid="{AFDBB51C-D488-4E84-8C1D-4669E1035080}"/>
    <hyperlink ref="AD30" r:id="rId241" display="https://www.daloopa.com/src/4427091" xr:uid="{A8AFF2BE-39C4-4E2F-8696-65799C8FE903}"/>
    <hyperlink ref="AE30" r:id="rId242" display="https://www.daloopa.com/src/4427106" xr:uid="{A362E588-2977-425D-B89B-4E47C2E91683}"/>
    <hyperlink ref="AG30" r:id="rId243" display="https://www.daloopa.com/src/8886446" xr:uid="{182C60EB-BA49-4ED1-B93C-F8EE005DDF68}"/>
    <hyperlink ref="AH30" r:id="rId244" display="https://www.daloopa.com/src/8886482" xr:uid="{A672B8A9-2590-4F84-806B-28054CE31955}"/>
    <hyperlink ref="AN30" r:id="rId245" display="https://www.daloopa.com/src/50451420" xr:uid="{A38BC6F4-DAC3-4251-BB7F-E50E7672846A}"/>
    <hyperlink ref="A31" r:id="rId246" xr:uid="{8C2CB94D-D0A9-4315-AA3B-FC6962BBAEBF}"/>
    <hyperlink ref="C31" r:id="rId247" xr:uid="{EAE1E191-FBF3-46A4-B505-30EA200C25E9}"/>
    <hyperlink ref="AJ31" r:id="rId248" display="https://www.daloopa.com/src/18749662" xr:uid="{26EC9B46-730A-4E59-BB29-C423E94E86A2}"/>
    <hyperlink ref="AK31" r:id="rId249" display="https://www.daloopa.com/src/23051839" xr:uid="{5C9D4244-9311-42ED-BCFD-A6294B1F2C76}"/>
    <hyperlink ref="AL31" r:id="rId250" display="https://www.daloopa.com/src/33992887" xr:uid="{781E4D35-5E30-4362-A500-9F970A76499F}"/>
    <hyperlink ref="AM31" r:id="rId251" display="https://www.daloopa.com/src/41059661" xr:uid="{E43DA554-8B01-4050-85B4-3BAA0539B014}"/>
    <hyperlink ref="A32" r:id="rId252" xr:uid="{38452AE6-F727-4B58-9A98-FBD17898840B}"/>
    <hyperlink ref="C32" r:id="rId253" xr:uid="{B58BDC29-DA64-43D1-B29C-779507A0FBB9}"/>
    <hyperlink ref="AJ32" r:id="rId254" display="https://www.daloopa.com/src/18749663" xr:uid="{3CDA40F0-444E-4081-BA08-409B710CA0CE}"/>
    <hyperlink ref="AK32" r:id="rId255" display="https://www.daloopa.com/src/23051840" xr:uid="{7B1729B3-A1BE-4A7B-9525-CC9AE5477B34}"/>
    <hyperlink ref="AL32" r:id="rId256" display="https://www.daloopa.com/src/33992888" xr:uid="{626A579A-3028-4D54-8BDA-512A99BBFFC7}"/>
    <hyperlink ref="AM32" r:id="rId257" display="https://www.daloopa.com/src/41059662" xr:uid="{D8C2E67E-61C2-4659-84C6-72FA2F33A025}"/>
    <hyperlink ref="A33" r:id="rId258" xr:uid="{D719E9BD-CD6E-455F-9E96-CEE5819FF2E8}"/>
    <hyperlink ref="C33" r:id="rId259" xr:uid="{9D1598F4-6A26-47B1-90C9-8199A5A00592}"/>
    <hyperlink ref="F33" r:id="rId260" display="https://www.daloopa.com/src/4431659" xr:uid="{AB553E6E-CE68-46BA-8A06-CD60A0DBD71D}"/>
    <hyperlink ref="A34" r:id="rId261" xr:uid="{3D535947-D26F-4F4C-B50A-6F0955CF83C9}"/>
    <hyperlink ref="C34" r:id="rId262" xr:uid="{A92AF2C4-8EA7-476E-B123-FAE482A21868}"/>
    <hyperlink ref="F34" r:id="rId263" display="https://www.daloopa.com/src/4431660" xr:uid="{CB4D1B2F-23CD-4D71-BC21-81778850F5BE}"/>
    <hyperlink ref="G34" r:id="rId264" display="https://www.daloopa.com/src/4431500" xr:uid="{FD6E9902-47A6-411A-9E32-1AFDD673B246}"/>
    <hyperlink ref="A35" r:id="rId265" xr:uid="{233B8C21-4B19-413C-A8BA-20C8DE3BBB75}"/>
    <hyperlink ref="C35" r:id="rId266" xr:uid="{CE0C45FF-B12D-4D5F-82AC-4F17EE6E9F69}"/>
    <hyperlink ref="F35" r:id="rId267" display="https://www.daloopa.com/src/4431661" xr:uid="{D74BB947-0566-4520-B680-873FCF13AE82}"/>
    <hyperlink ref="G35" r:id="rId268" display="https://www.daloopa.com/src/4431501" xr:uid="{418F294A-5F72-4FE5-B86D-EE416DCA2A2E}"/>
    <hyperlink ref="A36" r:id="rId269" xr:uid="{3FC1EEFA-4978-473F-9812-35406221C0FC}"/>
    <hyperlink ref="C36" r:id="rId270" xr:uid="{0BF8E34D-7770-437A-8E14-7C857D3BFFEC}"/>
    <hyperlink ref="L36" r:id="rId271" display="https://www.daloopa.com/src/4430271" xr:uid="{364C7413-AFCA-4698-9FEE-046DE451DD53}"/>
    <hyperlink ref="M36" r:id="rId272" display="https://www.daloopa.com/src/4430209" xr:uid="{7215FE3F-87B0-4057-A6CB-7CD76A1CF980}"/>
    <hyperlink ref="N36" r:id="rId273" display="https://www.daloopa.com/src/4430070" xr:uid="{C390953B-EC31-4532-B7BD-625B8A9A1522}"/>
    <hyperlink ref="P36" r:id="rId274" display="https://www.daloopa.com/src/4429246" xr:uid="{04A7B1DB-A84D-4AF4-84E1-68FF815449AA}"/>
    <hyperlink ref="AB36" r:id="rId275" display="https://www.daloopa.com/src/4427137" xr:uid="{A57B1F86-DD49-4B4B-89AE-652A48EDB80A}"/>
    <hyperlink ref="AC36" r:id="rId276" display="https://www.daloopa.com/src/4427128" xr:uid="{4AA9F801-3342-4CEF-86E3-6A895C7399CC}"/>
    <hyperlink ref="AD36" r:id="rId277" display="https://www.daloopa.com/src/4427092" xr:uid="{BA2D8A42-B2A0-44CB-B4D6-6FEAF22E9AB5}"/>
    <hyperlink ref="AE36" r:id="rId278" display="https://www.daloopa.com/src/4427107" xr:uid="{94158C38-22DD-4702-B1E7-F192E9AF9E7D}"/>
    <hyperlink ref="A37" r:id="rId279" xr:uid="{E0022D16-AE17-4CBD-A5DF-A3AA5ED03DF6}"/>
    <hyperlink ref="C37" r:id="rId280" xr:uid="{6C3E14F4-3298-40D1-AD3D-10533C94EC93}"/>
    <hyperlink ref="L37" r:id="rId281" display="https://www.daloopa.com/src/4430272" xr:uid="{02C512C8-1DF7-4F14-B4D6-3FBBE8119BB1}"/>
    <hyperlink ref="M37" r:id="rId282" display="https://www.daloopa.com/src/4430210" xr:uid="{5A70EB1E-EFCC-4D14-9EEB-38DEBF455241}"/>
    <hyperlink ref="N37" r:id="rId283" display="https://www.daloopa.com/src/4430071" xr:uid="{2AA0441E-9F35-4F1E-8312-BC261282F9B8}"/>
    <hyperlink ref="P37" r:id="rId284" display="https://www.daloopa.com/src/4429240" xr:uid="{9C58DFA8-1EDC-4378-823E-1D8D60426FF5}"/>
    <hyperlink ref="AB37" r:id="rId285" display="https://www.daloopa.com/src/4427138" xr:uid="{10D4C815-C038-48C1-9EA8-C6A60907FF93}"/>
    <hyperlink ref="AC37" r:id="rId286" display="https://www.daloopa.com/src/4427129" xr:uid="{6E649800-59B4-41C4-BD0E-D3BB0ECDE782}"/>
    <hyperlink ref="AD37" r:id="rId287" display="https://www.daloopa.com/src/4427093" xr:uid="{B6B2E18F-8B98-4168-8B16-00C5B008A9BD}"/>
    <hyperlink ref="AE37" r:id="rId288" display="https://www.daloopa.com/src/4427108" xr:uid="{407C7A32-EBD7-4AD2-B221-D1AABE628DB7}"/>
    <hyperlink ref="A38" r:id="rId289" xr:uid="{F1B04CF4-865C-4F2E-BCF9-201B495B75E4}"/>
    <hyperlink ref="C38" r:id="rId290" xr:uid="{FD395F7B-5654-4F53-955E-9655F38244DF}"/>
    <hyperlink ref="AD38" r:id="rId291" display="https://www.daloopa.com/src/4427094" xr:uid="{2F880308-B592-44A7-AEE4-9D8D36309A8E}"/>
    <hyperlink ref="AE38" r:id="rId292" display="https://www.daloopa.com/src/4427109" xr:uid="{87BCD1F1-72FA-4D97-A9BE-9D4105F0CFD9}"/>
    <hyperlink ref="A39" r:id="rId293" xr:uid="{68815CF3-A2C6-4ABC-82FA-2C57B4CE6AA3}"/>
    <hyperlink ref="C39" r:id="rId294" xr:uid="{C8DAC4D4-783C-439E-8890-1ED89E8A21FF}"/>
    <hyperlink ref="AD39" r:id="rId295" display="https://www.daloopa.com/src/4427095" xr:uid="{7E403A35-AB38-4BEA-8A53-95FA2A98886C}"/>
    <hyperlink ref="AE39" r:id="rId296" display="https://www.daloopa.com/src/4427110" xr:uid="{C1C7C890-1D55-4445-B5EF-675B7BCCF218}"/>
    <hyperlink ref="A40" r:id="rId297" xr:uid="{160FCF55-150F-4096-B79C-962020ADC06F}"/>
    <hyperlink ref="C40" r:id="rId298" xr:uid="{5384C375-44E4-4EA8-B3C7-98ACBB8E9221}"/>
    <hyperlink ref="E40" r:id="rId299" display="https://www.daloopa.com/src/4431975" xr:uid="{8A5AB787-3511-42EA-94ED-D0235149C7AD}"/>
    <hyperlink ref="A41" r:id="rId300" xr:uid="{5D342A83-2636-4C77-B430-095625207A34}"/>
    <hyperlink ref="C41" r:id="rId301" xr:uid="{69274382-51B1-4028-98D1-895D706E8E86}"/>
    <hyperlink ref="E41" r:id="rId302" display="https://www.daloopa.com/src/4431976" xr:uid="{3932E93E-5394-45A5-B282-2057BACC1EDC}"/>
    <hyperlink ref="A42" r:id="rId303" xr:uid="{06D75B35-B24B-4C0B-89DD-7183B005E80A}"/>
    <hyperlink ref="C42" r:id="rId304" xr:uid="{D6C9265B-5786-40B5-BE32-B1B492CE511F}"/>
    <hyperlink ref="H42" r:id="rId305" display="https://www.daloopa.com/src/4431120" xr:uid="{29AFE155-57C5-4F7D-BE8B-EDFE251AF93E}"/>
    <hyperlink ref="A43" r:id="rId306" xr:uid="{4963C5A6-103D-4871-B3E4-A30C30D89636}"/>
    <hyperlink ref="C43" r:id="rId307" xr:uid="{80C50E17-0C10-4B1A-9EC6-C972D7E887D7}"/>
    <hyperlink ref="H43" r:id="rId308" display="https://www.daloopa.com/src/4431121" xr:uid="{80FC381D-69E1-4CB1-B5B1-9DB7EE88CFF7}"/>
    <hyperlink ref="A44" r:id="rId309" xr:uid="{E9C1AE6F-20DD-49CF-ABF9-38DF0063DB18}"/>
    <hyperlink ref="C44" r:id="rId310" xr:uid="{393A7E9C-0184-4B8D-AC35-D09D63D36B6F}"/>
    <hyperlink ref="H44" r:id="rId311" display="https://www.daloopa.com/src/4431122" xr:uid="{958138C2-733F-4932-92B0-5C9D54B9B3E3}"/>
    <hyperlink ref="A45" r:id="rId312" xr:uid="{024D79F7-45EB-4DB1-85AF-E37A6D114EED}"/>
    <hyperlink ref="C45" r:id="rId313" xr:uid="{22AD7A0E-8AD3-4B79-822E-69E3B5D0D156}"/>
    <hyperlink ref="H45" r:id="rId314" display="https://www.daloopa.com/src/4431124" xr:uid="{0115735A-AEC0-4736-B887-25B10FAD5807}"/>
    <hyperlink ref="A46" r:id="rId315" xr:uid="{96AA10CC-9BB0-47A5-B193-53119A66A46B}"/>
    <hyperlink ref="C46" r:id="rId316" xr:uid="{04611580-1E88-4411-9649-65B4E7F1E42C}"/>
    <hyperlink ref="H46" r:id="rId317" display="https://www.daloopa.com/src/4431125" xr:uid="{039C4B96-FF2B-4AD1-A321-D93221313344}"/>
    <hyperlink ref="A47" r:id="rId318" xr:uid="{DCFA5D2E-6E4C-4C51-8F2A-8A6F2FB7BE0B}"/>
    <hyperlink ref="C47" r:id="rId319" xr:uid="{07E5325C-63B6-48B3-BBE2-2531348635D8}"/>
    <hyperlink ref="H47" r:id="rId320" display="https://www.daloopa.com/src/4431128" xr:uid="{E68160EC-3985-4472-BC1F-D5A7E35CFFD3}"/>
    <hyperlink ref="A48" r:id="rId321" xr:uid="{ED3FD724-CAFC-4260-B72C-CA789C20E8E4}"/>
    <hyperlink ref="C48" r:id="rId322" xr:uid="{3077C91E-B5FD-48C6-A5C2-4252C55CBE65}"/>
    <hyperlink ref="H48" r:id="rId323" display="https://www.daloopa.com/src/4431131" xr:uid="{8BB58705-ADA6-4B2B-B950-FE42123AA847}"/>
    <hyperlink ref="A49" r:id="rId324" xr:uid="{ACB7ED14-7E1F-4B51-A474-E49BD4596592}"/>
    <hyperlink ref="C49" r:id="rId325" xr:uid="{CCB5CB92-D36D-4431-B61F-4285E3AA5554}"/>
    <hyperlink ref="H49" r:id="rId326" display="https://www.daloopa.com/src/4431129" xr:uid="{69F50233-8C0D-4106-B995-844D78E87934}"/>
    <hyperlink ref="A50" r:id="rId327" xr:uid="{8D9E0E78-0741-4FDF-8942-AB15862D9906}"/>
    <hyperlink ref="C50" r:id="rId328" xr:uid="{BDC0F3EF-0CC1-4C93-9300-557583F2DF6F}"/>
    <hyperlink ref="H50" r:id="rId329" display="https://www.daloopa.com/src/4431130" xr:uid="{16B8F014-C088-4D00-B87A-72FE05B58B33}"/>
    <hyperlink ref="A51" r:id="rId330" xr:uid="{9FB36A63-B1C0-4251-92C4-5E1EE271C9FA}"/>
    <hyperlink ref="C51" r:id="rId331" xr:uid="{3A936D33-CF0F-4B0D-A0DC-E6D906496147}"/>
    <hyperlink ref="H51" r:id="rId332" display="https://www.daloopa.com/src/4431123" xr:uid="{9B28FD86-54FC-4A0A-B15D-82143E6DCB27}"/>
    <hyperlink ref="A52" r:id="rId333" xr:uid="{B6F3B884-E5D5-42C1-AF14-9142665800A0}"/>
    <hyperlink ref="C52" r:id="rId334" xr:uid="{EF072EC6-6C00-44C6-9E23-D36EA5F10132}"/>
    <hyperlink ref="H52" r:id="rId335" display="https://www.daloopa.com/src/4431126" xr:uid="{1B41DEA3-9A38-42D3-BDB5-BA4C09F47156}"/>
    <hyperlink ref="A53" r:id="rId336" xr:uid="{B06D27FD-6041-423B-B1AA-A7B470F8F672}"/>
    <hyperlink ref="C53" r:id="rId337" xr:uid="{D57D8ED5-A3B8-4A77-AFDD-EF4AB90712A8}"/>
    <hyperlink ref="H53" r:id="rId338" display="https://www.daloopa.com/src/4431127" xr:uid="{4E823FF2-D9FE-4FDF-8EBE-68A5846E7CC8}"/>
    <hyperlink ref="A54" r:id="rId339" xr:uid="{96F093F0-CF1E-427B-890A-B5C5905EAAB4}"/>
    <hyperlink ref="C54" r:id="rId340" xr:uid="{65B7BC21-8F51-4689-9AA2-80576B99C976}"/>
    <hyperlink ref="E54" r:id="rId341" display="https://www.daloopa.com/src/4431977" xr:uid="{9609F4B9-6C2C-46AB-94AB-50EC14E1D429}"/>
    <hyperlink ref="H54" r:id="rId342" display="https://www.daloopa.com/src/4431132" xr:uid="{E569858C-7EF3-4484-A225-6A93ADE473CA}"/>
    <hyperlink ref="A55" r:id="rId343" xr:uid="{6DD9BC5C-29F1-44B0-A388-9678AA405B86}"/>
    <hyperlink ref="C55" r:id="rId344" xr:uid="{724ED355-F11D-4A45-B148-FBECCA664487}"/>
    <hyperlink ref="E55" r:id="rId345" display="https://www.daloopa.com/src/4431978" xr:uid="{42F1474B-BB58-4D3F-A3D8-E199777C3F16}"/>
    <hyperlink ref="H55" r:id="rId346" display="https://www.daloopa.com/src/4431133" xr:uid="{F0B3173D-253F-477F-A6C3-12CC348EB6E6}"/>
    <hyperlink ref="A56" r:id="rId347" xr:uid="{A8B7C7A0-DC1C-4745-BB4D-37484FD66613}"/>
    <hyperlink ref="C56" r:id="rId348" xr:uid="{27D5AAEF-8525-4FAF-854E-95C03A2ED00E}"/>
    <hyperlink ref="F56" r:id="rId349" display="https://www.daloopa.com/src/4431662" xr:uid="{B5D6B54C-FAD7-42B3-AFBE-7AB3D0A9AD6B}"/>
    <hyperlink ref="G56" r:id="rId350" display="https://www.daloopa.com/src/4431502" xr:uid="{8D85CA87-4E89-4D91-8EB1-93C3CC476745}"/>
    <hyperlink ref="L56" r:id="rId351" display="https://www.daloopa.com/src/4430273" xr:uid="{29F1730A-2CE6-4A5B-BEA8-2EB6265F6C07}"/>
    <hyperlink ref="A57" r:id="rId352" xr:uid="{88786F3C-85D5-493F-9EFD-9ABB0F23561D}"/>
    <hyperlink ref="C57" r:id="rId353" xr:uid="{90FEBFD0-238D-43C1-A102-AD482E9DD4AF}"/>
    <hyperlink ref="E57" r:id="rId354" display="https://www.daloopa.com/src/4431979" xr:uid="{1D255880-2F37-4554-B842-71CB215708AA}"/>
    <hyperlink ref="H57" r:id="rId355" display="https://www.daloopa.com/src/4431135" xr:uid="{A0E797EE-3A7C-4421-BC5E-7D35EF3EC2AE}"/>
    <hyperlink ref="I57" r:id="rId356" display="https://www.daloopa.com/src/4430998" xr:uid="{70DF6D60-0D88-4D43-A54D-C1868729E928}"/>
    <hyperlink ref="L57" r:id="rId357" display="https://www.daloopa.com/src/4430276" xr:uid="{A9DC596C-8D10-4EEA-A36A-BB1075895FEB}"/>
    <hyperlink ref="M57" r:id="rId358" display="https://www.daloopa.com/src/4430211" xr:uid="{80608B8D-7134-4F47-B79F-038C905CE979}"/>
    <hyperlink ref="N57" r:id="rId359" display="https://www.daloopa.com/src/4430072" xr:uid="{6C720D53-4843-4C7B-8546-660085FDE59E}"/>
    <hyperlink ref="O57" r:id="rId360" display="https://www.daloopa.com/src/4429734" xr:uid="{F0CAF0F9-E3EA-4AD3-8086-D4371D06B7DC}"/>
    <hyperlink ref="T57" r:id="rId361" display="https://www.daloopa.com/src/4427486" xr:uid="{50494399-EDC3-471E-A78C-8BDFE4429BCB}"/>
    <hyperlink ref="V57" r:id="rId362" display="https://www.daloopa.com/src/4427382" xr:uid="{033B2ED2-5876-40E7-978D-B71D75C4CB53}"/>
    <hyperlink ref="W57" r:id="rId363" display="https://www.daloopa.com/src/4427282" xr:uid="{A4AB41E3-3449-4F0E-B995-105A3224C2C9}"/>
    <hyperlink ref="X57" r:id="rId364" display="https://www.daloopa.com/src/4427178" xr:uid="{8A4B91CF-35AB-46CF-A187-BD8A1E8F310F}"/>
    <hyperlink ref="Y57" r:id="rId365" display="https://www.daloopa.com/src/4427170" xr:uid="{8E5079A0-87FC-46D2-BAE6-BD053AC063FA}"/>
    <hyperlink ref="Z57" r:id="rId366" display="https://www.daloopa.com/src/4427161" xr:uid="{E6FFB223-D3A9-4D0D-84FA-3F8FFEE089A0}"/>
    <hyperlink ref="AA57" r:id="rId367" display="https://www.daloopa.com/src/4427151" xr:uid="{D5C59235-E535-4A3D-8B50-305A9AB0BD7C}"/>
    <hyperlink ref="AB57" r:id="rId368" display="https://www.daloopa.com/src/4427139" xr:uid="{C9BD5241-3615-40A7-ABC0-AC7A56D9CF70}"/>
    <hyperlink ref="AC57" r:id="rId369" display="https://www.daloopa.com/src/4427130" xr:uid="{ACEFAE8D-FC3D-4117-B4E8-31F829F03DD4}"/>
    <hyperlink ref="AD57" r:id="rId370" display="https://www.daloopa.com/src/4427096" xr:uid="{F5880457-B8AD-41D2-BAE6-053753B14522}"/>
    <hyperlink ref="AE57" r:id="rId371" display="https://www.daloopa.com/src/4427111" xr:uid="{2359608E-2FE2-4555-8F5A-094043B2D39A}"/>
    <hyperlink ref="AJ57" r:id="rId372" display="https://www.daloopa.com/src/18749664" xr:uid="{FFA08363-0419-49DE-A9BA-7D60960C7DC0}"/>
    <hyperlink ref="AK57" r:id="rId373" display="https://www.daloopa.com/src/23051907" xr:uid="{9AF8BA0C-9101-4013-BE41-8911CBA12D7C}"/>
    <hyperlink ref="AL57" r:id="rId374" display="https://www.daloopa.com/src/33992889" xr:uid="{5CCECAC6-D373-4869-9287-46E66ED84065}"/>
    <hyperlink ref="AM57" r:id="rId375" display="https://www.daloopa.com/src/41059664" xr:uid="{19372CBA-B4E9-4E80-8FCC-6AFE7213D3DC}"/>
    <hyperlink ref="A58" r:id="rId376" xr:uid="{A37ADFD7-4DBC-4D04-97FA-77E6760EF43A}"/>
    <hyperlink ref="C58" r:id="rId377" xr:uid="{20447111-513F-4A35-89C4-DB5B79ED192C}"/>
    <hyperlink ref="E58" r:id="rId378" display="https://www.daloopa.com/src/4431980" xr:uid="{E6376C85-DC4E-4B8C-8C58-09CC6C1B6A61}"/>
    <hyperlink ref="H58" r:id="rId379" display="https://www.daloopa.com/src/4431136" xr:uid="{3960BD34-3AA4-4F22-B957-A2D6A64E8EDD}"/>
    <hyperlink ref="I58" r:id="rId380" display="https://www.daloopa.com/src/4430999" xr:uid="{B818598B-EF1B-49B8-9EAA-B901241F44E8}"/>
    <hyperlink ref="L58" r:id="rId381" display="https://www.daloopa.com/src/4430277" xr:uid="{EAED7F0C-7BD5-4963-BE97-05D6C2E1FEC1}"/>
    <hyperlink ref="M58" r:id="rId382" display="https://www.daloopa.com/src/4430212" xr:uid="{316D0001-F4E7-4F7D-A300-39B0760C2872}"/>
    <hyperlink ref="N58" r:id="rId383" display="https://www.daloopa.com/src/4430073" xr:uid="{4A59AD9B-E1A6-475E-9C99-EE16E25E52A6}"/>
    <hyperlink ref="O58" r:id="rId384" display="https://www.daloopa.com/src/4429735" xr:uid="{96D55EFF-3CE3-447F-B162-14C235681629}"/>
    <hyperlink ref="T58" r:id="rId385" display="https://www.daloopa.com/src/4427487" xr:uid="{04FC9157-C500-4424-823B-FD7730C318B1}"/>
    <hyperlink ref="V58" r:id="rId386" display="https://www.daloopa.com/src/4427383" xr:uid="{665AF23A-432C-4D79-890E-F4894948585C}"/>
    <hyperlink ref="W58" r:id="rId387" display="https://www.daloopa.com/src/4427283" xr:uid="{D139D51F-0CA9-4763-9AA6-7ECF58898C5E}"/>
    <hyperlink ref="X58" r:id="rId388" display="https://www.daloopa.com/src/4427179" xr:uid="{C0B6EB08-8B82-44B8-A731-D8677FE00063}"/>
    <hyperlink ref="Y58" r:id="rId389" display="https://www.daloopa.com/src/4427171" xr:uid="{1FA4E449-3A00-4466-8C2D-9AC9C018CCA4}"/>
    <hyperlink ref="Z58" r:id="rId390" display="https://www.daloopa.com/src/4427162" xr:uid="{749E4A42-019E-476C-B841-15BE60EE02B0}"/>
    <hyperlink ref="AA58" r:id="rId391" display="https://www.daloopa.com/src/4427152" xr:uid="{47A79ED8-515C-4CBF-82BE-CFC4A717364C}"/>
    <hyperlink ref="AB58" r:id="rId392" display="https://www.daloopa.com/src/4427140" xr:uid="{7FE2B320-4FC9-4102-BCB8-1AD9F0D6162D}"/>
    <hyperlink ref="AC58" r:id="rId393" display="https://www.daloopa.com/src/4427131" xr:uid="{25A44D3F-F0A8-4D4C-AE29-59588D898477}"/>
    <hyperlink ref="AD58" r:id="rId394" display="https://www.daloopa.com/src/4427097" xr:uid="{E8F8EF4F-1522-401B-8563-95ED36E0F04D}"/>
    <hyperlink ref="AE58" r:id="rId395" display="https://www.daloopa.com/src/4427112" xr:uid="{B6B0E467-E1A4-403F-9475-51AB99B4B11C}"/>
    <hyperlink ref="AJ58" r:id="rId396" display="https://www.daloopa.com/src/18749665" xr:uid="{F06CB391-EC33-4C9B-90FA-53470454035A}"/>
    <hyperlink ref="AK58" r:id="rId397" display="https://www.daloopa.com/src/23051908" xr:uid="{8097F8E1-05BC-4976-B470-8576196B744E}"/>
    <hyperlink ref="AL58" r:id="rId398" display="https://www.daloopa.com/src/33992890" xr:uid="{5F66A776-7A31-4BF0-9BD3-A48458437E23}"/>
    <hyperlink ref="AM58" r:id="rId399" display="https://www.daloopa.com/src/41059663" xr:uid="{812399B9-4517-4C8D-8EFB-29F4BCC001E7}"/>
    <hyperlink ref="A59" r:id="rId400" xr:uid="{7AB05E9E-3E6C-47B7-8993-3165D18C7981}"/>
    <hyperlink ref="C59" r:id="rId401" xr:uid="{245B7E7A-B79A-4782-93E9-8834A8B59BD5}"/>
    <hyperlink ref="P59" r:id="rId402" display="https://www.daloopa.com/src/4429234" xr:uid="{73126A1F-A335-4009-A6B1-51832265A59C}"/>
    <hyperlink ref="S59" r:id="rId403" display="https://www.daloopa.com/src/4427500" xr:uid="{9F1CCF21-6B52-4974-B811-ADC758A20881}"/>
    <hyperlink ref="A60" r:id="rId404" xr:uid="{F1C473E5-3A7C-4373-9FB2-B0E541373938}"/>
    <hyperlink ref="C60" r:id="rId405" xr:uid="{F5D6F932-B163-472F-8226-17955ED65ADD}"/>
    <hyperlink ref="AJ60" r:id="rId406" display="https://www.daloopa.com/src/18749666" xr:uid="{952273A3-06B9-410F-B67C-72034D998395}"/>
    <hyperlink ref="AK60" r:id="rId407" display="https://www.daloopa.com/src/23051909" xr:uid="{E232C534-0547-411C-91BD-D756521B2519}"/>
    <hyperlink ref="AL60" r:id="rId408" display="https://www.daloopa.com/src/33992892" xr:uid="{70803BE8-8F51-4826-B030-DC4BC15945C8}"/>
    <hyperlink ref="AM60" r:id="rId409" display="https://www.daloopa.com/src/41059676" xr:uid="{7604EF6E-239F-41E7-9729-03BC560AE579}"/>
    <hyperlink ref="A61" r:id="rId410" xr:uid="{B397588A-3EA0-468A-99DC-B103CAADFB03}"/>
    <hyperlink ref="C61" r:id="rId411" xr:uid="{189A3246-B14C-40D6-AD77-73FD2DB35EDB}"/>
    <hyperlink ref="AJ61" r:id="rId412" display="https://www.daloopa.com/src/18749667" xr:uid="{185FD3A2-8074-4672-B788-7CD9E1EE33A9}"/>
    <hyperlink ref="AK61" r:id="rId413" display="https://www.daloopa.com/src/23051910" xr:uid="{1ED296A7-0595-4C08-89C4-2384BD5E5E2F}"/>
    <hyperlink ref="AL61" r:id="rId414" display="https://www.daloopa.com/src/33992891" xr:uid="{00AFBD84-40B9-44FB-BBF8-D01FC1EE10DE}"/>
    <hyperlink ref="AM61" r:id="rId415" display="https://www.daloopa.com/src/41059677" xr:uid="{D37F028B-F00F-4F28-9510-A3BAD4115F40}"/>
    <hyperlink ref="A62" r:id="rId416" xr:uid="{BBD5C027-CC40-4EB4-A4A3-BA79F7FE73A9}"/>
    <hyperlink ref="C62" r:id="rId417" xr:uid="{F35E4D42-5737-4B18-861A-3BB7A34C4C02}"/>
    <hyperlink ref="T62" r:id="rId418" display="https://www.daloopa.com/src/4427491" xr:uid="{4003621C-1C58-4EA0-910D-9741CBB4B55B}"/>
    <hyperlink ref="A63" r:id="rId419" xr:uid="{F75238A0-2B2E-4E49-91D5-139297D20635}"/>
    <hyperlink ref="C63" r:id="rId420" xr:uid="{C715F38A-0D1B-4D98-94ED-B5C86B16E243}"/>
    <hyperlink ref="T63" r:id="rId421" display="https://www.daloopa.com/src/4427492" xr:uid="{D86D31AF-BFF7-4551-BAF5-231F9581A9E8}"/>
    <hyperlink ref="A64" r:id="rId422" xr:uid="{4F07FB34-781A-4F63-B964-8226C9B7A3FA}"/>
    <hyperlink ref="C64" r:id="rId423" xr:uid="{87E9D634-69B6-45D2-B9CA-FA0D3407E42D}"/>
    <hyperlink ref="T64" r:id="rId424" display="https://www.daloopa.com/src/4427493" xr:uid="{E8C2F825-D2A7-4801-BAAA-5463CED23B1E}"/>
    <hyperlink ref="A65" r:id="rId425" xr:uid="{AAE7FC44-746A-4AEB-B03A-4627559F4654}"/>
    <hyperlink ref="C65" r:id="rId426" xr:uid="{9DD04C0D-2DF3-4D1B-A3B0-6892621AB923}"/>
    <hyperlink ref="T65" r:id="rId427" display="https://www.daloopa.com/src/4427489" xr:uid="{46CEEA43-DF32-4C9F-8976-9E582F1F2D35}"/>
    <hyperlink ref="A66" r:id="rId428" xr:uid="{6E654EC1-54C8-4E77-9858-BBF86466ED35}"/>
    <hyperlink ref="C66" r:id="rId429" xr:uid="{266C05F9-BF3A-4532-B1C1-1DD6287B6D4F}"/>
    <hyperlink ref="W66" r:id="rId430" display="https://www.daloopa.com/src/4427284" xr:uid="{9377D648-2CB0-46C7-A2DF-27A7D6E5E68D}"/>
    <hyperlink ref="A67" r:id="rId431" xr:uid="{93D7345A-565E-4649-9D6D-385903642B39}"/>
    <hyperlink ref="C67" r:id="rId432" xr:uid="{D4001FFB-EFC6-473F-BA9E-7E58C3BB87B0}"/>
    <hyperlink ref="T67" r:id="rId433" display="https://www.daloopa.com/src/4427490" xr:uid="{D64E2E36-873E-419D-9C05-26108083422A}"/>
    <hyperlink ref="A68" r:id="rId434" xr:uid="{F6D34576-F8B5-48D4-B893-263F89F2859F}"/>
    <hyperlink ref="C68" r:id="rId435" xr:uid="{E6D19DC5-4FD7-4CD5-B9CF-D15BF27E8F38}"/>
    <hyperlink ref="P68" r:id="rId436" display="https://www.daloopa.com/src/4429233" xr:uid="{4DF2BB20-2A81-4A38-AFA5-01D9804A43EB}"/>
    <hyperlink ref="S68" r:id="rId437" display="https://www.daloopa.com/src/4427499" xr:uid="{CFC01363-C6C0-4DEE-8FA7-A2D802D56B32}"/>
    <hyperlink ref="A69" r:id="rId438" xr:uid="{59BCF250-1201-486C-AF4A-FC5331C2A35C}"/>
    <hyperlink ref="C69" r:id="rId439" xr:uid="{8C21B22E-019F-4A08-8CD2-658D3E5CE66A}"/>
    <hyperlink ref="P69" r:id="rId440" display="https://www.daloopa.com/src/4429247" xr:uid="{7FA2631E-9B21-4782-A0FF-9EE53B1F3A45}"/>
    <hyperlink ref="AN69" r:id="rId441" display="https://www.daloopa.com/src/50451422" xr:uid="{BF9CB02D-03A8-4459-B665-2DDD51FC673C}"/>
    <hyperlink ref="AO69" r:id="rId442" display="https://www.daloopa.com/src/55732022" xr:uid="{C0624E56-9A3C-4E05-9BF8-3162E0039CEE}"/>
    <hyperlink ref="AP69" r:id="rId443" display="https://www.daloopa.com/src/60194604" xr:uid="{5C314E86-64D2-43FA-9737-DFF9AEAF1876}"/>
    <hyperlink ref="AQ69" r:id="rId444" display="https://www.daloopa.com/src/64848913" xr:uid="{76ED14ED-C92A-42C3-ADC1-C80F8A231C38}"/>
    <hyperlink ref="AR69" r:id="rId445" display="https://www.daloopa.com/src/69163361" xr:uid="{ABB286CD-B187-4D0D-8AB3-02A5C1C1F62E}"/>
    <hyperlink ref="A70" r:id="rId446" xr:uid="{79BDBDFB-1107-47B8-9608-03952E8275D4}"/>
    <hyperlink ref="C70" r:id="rId447" xr:uid="{9F9B065D-56C2-4404-8AA2-7B98F85EB053}"/>
    <hyperlink ref="P70" r:id="rId448" display="https://www.daloopa.com/src/4429241" xr:uid="{B4668017-FBFA-4089-8F1A-D2EDD0CB72DD}"/>
    <hyperlink ref="AN70" r:id="rId449" display="https://www.daloopa.com/src/50451421" xr:uid="{D3184FF3-E4E1-4DBF-967C-F548558E744D}"/>
    <hyperlink ref="AO70" r:id="rId450" display="https://www.daloopa.com/src/55732021" xr:uid="{06B9D938-A62A-47A3-8659-A569B7AF5455}"/>
    <hyperlink ref="AP70" r:id="rId451" display="https://www.daloopa.com/src/60194605" xr:uid="{446A9D5D-CD32-4F55-AC33-B8C1281A6091}"/>
    <hyperlink ref="AQ70" r:id="rId452" display="https://www.daloopa.com/src/64848912" xr:uid="{8F2F7CB0-F5C6-4CF2-8E56-DF21ED2EB5A7}"/>
    <hyperlink ref="AR70" r:id="rId453" display="https://www.daloopa.com/src/69163360" xr:uid="{374DB305-A420-4193-8602-C48FA14BF00E}"/>
    <hyperlink ref="A71" r:id="rId454" xr:uid="{91941450-97E1-4CCE-BAA0-F48AE5CEAFFD}"/>
    <hyperlink ref="C71" r:id="rId455" xr:uid="{19BBEF8F-EC33-4DF9-B2F1-D9D63FFA729D}"/>
    <hyperlink ref="AF71" r:id="rId456" display="https://www.daloopa.com/src/4427070" xr:uid="{C5B822D2-8024-4089-AE4B-A636B574A4A7}"/>
    <hyperlink ref="A72" r:id="rId457" xr:uid="{26CBE8CB-CA4F-459E-8AC7-34AF6F0D1141}"/>
    <hyperlink ref="C72" r:id="rId458" xr:uid="{BA79397C-5D49-4D00-80DC-6E2D7EE626AC}"/>
    <hyperlink ref="AF72" r:id="rId459" display="https://www.daloopa.com/src/4427071" xr:uid="{881834B7-7D77-4DB7-AE11-DDACE76F0FEE}"/>
    <hyperlink ref="A73" r:id="rId460" xr:uid="{10741139-B903-4BFD-9D75-CB1485EC832A}"/>
    <hyperlink ref="C73" r:id="rId461" xr:uid="{A10D2C60-7300-4A14-8049-FEA2BA4A6937}"/>
    <hyperlink ref="F73" r:id="rId462" display="https://www.daloopa.com/src/4431664" xr:uid="{C271F3C1-8E74-4697-ACBC-E1472C42ABB3}"/>
    <hyperlink ref="G73" r:id="rId463" display="https://www.daloopa.com/src/4431493" xr:uid="{B4C01301-E6BA-45BD-A7B2-FDE6FF0159D5}"/>
    <hyperlink ref="J73" r:id="rId464" display="https://www.daloopa.com/src/4430964" xr:uid="{D6504E18-F448-4D45-9B31-C0EBB0E95A8D}"/>
    <hyperlink ref="O73" r:id="rId465" display="https://www.daloopa.com/src/4429736" xr:uid="{7C110283-2890-4055-A58C-10D302F90053}"/>
    <hyperlink ref="AD73" r:id="rId466" display="https://www.daloopa.com/src/4427098" xr:uid="{9D4DBD11-9242-449D-BE39-94530F2956AA}"/>
    <hyperlink ref="AE73" r:id="rId467" display="https://www.daloopa.com/src/4427113" xr:uid="{7A73C3C1-F6BB-4925-9B32-5D113E342595}"/>
    <hyperlink ref="A74" r:id="rId468" xr:uid="{C7F35A81-9825-4DB5-AC2A-350574603A2A}"/>
    <hyperlink ref="C74" r:id="rId469" xr:uid="{1D4EC63C-B275-4E8D-875E-EBE2B19CDB7F}"/>
    <hyperlink ref="F74" r:id="rId470" display="https://www.daloopa.com/src/4431665" xr:uid="{1874EC09-11C0-478E-9E60-4EB9329EA90D}"/>
    <hyperlink ref="G74" r:id="rId471" display="https://www.daloopa.com/src/4431494" xr:uid="{48E5B337-18AE-4D05-BC5F-EBFF39548BD5}"/>
    <hyperlink ref="J74" r:id="rId472" display="https://www.daloopa.com/src/4430965" xr:uid="{D0295BB7-2F57-45C4-8894-53EE5EF2D312}"/>
    <hyperlink ref="O74" r:id="rId473" display="https://www.daloopa.com/src/4429737" xr:uid="{01CEE78D-E76D-45A6-B490-42F70E20933A}"/>
    <hyperlink ref="AD74" r:id="rId474" display="https://www.daloopa.com/src/4427099" xr:uid="{1B0472EE-750C-44B5-BF5E-032407A3276C}"/>
    <hyperlink ref="AE74" r:id="rId475" display="https://www.daloopa.com/src/4427114" xr:uid="{7D58832B-E26A-4764-8CA4-057C253C593D}"/>
    <hyperlink ref="A75" r:id="rId476" xr:uid="{8EF61EF1-D9B6-4ED7-A4C9-2BD5B247ADE6}"/>
    <hyperlink ref="C75" r:id="rId477" xr:uid="{62C4C888-EF73-4A3F-A4D9-97A1BA51D88C}"/>
    <hyperlink ref="F75" r:id="rId478" display="https://www.daloopa.com/src/4431663" xr:uid="{AF64BDE5-E332-4BAD-877C-A18C15F198EC}"/>
    <hyperlink ref="A76" r:id="rId479" xr:uid="{4E82A557-624E-4811-ACCB-0A4FEC335AAA}"/>
    <hyperlink ref="C76" r:id="rId480" xr:uid="{C1CEB361-C6FF-4422-91FB-F184541DD095}"/>
    <hyperlink ref="F76" r:id="rId481" display="https://www.daloopa.com/src/4431667" xr:uid="{48472595-F7F3-45D3-88E4-A94DE7E2D674}"/>
    <hyperlink ref="G76" r:id="rId482" display="https://www.daloopa.com/src/4431504" xr:uid="{49E5B722-5467-4FB1-AA5B-194C1F627F2D}"/>
    <hyperlink ref="L76" r:id="rId483" display="https://www.daloopa.com/src/4430274" xr:uid="{69279DDA-3F3C-4876-8DEF-FE37BF4B1057}"/>
    <hyperlink ref="X76" r:id="rId484" display="https://www.daloopa.com/src/4427180" xr:uid="{3FB145BD-1D54-4B0D-A2F2-D6BF127E3718}"/>
    <hyperlink ref="Y76" r:id="rId485" display="https://www.daloopa.com/src/4427172" xr:uid="{36CD6761-3394-4911-93E6-6CAAE8AF8259}"/>
    <hyperlink ref="Z76" r:id="rId486" display="https://www.daloopa.com/src/4427163" xr:uid="{96311E39-2A79-4CD4-9501-57678E8674AD}"/>
    <hyperlink ref="AA76" r:id="rId487" display="https://www.daloopa.com/src/4427153" xr:uid="{44A0AC9B-074F-4902-AF6A-57AF12696996}"/>
    <hyperlink ref="AB76" r:id="rId488" display="https://www.daloopa.com/src/4427873" xr:uid="{BDAA67D2-0700-4FA4-AC8F-FDA443B7A3FB}"/>
    <hyperlink ref="AC76" r:id="rId489" display="https://www.daloopa.com/src/4428148" xr:uid="{39F1991D-9CF4-4C7E-9BDB-D3E3B4A3686E}"/>
    <hyperlink ref="AD76" r:id="rId490" display="https://www.daloopa.com/src/4427100" xr:uid="{D3144489-14A4-4AD8-B438-B71839CA5758}"/>
    <hyperlink ref="AE76" r:id="rId491" display="https://www.daloopa.com/src/4427115" xr:uid="{2A2C370D-AC07-4317-BD7F-4481C9A6868F}"/>
    <hyperlink ref="AF76" r:id="rId492" display="https://www.daloopa.com/src/4427072" xr:uid="{B7481CD1-9CB0-4006-AD47-FE067F472914}"/>
    <hyperlink ref="AJ76" r:id="rId493" display="https://www.daloopa.com/src/18749668" xr:uid="{CDEEF58E-BF41-48FC-BA00-92AFF2B635F1}"/>
    <hyperlink ref="AK76" r:id="rId494" display="https://www.daloopa.com/src/23051917" xr:uid="{75B68656-B7AB-49D4-90A1-C5A36A0C5129}"/>
    <hyperlink ref="AL76" r:id="rId495" display="https://www.daloopa.com/src/33992893" xr:uid="{BB84235B-16C3-4789-A90C-411E88E4F78D}"/>
    <hyperlink ref="AN76" r:id="rId496" display="https://www.daloopa.com/src/50451423" xr:uid="{91CFE2F4-E91B-461E-8AAF-F137DBF83479}"/>
    <hyperlink ref="AO76" r:id="rId497" display="https://www.daloopa.com/src/55732093" xr:uid="{7ACE17B0-2BFE-40AA-8191-C14C59DE3FB8}"/>
    <hyperlink ref="AP76" r:id="rId498" display="https://www.daloopa.com/src/60194606" xr:uid="{824125EC-8EB8-4225-B885-4E46B44FA2A9}"/>
    <hyperlink ref="AQ76" r:id="rId499" display="https://www.daloopa.com/src/64848915" xr:uid="{8FB034ED-51AB-4CF0-8E3F-FEA614297196}"/>
    <hyperlink ref="AR76" r:id="rId500" display="https://www.daloopa.com/src/69163364" xr:uid="{DA50F962-9D56-43FC-BFC8-733AB9E71D1D}"/>
    <hyperlink ref="A77" r:id="rId501" xr:uid="{AF1BB005-FA62-4C84-BB6D-3F3B3305C22A}"/>
    <hyperlink ref="C77" r:id="rId502" xr:uid="{68086E15-09CD-4A39-A97E-FF4AA12B0FD2}"/>
    <hyperlink ref="F77" r:id="rId503" display="https://www.daloopa.com/src/4431668" xr:uid="{28B24004-CB45-4CD5-9FF9-106E20062FC8}"/>
    <hyperlink ref="G77" r:id="rId504" display="https://www.daloopa.com/src/4431505" xr:uid="{0894C38C-3838-41F9-AB18-3BAB02AF7E9B}"/>
    <hyperlink ref="L77" r:id="rId505" display="https://www.daloopa.com/src/4430275" xr:uid="{00849049-D4D7-4409-B6E0-76022E3B6250}"/>
    <hyperlink ref="X77" r:id="rId506" display="https://www.daloopa.com/src/4427181" xr:uid="{FFB72108-3DD7-48A0-B01F-35EEB4151ABD}"/>
    <hyperlink ref="Y77" r:id="rId507" display="https://www.daloopa.com/src/4427173" xr:uid="{46F0F177-7CEF-49C0-9B65-81B26AA3569B}"/>
    <hyperlink ref="Z77" r:id="rId508" display="https://www.daloopa.com/src/4427164" xr:uid="{21ED5E88-D08A-4E1F-8F82-BF42B9BE9F76}"/>
    <hyperlink ref="AA77" r:id="rId509" display="https://www.daloopa.com/src/4427154" xr:uid="{FB28968E-2D87-4F6E-91E1-48D8C05F3FEB}"/>
    <hyperlink ref="AB77" r:id="rId510" display="https://www.daloopa.com/src/4427874" xr:uid="{8CA1EEB0-6565-4ACD-9A80-C7494E225F5D}"/>
    <hyperlink ref="AC77" r:id="rId511" display="https://www.daloopa.com/src/4428149" xr:uid="{9AA31960-EF41-4524-B379-417FBB25F499}"/>
    <hyperlink ref="AD77" r:id="rId512" display="https://www.daloopa.com/src/4427101" xr:uid="{93321D6B-CB60-4242-98BA-85B2EAFE4C3C}"/>
    <hyperlink ref="AE77" r:id="rId513" display="https://www.daloopa.com/src/4427116" xr:uid="{332B8627-BCA1-4B21-B250-BB1A371536D8}"/>
    <hyperlink ref="AF77" r:id="rId514" display="https://www.daloopa.com/src/4427073" xr:uid="{E63438D8-66A3-4999-96B0-2076A21F67F6}"/>
    <hyperlink ref="AJ77" r:id="rId515" display="https://www.daloopa.com/src/18749669" xr:uid="{6132210E-896D-4B85-B9C0-47158E18CDEF}"/>
    <hyperlink ref="AK77" r:id="rId516" display="https://www.daloopa.com/src/23051918" xr:uid="{3729F7DE-C874-4BBB-9343-453795477942}"/>
    <hyperlink ref="AL77" r:id="rId517" display="https://www.daloopa.com/src/33992894" xr:uid="{940A1164-3F03-4482-B694-CEFA67A40013}"/>
    <hyperlink ref="AN77" r:id="rId518" display="https://www.daloopa.com/src/50451424" xr:uid="{5350CDAF-417E-41EC-8FA6-9EF808F3F338}"/>
    <hyperlink ref="AO77" r:id="rId519" display="https://www.daloopa.com/src/55732094" xr:uid="{57A32563-CEE3-48BF-BCD9-0EBEFAF237A1}"/>
    <hyperlink ref="AP77" r:id="rId520" display="https://www.daloopa.com/src/60194607" xr:uid="{5A90EB58-74CD-4579-8E31-5DBC389F1F84}"/>
    <hyperlink ref="AQ77" r:id="rId521" display="https://www.daloopa.com/src/64848914" xr:uid="{A0A91343-52E6-41DB-BFFF-D1F71DE52B58}"/>
    <hyperlink ref="AR77" r:id="rId522" display="https://www.daloopa.com/src/69163365" xr:uid="{6E1CBA3A-6C5C-4560-A914-68EB81E0BEDD}"/>
    <hyperlink ref="A78" r:id="rId523" xr:uid="{8C0EE952-BEDB-43E3-A21E-150422736654}"/>
    <hyperlink ref="C78" r:id="rId524" xr:uid="{09B5A3C2-BD6A-4544-A2A1-16CA426E0E75}"/>
    <hyperlink ref="E78" r:id="rId525" display="https://www.daloopa.com/src/4431982" xr:uid="{93E40740-5F3A-49C1-94B8-359DB8A1ECD8}"/>
    <hyperlink ref="H78" r:id="rId526" display="https://www.daloopa.com/src/4431134" xr:uid="{EF4834C8-D905-47AC-B576-011D37D9376D}"/>
    <hyperlink ref="AM78" r:id="rId527" display="https://www.daloopa.com/src/41059678" xr:uid="{E00B5BCE-B632-45AE-B11E-D608CFA7ECEC}"/>
    <hyperlink ref="AS78" r:id="rId528" display="https://www.daloopa.com/src/75007478" xr:uid="{950B0B95-5CC3-4A7C-A872-82E015B24CC5}"/>
    <hyperlink ref="A79" r:id="rId529" xr:uid="{946A2770-65FC-41E7-B3F0-FBD3B9FD78FD}"/>
    <hyperlink ref="C79" r:id="rId530" xr:uid="{F77BE66E-42C3-4275-A093-D6F4E13434F2}"/>
    <hyperlink ref="G79" r:id="rId531" display="https://www.daloopa.com/src/4431503" xr:uid="{66146BF9-FA4F-4A95-9FBB-24EA59F3D8FD}"/>
    <hyperlink ref="A80" r:id="rId532" xr:uid="{FFE6ADC5-7CBD-4CA2-969E-5411C8964BA9}"/>
    <hyperlink ref="C80" r:id="rId533" xr:uid="{5D2E12FD-9844-4A78-96DD-2234595E005C}"/>
    <hyperlink ref="H80" r:id="rId534" display="https://www.daloopa.com/src/4431137" xr:uid="{A14ACE91-5CF5-443B-94A2-750F4D7F9C40}"/>
    <hyperlink ref="A81" r:id="rId535" xr:uid="{995269DF-FCC7-4208-A130-276482124B0D}"/>
    <hyperlink ref="C81" r:id="rId536" xr:uid="{E4A12BC7-BBF5-4CB3-9A37-CA49CE3437AF}"/>
    <hyperlink ref="H81" r:id="rId537" display="https://www.daloopa.com/src/4431138" xr:uid="{03FD4916-ED48-413B-A2B7-33CFF845AE4F}"/>
    <hyperlink ref="A82" r:id="rId538" xr:uid="{EF3E8E93-2BEB-4FD3-B7ED-78FCA0516D85}"/>
    <hyperlink ref="C82" r:id="rId539" xr:uid="{EE2A2F54-5E72-490B-A0C4-B860A4A6D13A}"/>
    <hyperlink ref="E82" r:id="rId540" display="https://www.daloopa.com/src/4431981" xr:uid="{E80F9250-233D-4EEF-AC06-04C552C2AABA}"/>
    <hyperlink ref="F82" r:id="rId541" display="https://www.daloopa.com/src/4431666" xr:uid="{1889557F-997E-4511-8E5B-39488DF73E85}"/>
    <hyperlink ref="G82" r:id="rId542" display="https://www.daloopa.com/src/4431495" xr:uid="{BCC0ACCC-A2C3-48FC-8235-1F04B646DC01}"/>
    <hyperlink ref="L82" r:id="rId543" display="https://www.daloopa.com/src/4430278" xr:uid="{0D0A18DC-91B0-43A8-AFF3-1EF8060EBB6D}"/>
    <hyperlink ref="A83" r:id="rId544" xr:uid="{315B439E-C5AB-47C6-A142-0BCA5F3004CA}"/>
    <hyperlink ref="C83" r:id="rId545" xr:uid="{EAD8716B-846B-4DE5-8289-54E46E02D696}"/>
    <hyperlink ref="H83" r:id="rId546" display="https://www.daloopa.com/src/4431139" xr:uid="{8F10616E-6331-4F1E-80BA-7661366A6212}"/>
    <hyperlink ref="L83" r:id="rId547" display="https://www.daloopa.com/src/4430279" xr:uid="{FA5E09E7-5D00-48B6-8736-B6632457D42E}"/>
    <hyperlink ref="T83" r:id="rId548" display="https://www.daloopa.com/src/4427494" xr:uid="{AE1EBEE3-78B2-4975-95AD-3C84F5078226}"/>
    <hyperlink ref="U83" r:id="rId549" display="https://www.daloopa.com/src/4427433" xr:uid="{6869BB03-A006-4731-82DD-DF725181E1F7}"/>
    <hyperlink ref="V83" r:id="rId550" display="https://www.daloopa.com/src/4427386" xr:uid="{F79099B2-087A-427A-8E84-D00C08BCA570}"/>
    <hyperlink ref="W83" r:id="rId551" display="https://www.daloopa.com/src/4427288" xr:uid="{CD54CD10-828E-4078-A8F7-5E99DD8CCD73}"/>
    <hyperlink ref="X83" r:id="rId552" display="https://www.daloopa.com/src/4427183" xr:uid="{C6CE059A-0598-4811-BF66-C54D9CFA1FCA}"/>
    <hyperlink ref="Y83" r:id="rId553" display="https://www.daloopa.com/src/4427175" xr:uid="{89C80864-B514-49E3-81E6-3433F4F7EF66}"/>
    <hyperlink ref="Z83" r:id="rId554" display="https://www.daloopa.com/src/4427166" xr:uid="{91C9F864-4B71-4794-A3C3-CEDFD3F19680}"/>
    <hyperlink ref="AA83" r:id="rId555" display="https://www.daloopa.com/src/4427156" xr:uid="{2ED2BF26-9DA7-4ED1-A4CF-32BCDC16C181}"/>
    <hyperlink ref="AB83" r:id="rId556" display="https://www.daloopa.com/src/4427141" xr:uid="{732998E9-1F1C-4559-B6ED-FA56D3DADEAA}"/>
    <hyperlink ref="AC83" r:id="rId557" display="https://www.daloopa.com/src/4427132" xr:uid="{6B93F0EB-CBCF-415D-8B6A-455F0C8C4A57}"/>
    <hyperlink ref="AD83" r:id="rId558" display="https://www.daloopa.com/src/4427102" xr:uid="{BFFDBE2C-48D2-4714-B156-78032C3C0EA6}"/>
    <hyperlink ref="AE83" r:id="rId559" display="https://www.daloopa.com/src/4427117" xr:uid="{99FDE4ED-DF94-4B54-B348-8D76BF2C498C}"/>
    <hyperlink ref="AF83" r:id="rId560" display="https://www.daloopa.com/src/4427074" xr:uid="{44B7C0BB-910A-4D21-9617-8C4A08E7E701}"/>
    <hyperlink ref="AH83" r:id="rId561" display="https://www.daloopa.com/src/8886483" xr:uid="{C8CB3674-6585-4CD8-AD1F-3F58CFCEC053}"/>
    <hyperlink ref="AI83" r:id="rId562" display="https://www.daloopa.com/src/18754109" xr:uid="{03581C15-306F-4003-817A-DBF03533A7BC}"/>
    <hyperlink ref="AJ83" r:id="rId563" display="https://www.daloopa.com/src/18749670" xr:uid="{A2A338A2-0FDB-41D1-AB09-9973E0F5AC47}"/>
    <hyperlink ref="AK83" r:id="rId564" display="https://www.daloopa.com/src/23051921" xr:uid="{33001652-F774-49E1-A196-7A4D204FDC8D}"/>
    <hyperlink ref="AL83" r:id="rId565" display="https://www.daloopa.com/src/33992895" xr:uid="{35C3EB53-ED6D-440B-BB1D-39ED631496E6}"/>
    <hyperlink ref="AM83" r:id="rId566" display="https://www.daloopa.com/src/41059681" xr:uid="{6D72FB9D-DCCF-40C6-ADBE-4C928036B9EF}"/>
    <hyperlink ref="AN83" r:id="rId567" display="https://www.daloopa.com/src/50451425" xr:uid="{862C6F9B-CFF4-4DFD-B597-D35858ACEE9A}"/>
    <hyperlink ref="AO83" r:id="rId568" display="https://www.daloopa.com/src/55732095" xr:uid="{F7B43E35-7CBD-421B-A338-0BBE5571CD08}"/>
    <hyperlink ref="AP83" r:id="rId569" display="https://www.daloopa.com/src/60194608" xr:uid="{EF74F06D-DE49-49E3-A64C-AD1F2D7126C7}"/>
    <hyperlink ref="AQ83" r:id="rId570" display="https://www.daloopa.com/src/64848918" xr:uid="{28303841-AB6F-4AB0-8C71-71EEA9D88931}"/>
    <hyperlink ref="AR83" r:id="rId571" display="https://www.daloopa.com/src/69163366" xr:uid="{5B0DB713-844F-45F4-A421-C261AB804612}"/>
    <hyperlink ref="A84" r:id="rId572" xr:uid="{E06F9825-81B1-4898-8E7F-770510399A4D}"/>
    <hyperlink ref="C84" r:id="rId573" xr:uid="{55828A2F-8499-4252-9042-C0AA48250105}"/>
    <hyperlink ref="E84" r:id="rId574" display="https://www.daloopa.com/src/4431983" xr:uid="{ADC7291F-9B49-46B6-831A-CE95DAFB008D}"/>
    <hyperlink ref="F84" r:id="rId575" display="https://www.daloopa.com/src/4431669" xr:uid="{B3537468-3B03-408D-96D9-67B11AA0B74E}"/>
    <hyperlink ref="G84" r:id="rId576" display="https://www.daloopa.com/src/4431506" xr:uid="{785CB8C9-51EA-45F1-93D0-AC19762F16EF}"/>
    <hyperlink ref="H84" r:id="rId577" display="https://www.daloopa.com/src/4431146" xr:uid="{17511E1D-8167-49FD-A16D-2DFDA5582864}"/>
    <hyperlink ref="I84" r:id="rId578" display="https://www.daloopa.com/src/4431000" xr:uid="{6920A463-890D-4F91-B2A3-4A4648E5362F}"/>
    <hyperlink ref="J84" r:id="rId579" display="https://www.daloopa.com/src/4430966" xr:uid="{DA53FEBF-773D-4DCF-8F32-9203EDE010C9}"/>
    <hyperlink ref="L84" r:id="rId580" display="https://www.daloopa.com/src/4430280" xr:uid="{D9C8214A-FCF6-4A9C-A80E-302B0A2F8F25}"/>
    <hyperlink ref="M84" r:id="rId581" display="https://www.daloopa.com/src/4430213" xr:uid="{FEA98739-956D-46D1-998F-1CD4EDE8987E}"/>
    <hyperlink ref="N84" r:id="rId582" display="https://www.daloopa.com/src/4430074" xr:uid="{6D8CAE7B-9B8B-411F-8E46-6F359720294B}"/>
    <hyperlink ref="O84" r:id="rId583" display="https://www.daloopa.com/src/4429741" xr:uid="{1EDB5363-1273-41E0-9E05-5CD339059D5B}"/>
    <hyperlink ref="P84" r:id="rId584" display="https://www.daloopa.com/src/4432360" xr:uid="{963F207C-ED8E-4699-89DC-26E55F8B05F1}"/>
    <hyperlink ref="R84" r:id="rId585" display="https://www.daloopa.com/src/4427549" xr:uid="{B993CF52-B3E8-4DC8-BFCB-E04B8F8D9A8D}"/>
    <hyperlink ref="T84" r:id="rId586" display="https://www.daloopa.com/src/4427495" xr:uid="{70734CCC-4032-4C01-A593-EB5CFCE907D3}"/>
    <hyperlink ref="U84" r:id="rId587" display="https://www.daloopa.com/src/4427431" xr:uid="{3493D135-90CB-4DCD-9B29-E9A87BA72FB1}"/>
    <hyperlink ref="V84" r:id="rId588" display="https://www.daloopa.com/src/4427384" xr:uid="{0582BACF-C857-48AD-A2FF-DFE7C03DB7E1}"/>
    <hyperlink ref="W84" r:id="rId589" display="https://www.daloopa.com/src/4427286" xr:uid="{BF23A699-3080-4C81-8895-51FECA1304A1}"/>
    <hyperlink ref="X84" r:id="rId590" display="https://www.daloopa.com/src/4427184" xr:uid="{610509FD-1BD5-400A-B1EE-CB6F93483452}"/>
    <hyperlink ref="Y84" r:id="rId591" display="https://www.daloopa.com/src/4427176" xr:uid="{EF185AB4-CE59-4FD2-A284-85A5F0A2251A}"/>
    <hyperlink ref="Z84" r:id="rId592" display="https://www.daloopa.com/src/4427167" xr:uid="{9955B2D6-60E9-4016-8666-CB1CDF3E5B72}"/>
    <hyperlink ref="AA84" r:id="rId593" display="https://www.daloopa.com/src/4427157" xr:uid="{F4F93C45-B819-4C36-B8C5-14602A5BACE6}"/>
    <hyperlink ref="AB84" r:id="rId594" display="https://www.daloopa.com/src/4427142" xr:uid="{42410FED-8FA2-4DC3-B144-3E6FD5FA86F4}"/>
    <hyperlink ref="AC84" r:id="rId595" display="https://www.daloopa.com/src/4427133" xr:uid="{75DD7E16-F7BE-4198-A324-9B17CC53AE78}"/>
    <hyperlink ref="AD84" r:id="rId596" display="https://www.daloopa.com/src/4427103" xr:uid="{A04CDD57-2B9A-4764-AC2F-10C9027B177A}"/>
    <hyperlink ref="AE84" r:id="rId597" display="https://www.daloopa.com/src/4427118" xr:uid="{37626E6D-A7BD-4B5A-9C07-BD7E8BD054E4}"/>
    <hyperlink ref="AF84" r:id="rId598" display="https://www.daloopa.com/src/4427075" xr:uid="{C06F2292-1F01-4C32-839D-1E9907A9789C}"/>
    <hyperlink ref="AG84" r:id="rId599" display="https://www.daloopa.com/src/8886447" xr:uid="{60862CEB-209F-4150-BB45-5BB3A665A49B}"/>
    <hyperlink ref="AH84" r:id="rId600" display="https://www.daloopa.com/src/8886484" xr:uid="{BDDA5DFD-6FCD-4E96-901D-46FC100ED33F}"/>
    <hyperlink ref="AI84" r:id="rId601" display="https://www.daloopa.com/src/18754173" xr:uid="{235042F4-B4BD-4041-899B-4D66C035F346}"/>
    <hyperlink ref="AJ84" r:id="rId602" display="https://www.daloopa.com/src/18749671" xr:uid="{27B23E9A-657A-47C2-9D9B-FB74E4F33C0B}"/>
    <hyperlink ref="AK84" r:id="rId603" display="https://www.daloopa.com/src/23051685" xr:uid="{20C5BC6E-F9EC-40BD-866D-7D382364C0BC}"/>
    <hyperlink ref="AL84" r:id="rId604" display="https://www.daloopa.com/src/33992896" xr:uid="{DE3E90B7-3F71-451F-8C6E-795A76A0D7F7}"/>
    <hyperlink ref="AM84" r:id="rId605" display="https://www.daloopa.com/src/41059679" xr:uid="{9BDA0152-FD2E-4386-AA04-8FACB14B84AC}"/>
    <hyperlink ref="AN84" r:id="rId606" display="https://www.daloopa.com/src/50453895" xr:uid="{9A2E44EC-03BD-4444-8AEB-154D6BD56CBB}"/>
    <hyperlink ref="AO84" r:id="rId607" display="https://www.daloopa.com/src/55732096" xr:uid="{27AB1D5F-0E64-4B86-A0A9-1351CC61AA02}"/>
    <hyperlink ref="AP84" r:id="rId608" display="https://www.daloopa.com/src/60194609" xr:uid="{1A6FE889-1CE4-449D-893A-15C34D2F6247}"/>
    <hyperlink ref="AR84" r:id="rId609" display="https://www.daloopa.com/src/69163367" xr:uid="{B27CF505-4A83-43E2-9B16-C071FD59812C}"/>
    <hyperlink ref="AS84" r:id="rId610" display="https://www.daloopa.com/src/75007477" xr:uid="{03919C33-5A70-4897-BF9A-9576749BC8EB}"/>
    <hyperlink ref="A85" r:id="rId611" xr:uid="{91D24A46-BCC5-46D5-A20D-BC20FB4EB259}"/>
    <hyperlink ref="C85" r:id="rId612" xr:uid="{05669D38-7FAF-416B-A0AB-229E76E7A141}"/>
    <hyperlink ref="E85" r:id="rId613" display="https://www.daloopa.com/src/4431984" xr:uid="{3869D9BE-AB4C-4D20-8595-DE6CC796F307}"/>
    <hyperlink ref="F85" r:id="rId614" display="https://www.daloopa.com/src/4431670" xr:uid="{8CE8ED4B-AEB1-49B3-A57A-678A374C2C81}"/>
    <hyperlink ref="G85" r:id="rId615" display="https://www.daloopa.com/src/4431507" xr:uid="{28E6940A-444B-4E1C-9EE2-338FBD8199B3}"/>
    <hyperlink ref="H85" r:id="rId616" display="https://www.daloopa.com/src/4431147" xr:uid="{FAB2CA5C-C44C-4263-940F-9EB402C812F5}"/>
    <hyperlink ref="I85" r:id="rId617" display="https://www.daloopa.com/src/4431001" xr:uid="{9BF06639-F0EC-455E-9EEE-5C187FD67D17}"/>
    <hyperlink ref="J85" r:id="rId618" display="https://www.daloopa.com/src/4430967" xr:uid="{77918B9A-9CC8-4A36-ACCB-8A3A432C2FF6}"/>
    <hyperlink ref="L85" r:id="rId619" display="https://www.daloopa.com/src/4430281" xr:uid="{12E3904A-AB5B-4372-B824-ED0C42BB7919}"/>
    <hyperlink ref="M85" r:id="rId620" display="https://www.daloopa.com/src/4430214" xr:uid="{F7A215EA-2735-4EC0-BB41-669F0E17BF99}"/>
    <hyperlink ref="N85" r:id="rId621" display="https://www.daloopa.com/src/4430075" xr:uid="{6B62AF71-A4CF-4CAD-8E41-259E37D38BD7}"/>
    <hyperlink ref="O85" r:id="rId622" display="https://www.daloopa.com/src/4429742" xr:uid="{01B7B914-894D-4A38-9567-EE9832EAB9BF}"/>
    <hyperlink ref="P85" r:id="rId623" display="https://www.daloopa.com/src/4432361" xr:uid="{6E89C6BC-1C18-4E05-B11C-BB5AC473D867}"/>
    <hyperlink ref="R85" r:id="rId624" display="https://www.daloopa.com/src/4427550" xr:uid="{8DF91CBE-5164-434D-A529-A421A681BDF5}"/>
    <hyperlink ref="T85" r:id="rId625" display="https://www.daloopa.com/src/4427496" xr:uid="{5A26076C-8B3A-46ED-B47A-A37973477CBD}"/>
    <hyperlink ref="U85" r:id="rId626" display="https://www.daloopa.com/src/4427432" xr:uid="{05A0DEF8-E2D3-4612-A140-CA58C7E59ED2}"/>
    <hyperlink ref="V85" r:id="rId627" display="https://www.daloopa.com/src/4427385" xr:uid="{3AC9EF1F-4216-4839-A5F1-ADA96F71C9A3}"/>
    <hyperlink ref="W85" r:id="rId628" display="https://www.daloopa.com/src/4427287" xr:uid="{63D26D2B-8DA9-4E17-A2FD-1A3C9140EF94}"/>
    <hyperlink ref="X85" r:id="rId629" display="https://www.daloopa.com/src/4427185" xr:uid="{7238F27B-CF58-4F22-AF11-699531B14E4E}"/>
    <hyperlink ref="Y85" r:id="rId630" display="https://www.daloopa.com/src/4427177" xr:uid="{0EEF123F-B1F8-48DE-8E9E-34B01AE91137}"/>
    <hyperlink ref="Z85" r:id="rId631" display="https://www.daloopa.com/src/4427168" xr:uid="{FF4BBBBA-C6FE-480F-B4E7-646D42D2B24F}"/>
    <hyperlink ref="AA85" r:id="rId632" display="https://www.daloopa.com/src/4427158" xr:uid="{1FB9ACF5-6C97-4D66-BBE0-07B6D84C66E2}"/>
    <hyperlink ref="AB85" r:id="rId633" display="https://www.daloopa.com/src/4427143" xr:uid="{C33F6540-6BEE-4E1F-BFA1-C95324708C09}"/>
    <hyperlink ref="AC85" r:id="rId634" display="https://www.daloopa.com/src/4427134" xr:uid="{FE52FDCE-944F-406C-A4E7-619538B8615C}"/>
    <hyperlink ref="AD85" r:id="rId635" display="https://www.daloopa.com/src/4427104" xr:uid="{06274D6E-9AD8-4236-83EB-772A3C3D0D2A}"/>
    <hyperlink ref="AE85" r:id="rId636" display="https://www.daloopa.com/src/4427119" xr:uid="{F2459B15-6BC5-4D6E-8AA4-2B91F45CF0E4}"/>
    <hyperlink ref="AF85" r:id="rId637" display="https://www.daloopa.com/src/4427076" xr:uid="{94016693-6E69-45EC-8CC5-42C5699B124F}"/>
    <hyperlink ref="AG85" r:id="rId638" display="https://www.daloopa.com/src/8886448" xr:uid="{768D272E-51D7-4F06-BB7B-79865936B80B}"/>
    <hyperlink ref="AH85" r:id="rId639" display="https://www.daloopa.com/src/8886485" xr:uid="{175D68DC-028B-48F6-8C01-F048B5EEC283}"/>
    <hyperlink ref="AI85" r:id="rId640" display="https://www.daloopa.com/src/18754174" xr:uid="{092BD62E-F539-4F61-A8F3-71D1205988A7}"/>
    <hyperlink ref="AJ85" r:id="rId641" display="https://www.daloopa.com/src/18749672" xr:uid="{29642B64-1EBA-4080-8AC7-4AC1461FA812}"/>
    <hyperlink ref="AK85" r:id="rId642" display="https://www.daloopa.com/src/23051686" xr:uid="{126D3860-75EC-46D8-92FE-3621788531DB}"/>
    <hyperlink ref="AL85" r:id="rId643" display="https://www.daloopa.com/src/33992897" xr:uid="{D3D51C9D-5B88-47F2-8768-FCBACEAB3C3A}"/>
    <hyperlink ref="AM85" r:id="rId644" display="https://www.daloopa.com/src/41059680" xr:uid="{D87ACB03-FC5F-4CDA-982E-2C69355BFF77}"/>
    <hyperlink ref="AN85" r:id="rId645" display="https://www.daloopa.com/src/50453896" xr:uid="{93489B53-631E-4EEA-A954-4E43C87781B6}"/>
    <hyperlink ref="AO85" r:id="rId646" display="https://www.daloopa.com/src/55732097" xr:uid="{6CD9A044-5839-4271-A769-D989B43C5C4A}"/>
    <hyperlink ref="AP85" r:id="rId647" display="https://www.daloopa.com/src/60194610" xr:uid="{2079FE49-54CF-49AB-A0F0-69E7632E9177}"/>
    <hyperlink ref="AR85" r:id="rId648" display="https://www.daloopa.com/src/69163368" xr:uid="{E6892991-2C02-486A-B80F-9B1DBF6149AE}"/>
    <hyperlink ref="AS85" r:id="rId649" display="https://www.daloopa.com/src/75007476" xr:uid="{BBF9C8CF-E999-4470-8507-C23A81FC3CCC}"/>
    <hyperlink ref="A86" r:id="rId650" xr:uid="{E7B96D8F-84E2-4CAC-BF0D-80D983D6C393}"/>
    <hyperlink ref="C86" r:id="rId651" xr:uid="{26BC70D4-4E9C-4E79-A133-EAF97A36D17F}"/>
    <hyperlink ref="K86" r:id="rId652" display="https://www.daloopa.com/src/4430915" xr:uid="{853724FF-D007-4BB2-A7FE-349618DD2699}"/>
    <hyperlink ref="AQ86" r:id="rId653" display="https://www.daloopa.com/src/64848916" xr:uid="{89A5A711-2302-446A-848D-B4C3AD22896F}"/>
    <hyperlink ref="A87" r:id="rId654" xr:uid="{80CEABAC-472A-4116-87E3-09677C1195BE}"/>
    <hyperlink ref="C87" r:id="rId655" xr:uid="{A52A62BA-1E51-4010-8D5E-D2B9A6090A96}"/>
    <hyperlink ref="P87" r:id="rId656" display="https://www.daloopa.com/src/4429249" xr:uid="{365186F3-77C2-44CE-9B7D-340C44094D38}"/>
    <hyperlink ref="A88" r:id="rId657" xr:uid="{BAE273AA-A5E8-4276-B983-468133DEB856}"/>
    <hyperlink ref="C88" r:id="rId658" xr:uid="{E1F4603F-1243-4633-A396-4DC4DA8B081A}"/>
    <hyperlink ref="P88" r:id="rId659" display="https://www.daloopa.com/src/4429243" xr:uid="{61832930-E24E-4EC7-9D9A-5C1DB3211995}"/>
    <hyperlink ref="A89" r:id="rId660" xr:uid="{F84E3CA1-E1EA-4570-8E9C-BB1F789BF9BA}"/>
    <hyperlink ref="C89" r:id="rId661" xr:uid="{9D99A4A1-D6D8-4A0D-B9AA-917F7DB70F76}"/>
    <hyperlink ref="X89" r:id="rId662" display="https://www.daloopa.com/src/4427182" xr:uid="{587D4308-00D6-4F37-921F-3B73619927F1}"/>
    <hyperlink ref="Y89" r:id="rId663" display="https://www.daloopa.com/src/4427174" xr:uid="{310392DD-7BF9-4631-93B5-30A6CF245AFD}"/>
    <hyperlink ref="Z89" r:id="rId664" display="https://www.daloopa.com/src/4427165" xr:uid="{C8C04F31-52CB-455A-90BB-FB3C6C78DBB8}"/>
    <hyperlink ref="AA89" r:id="rId665" display="https://www.daloopa.com/src/4427155" xr:uid="{013A64B1-46F1-4CC7-92B1-7D0F92A60FF7}"/>
    <hyperlink ref="A90" r:id="rId666" xr:uid="{26D528CD-02C0-4130-B039-C87FBDA6F5D1}"/>
    <hyperlink ref="C90" r:id="rId667" xr:uid="{097F5E91-37A1-4C67-A8EB-A188C869EDB3}"/>
    <hyperlink ref="R90" r:id="rId668" display="https://www.daloopa.com/src/4427547" xr:uid="{54052EE1-C18C-4A5E-ACD7-362C9C735A8D}"/>
    <hyperlink ref="S90" r:id="rId669" display="https://www.daloopa.com/src/4427497" xr:uid="{14466053-F43A-42C5-A70C-44E411D3DC99}"/>
    <hyperlink ref="A91" r:id="rId670" xr:uid="{86C36AD8-E4F8-4D07-A883-67DE4AF936E5}"/>
    <hyperlink ref="C91" r:id="rId671" xr:uid="{9033BF84-F5C5-4914-97D8-008D480EBB26}"/>
    <hyperlink ref="R91" r:id="rId672" display="https://www.daloopa.com/src/4427548" xr:uid="{AC3BA37B-26F5-49E1-AC43-79C5BCC6356C}"/>
    <hyperlink ref="S91" r:id="rId673" display="https://www.daloopa.com/src/4427498" xr:uid="{3E0C65D6-CAC8-4500-B83B-DEF4B043ED7A}"/>
    <hyperlink ref="A92" r:id="rId674" xr:uid="{7DF704B9-9A39-476C-AEC5-8C2D31A4DF88}"/>
    <hyperlink ref="C92" r:id="rId675" xr:uid="{D5D7A5EB-619D-4F9A-8634-47AAA857C657}"/>
    <hyperlink ref="R92" r:id="rId676" display="https://www.daloopa.com/src/4427551" xr:uid="{42A71045-4986-454B-92D4-B66FE349513C}"/>
    <hyperlink ref="A93" r:id="rId677" xr:uid="{C690B08A-F331-4B74-A0F2-CD536506503E}"/>
    <hyperlink ref="C93" r:id="rId678" xr:uid="{34F17E17-600B-4877-AF09-8B391DD328E8}"/>
    <hyperlink ref="P93" r:id="rId679" display="https://www.daloopa.com/src/4429248" xr:uid="{AC6744E0-F5F5-4856-8008-C3D91CC8084F}"/>
    <hyperlink ref="A94" r:id="rId680" xr:uid="{AD9916E9-90F1-446F-8892-B49B51D5AF67}"/>
    <hyperlink ref="C94" r:id="rId681" xr:uid="{5C61CF87-2649-46F9-A7AB-2DEF5CEF10ED}"/>
    <hyperlink ref="P94" r:id="rId682" display="https://www.daloopa.com/src/4429242" xr:uid="{B7EFAD64-303E-4DFB-8452-C82B081C39F4}"/>
    <hyperlink ref="A95" r:id="rId683" xr:uid="{106F7296-D3F8-4D29-A37E-F64F450B7D5D}"/>
    <hyperlink ref="C95" r:id="rId684" xr:uid="{783833E9-56E3-46C9-BEFA-57162ADD413D}"/>
    <hyperlink ref="P95" r:id="rId685" display="https://www.daloopa.com/src/4429250" xr:uid="{FECC8DAB-F863-4483-A264-7E4EB6D4381E}"/>
    <hyperlink ref="A96" r:id="rId686" xr:uid="{88E964A3-2285-45C4-8211-B822F012F934}"/>
    <hyperlink ref="C96" r:id="rId687" xr:uid="{5FE7C6CF-BD8E-4B6C-AE37-82874979B0DE}"/>
    <hyperlink ref="P96" r:id="rId688" display="https://www.daloopa.com/src/4429244" xr:uid="{6B958376-40AE-4486-A945-5DDF110FC4D6}"/>
    <hyperlink ref="A97" r:id="rId689" xr:uid="{7B990EAF-4196-4F36-B0AD-44782AC61446}"/>
    <hyperlink ref="C97" r:id="rId690" xr:uid="{ECC139FF-5171-4A82-A2D2-16F8C594FA00}"/>
    <hyperlink ref="AR97" r:id="rId691" display="https://www.daloopa.com/src/70356783" xr:uid="{A0ED7C6C-435E-4A26-9C75-3A2DB31F7225}"/>
    <hyperlink ref="A100" r:id="rId692" xr:uid="{1B788D62-C199-4170-B249-668D78EAF629}"/>
    <hyperlink ref="C100" r:id="rId693" xr:uid="{2B1A277D-7C0B-413A-8CB6-3C1216752834}"/>
    <hyperlink ref="E100" r:id="rId694" display="https://www.daloopa.com/src/4432654" xr:uid="{3087679D-DB46-44A2-8086-5DAE3834AC85}"/>
    <hyperlink ref="F100" r:id="rId695" display="https://www.daloopa.com/src/4432648" xr:uid="{6A5450C9-BFD2-4843-99D3-1BB3F84F3350}"/>
    <hyperlink ref="G100" r:id="rId696" display="https://www.daloopa.com/src/4432605" xr:uid="{46F85E83-C7F3-4D1F-B062-6572A6CF3B6D}"/>
    <hyperlink ref="H100" r:id="rId697" display="https://www.daloopa.com/src/4432599" xr:uid="{7D7F97A3-307D-4D0B-9F3F-F81A9A8F34DD}"/>
    <hyperlink ref="I100" r:id="rId698" display="https://www.daloopa.com/src/4432593" xr:uid="{AF0D9F71-34FF-44B4-AEC4-0A69F30583BF}"/>
    <hyperlink ref="J100" r:id="rId699" display="https://www.daloopa.com/src/4432582" xr:uid="{1E628DF1-2182-424E-AF89-1303887C6001}"/>
    <hyperlink ref="K100" r:id="rId700" display="https://www.daloopa.com/src/4432569" xr:uid="{69EF6439-61AC-4B9D-84ED-F04625E12B9C}"/>
    <hyperlink ref="L100" r:id="rId701" display="https://www.daloopa.com/src/4432555" xr:uid="{BD4914E8-860D-4BE6-8A50-2CAC388CCDAC}"/>
    <hyperlink ref="M100" r:id="rId702" display="https://www.daloopa.com/src/4432535" xr:uid="{1162F21B-D17C-4373-B22A-448638940B5E}"/>
    <hyperlink ref="N100" r:id="rId703" display="https://www.daloopa.com/src/4432402" xr:uid="{91DECE3C-A50E-4CF2-A6F0-CFC041A7C71F}"/>
    <hyperlink ref="O100" r:id="rId704" display="https://www.daloopa.com/src/4432391" xr:uid="{2E6D3885-73D1-4C7C-A421-2985118A3C2C}"/>
    <hyperlink ref="P100" r:id="rId705" display="https://www.daloopa.com/src/4432358" xr:uid="{D5A00E5C-6688-48B2-8807-2CA32BD74828}"/>
    <hyperlink ref="S100" r:id="rId706" display="https://www.daloopa.com/src/4427694" xr:uid="{299C7420-7E70-47AD-909B-1DE0313FE6CE}"/>
    <hyperlink ref="T100" r:id="rId707" display="https://www.daloopa.com/src/4427687" xr:uid="{088203CC-5D4E-4D57-8B9A-8B0D2CAEECBC}"/>
    <hyperlink ref="U100" r:id="rId708" display="https://www.daloopa.com/src/4427680" xr:uid="{EA197861-215A-49B2-99E4-DC468E6B5F09}"/>
    <hyperlink ref="V100" r:id="rId709" display="https://www.daloopa.com/src/4427673" xr:uid="{C599C397-5604-43FC-97A5-C3420E6AD17A}"/>
    <hyperlink ref="W100" r:id="rId710" display="https://www.daloopa.com/src/4427657" xr:uid="{DB7F5A6F-EABB-459D-A13C-4F24FF413B0F}"/>
    <hyperlink ref="X100" r:id="rId711" display="https://www.daloopa.com/src/4427644" xr:uid="{121BE5A1-4793-4E80-89FC-58E0D93D4EE6}"/>
    <hyperlink ref="Y100" r:id="rId712" display="https://www.daloopa.com/src/4427637" xr:uid="{80C3BF40-9DE1-4E05-A52E-8FD9A8274428}"/>
    <hyperlink ref="Z100" r:id="rId713" display="https://www.daloopa.com/src/4427634" xr:uid="{83495598-7739-41E7-9C22-016A10ACF350}"/>
    <hyperlink ref="AA100" r:id="rId714" display="https://www.daloopa.com/src/4427631" xr:uid="{5315DA9B-1CC0-4CBC-ACE1-8A60E14E209A}"/>
    <hyperlink ref="AB100" r:id="rId715" display="https://www.daloopa.com/src/4427701" xr:uid="{8FE0FF36-639E-4E1F-BA1D-1BE31B2C6551}"/>
    <hyperlink ref="AC100" r:id="rId716" display="https://www.daloopa.com/src/4427613" xr:uid="{16169C69-3E86-454B-9C8E-5FA813EE4D8C}"/>
    <hyperlink ref="AD100" r:id="rId717" display="https://www.daloopa.com/src/4427605" xr:uid="{82607CCB-D8E1-4A94-833F-33105426287E}"/>
    <hyperlink ref="AE100" r:id="rId718" display="https://www.daloopa.com/src/4427601" xr:uid="{03DC753F-A49E-4C4C-ACBF-3C6923F0FCA3}"/>
    <hyperlink ref="AF100" r:id="rId719" display="https://www.daloopa.com/src/4427597" xr:uid="{16AE04A1-455E-4C56-AB30-AFC4AE14A8C7}"/>
    <hyperlink ref="AG100" r:id="rId720" display="https://www.daloopa.com/src/8847824" xr:uid="{C0BAFA9F-9D54-40B3-A951-2C271DF641D3}"/>
    <hyperlink ref="AH100" r:id="rId721" display="https://www.daloopa.com/src/8847854" xr:uid="{76005876-8B11-4468-9364-0F5A63A1D934}"/>
    <hyperlink ref="AI100" r:id="rId722" display="https://www.daloopa.com/src/18754666" xr:uid="{D65BDABE-C7FC-47B8-8ACC-836DF784F79E}"/>
    <hyperlink ref="AJ100" r:id="rId723" display="https://www.daloopa.com/src/18749810" xr:uid="{6A8D5845-CD14-4B4D-98D0-5B4F1BA9E782}"/>
    <hyperlink ref="AK100" r:id="rId724" display="https://www.daloopa.com/src/23052514" xr:uid="{3F119738-A1C2-42B4-8716-5DB9353C25F1}"/>
    <hyperlink ref="AL100" r:id="rId725" display="https://www.daloopa.com/src/33998304" xr:uid="{2B096525-7A17-4FC8-A00A-EF2AF7B06516}"/>
    <hyperlink ref="AM100" r:id="rId726" display="https://www.daloopa.com/src/41059706" xr:uid="{E056ED56-FCCD-4F74-A0EC-E4FA440B1FB6}"/>
    <hyperlink ref="AN100" r:id="rId727" display="https://www.daloopa.com/src/50451427" xr:uid="{D0FB96B1-B2C9-4A86-A885-AEAEBBEC73F8}"/>
    <hyperlink ref="AO100" r:id="rId728" display="https://www.daloopa.com/src/55732150" xr:uid="{5BDD191A-4477-4CF1-9BEC-BB5C75443FE6}"/>
    <hyperlink ref="AQ100" r:id="rId729" display="https://www.daloopa.com/src/64848920" xr:uid="{F0DD49F3-C751-48B0-9CC8-1D344325389C}"/>
    <hyperlink ref="AR100" r:id="rId730" display="https://www.daloopa.com/src/69163371" xr:uid="{549C5F72-2BA2-4705-B378-42314F111599}"/>
    <hyperlink ref="AS100" r:id="rId731" display="https://www.daloopa.com/src/75008697" xr:uid="{B01CBEE8-CD46-4CCC-AB36-DCDEF6AE6474}"/>
    <hyperlink ref="A101" r:id="rId732" xr:uid="{8C7037C1-81C2-450A-BF12-D08CA5B72015}"/>
    <hyperlink ref="C101" r:id="rId733" xr:uid="{EB4A8705-D5B0-4FEA-842E-B364A82303EB}"/>
    <hyperlink ref="AP101" r:id="rId734" display="https://www.daloopa.com/src/60194726" xr:uid="{CE21AD3B-B5FE-43C9-92A6-5EF7C78F172F}"/>
    <hyperlink ref="A102" r:id="rId735" xr:uid="{C28C7D61-9F02-4FD8-9F06-E4C32A2EE124}"/>
    <hyperlink ref="C102" r:id="rId736" xr:uid="{DE019018-567B-47F4-BA46-88052B0BB22B}"/>
    <hyperlink ref="AP102" r:id="rId737" display="https://www.daloopa.com/src/60194725" xr:uid="{C4BE3867-8DD2-477A-AD9F-6E0B9C52512B}"/>
    <hyperlink ref="A103" r:id="rId738" xr:uid="{E9305D6C-A80C-4E2C-A429-49348987D687}"/>
    <hyperlink ref="C103" r:id="rId739" xr:uid="{2BBCB9D8-5619-41D5-99E3-295E40F48B99}"/>
    <hyperlink ref="W103" r:id="rId740" display="https://www.daloopa.com/src/4427658" xr:uid="{C48B0831-D604-428C-B9D6-69E71010EADF}"/>
    <hyperlink ref="X103" r:id="rId741" display="https://www.daloopa.com/src/4427645" xr:uid="{68F1C3BC-46C4-4E2A-AB99-6B0D415A0BA3}"/>
    <hyperlink ref="Y103" r:id="rId742" display="https://www.daloopa.com/src/4427638" xr:uid="{92BCD5D0-7D44-460B-8ECA-9467E5168F0C}"/>
    <hyperlink ref="Z103" r:id="rId743" display="https://www.daloopa.com/src/4427635" xr:uid="{A786C5AE-6533-4FC3-890C-AB8E1990D321}"/>
    <hyperlink ref="AA103" r:id="rId744" display="https://www.daloopa.com/src/4427632" xr:uid="{2E80AA06-154E-40E9-B7A6-70FBEB8500A7}"/>
    <hyperlink ref="AB103" r:id="rId745" display="https://www.daloopa.com/src/4427702" xr:uid="{A1504172-D014-4767-A88F-93C5457AACCC}"/>
    <hyperlink ref="AC103" r:id="rId746" display="https://www.daloopa.com/src/4427614" xr:uid="{3C578CEC-D25A-43F5-B6E7-A5BB627BF8B8}"/>
    <hyperlink ref="AD103" r:id="rId747" display="https://www.daloopa.com/src/4427606" xr:uid="{CC75BECC-AD27-487A-84EB-F7C033AB08EE}"/>
    <hyperlink ref="AE103" r:id="rId748" display="https://www.daloopa.com/src/4427602" xr:uid="{7CE16060-F1B5-4065-A1D3-2B60EF95311D}"/>
    <hyperlink ref="AF103" r:id="rId749" display="https://www.daloopa.com/src/4427598" xr:uid="{8BC3ED0F-796E-4F71-99D4-3B0249F4A369}"/>
    <hyperlink ref="AG103" r:id="rId750" display="https://www.daloopa.com/src/8847825" xr:uid="{59AC52C2-6E00-4E0C-9F4E-79E6D9EA063D}"/>
    <hyperlink ref="AH103" r:id="rId751" display="https://www.daloopa.com/src/8847855" xr:uid="{485F336B-CFFA-4450-8EED-4664B50B7C31}"/>
    <hyperlink ref="AI103" r:id="rId752" display="https://www.daloopa.com/src/18754667" xr:uid="{D925C5F3-4460-4C72-AA55-8375EF4B5236}"/>
    <hyperlink ref="AJ103" r:id="rId753" display="https://www.daloopa.com/src/18749811" xr:uid="{46F3114E-B9F3-4EAE-8995-0C1ED7B929D1}"/>
    <hyperlink ref="AK103" r:id="rId754" display="https://www.daloopa.com/src/23052515" xr:uid="{FA6FE3DF-8F18-4EF0-8861-E3CD14AB9D37}"/>
    <hyperlink ref="AL103" r:id="rId755" display="https://www.daloopa.com/src/33998305" xr:uid="{05B46285-A8AA-4DAB-8381-6101C69B3902}"/>
    <hyperlink ref="AM103" r:id="rId756" display="https://www.daloopa.com/src/41059707" xr:uid="{D1389558-AD8F-432A-B101-D361DBEA00E5}"/>
    <hyperlink ref="AN103" r:id="rId757" display="https://www.daloopa.com/src/50451428" xr:uid="{3B16042A-5857-4E3E-AD04-D0CEA52F9CC8}"/>
    <hyperlink ref="AO103" r:id="rId758" display="https://www.daloopa.com/src/55732152" xr:uid="{3F08558F-E19C-4414-B7D7-ACC708C09304}"/>
    <hyperlink ref="AP103" r:id="rId759" display="https://www.daloopa.com/src/60194727" xr:uid="{C936CECF-120F-42B2-AAD6-43697E6256C6}"/>
    <hyperlink ref="AQ103" r:id="rId760" display="https://www.daloopa.com/src/64849511" xr:uid="{B11F8CB7-D13C-41EE-B7AE-2B56801812C3}"/>
    <hyperlink ref="A104" r:id="rId761" xr:uid="{0530F7F1-FAF0-4E28-9C1C-D026D47C03B1}"/>
    <hyperlink ref="C104" r:id="rId762" xr:uid="{6D57715A-1D03-451D-B312-344F7F6EC527}"/>
    <hyperlink ref="AR104" r:id="rId763" display="https://www.daloopa.com/src/69163369" xr:uid="{DB27428B-AD1C-471E-8FF7-883C866D595D}"/>
    <hyperlink ref="AS104" r:id="rId764" display="https://www.daloopa.com/src/75008695" xr:uid="{976AAD3B-730E-4FD3-9329-34CB2B634985}"/>
    <hyperlink ref="A105" r:id="rId765" xr:uid="{5DBA55C7-DC48-49D2-BD5B-40EBB136BE2B}"/>
    <hyperlink ref="C105" r:id="rId766" xr:uid="{AFCB4F9C-CEB0-4539-9D47-269EF91CAD30}"/>
    <hyperlink ref="W105" r:id="rId767" display="https://www.daloopa.com/src/4427659" xr:uid="{3445F726-B504-4829-B390-FC258E5C4B5F}"/>
    <hyperlink ref="X105" r:id="rId768" display="https://www.daloopa.com/src/4427646" xr:uid="{0C6B640F-A422-4F89-9614-F03B25BE5178}"/>
    <hyperlink ref="Y105" r:id="rId769" display="https://www.daloopa.com/src/4427639" xr:uid="{503E66DF-BD63-4B27-9FC4-2633B57FD9A7}"/>
    <hyperlink ref="Z105" r:id="rId770" display="https://www.daloopa.com/src/4427636" xr:uid="{B3FCB25C-9031-4547-A516-3BBBD9F544BF}"/>
    <hyperlink ref="AA105" r:id="rId771" display="https://www.daloopa.com/src/4427633" xr:uid="{8D17CD56-08C5-44DD-9DE4-7F00CDD560F6}"/>
    <hyperlink ref="AB105" r:id="rId772" display="https://www.daloopa.com/src/4427703" xr:uid="{784B27D4-5080-4F49-946F-3BEF4334AF34}"/>
    <hyperlink ref="AC105" r:id="rId773" display="https://www.daloopa.com/src/4427615" xr:uid="{57EDA369-2894-4E1C-B0E9-A52407EE07BD}"/>
    <hyperlink ref="AD105" r:id="rId774" display="https://www.daloopa.com/src/4427607" xr:uid="{B7FC03C6-6909-41AA-94F0-AD0438DFBFBD}"/>
    <hyperlink ref="AE105" r:id="rId775" display="https://www.daloopa.com/src/4427603" xr:uid="{05ECB25A-AC62-413A-B3AA-EA001E4B49F3}"/>
    <hyperlink ref="AF105" r:id="rId776" display="https://www.daloopa.com/src/4427599" xr:uid="{B8D3891A-E972-44CE-A0CE-82447858F393}"/>
    <hyperlink ref="AG105" r:id="rId777" display="https://www.daloopa.com/src/8847826" xr:uid="{B4876C80-8872-4680-93A6-4A8617DAAAB3}"/>
    <hyperlink ref="AH105" r:id="rId778" display="https://www.daloopa.com/src/8847856" xr:uid="{E7B4F511-BEE1-43F0-95A5-A8AEF11938A8}"/>
    <hyperlink ref="AI105" r:id="rId779" display="https://www.daloopa.com/src/18754668" xr:uid="{7E89127A-4A6F-4A24-A026-EF56747F9F8E}"/>
    <hyperlink ref="AJ105" r:id="rId780" display="https://www.daloopa.com/src/18749812" xr:uid="{3926F565-13C1-477D-A294-03B73CFA1CFD}"/>
    <hyperlink ref="AK105" r:id="rId781" display="https://www.daloopa.com/src/23052516" xr:uid="{D2720257-174F-44A7-B0EC-1107A12F7760}"/>
    <hyperlink ref="AL105" r:id="rId782" display="https://www.daloopa.com/src/33998306" xr:uid="{5B478339-BE72-4A26-BFD3-504BA10540A3}"/>
    <hyperlink ref="AM105" r:id="rId783" display="https://www.daloopa.com/src/41059708" xr:uid="{B9C20C78-C0A4-447E-BC9B-A284A86C2222}"/>
    <hyperlink ref="AN105" r:id="rId784" display="https://www.daloopa.com/src/50451429" xr:uid="{89A9F93C-F7FB-4B31-B7A5-A638340259FD}"/>
    <hyperlink ref="AO105" r:id="rId785" display="https://www.daloopa.com/src/55732151" xr:uid="{EDA82571-4616-4E31-8F9A-0F57E4568B29}"/>
    <hyperlink ref="AP105" r:id="rId786" display="https://www.daloopa.com/src/60194728" xr:uid="{6BD16F47-91C0-4BD3-A678-8985E51B2876}"/>
    <hyperlink ref="AQ105" r:id="rId787" display="https://www.daloopa.com/src/64849510" xr:uid="{63E5783D-E725-4EBD-ACD5-C80B86388B6E}"/>
    <hyperlink ref="AR105" r:id="rId788" display="https://www.daloopa.com/src/69163370" xr:uid="{AA65C20F-8E6D-49FA-AF60-F2C4599320F0}"/>
    <hyperlink ref="AS105" r:id="rId789" display="https://www.daloopa.com/src/75008694" xr:uid="{4B022681-9EFF-449C-A9A8-C8FAD036B6B7}"/>
    <hyperlink ref="A106" r:id="rId790" xr:uid="{E047EE06-70A9-4615-9507-EB2458902FC1}"/>
    <hyperlink ref="C106" r:id="rId791" xr:uid="{EF439A89-5E04-4600-B0B3-B0741C2FE61B}"/>
    <hyperlink ref="E106" r:id="rId792" display="https://www.daloopa.com/src/4432657" xr:uid="{5232646D-FD88-4BB8-99FC-55D5D6B08837}"/>
    <hyperlink ref="F106" r:id="rId793" display="https://www.daloopa.com/src/4432649" xr:uid="{A7A25CB5-BC80-424E-95C7-93FC66A4C3D6}"/>
    <hyperlink ref="G106" r:id="rId794" display="https://www.daloopa.com/src/4432606" xr:uid="{662A6186-39C2-4FA6-8FDA-17E76145DC2D}"/>
    <hyperlink ref="I106" r:id="rId795" display="https://www.daloopa.com/src/4432594" xr:uid="{C615A6D4-A367-4EE0-B970-3BD0C6373548}"/>
    <hyperlink ref="J106" r:id="rId796" display="https://www.daloopa.com/src/4432583" xr:uid="{8C79650E-BB1A-44CF-9598-571434D09B8A}"/>
    <hyperlink ref="K106" r:id="rId797" display="https://www.daloopa.com/src/4432570" xr:uid="{0867E3E7-F5A0-4CF4-A345-C34326C3EECE}"/>
    <hyperlink ref="L106" r:id="rId798" display="https://www.daloopa.com/src/4432556" xr:uid="{817919F6-98DF-4D3B-BA24-11F384B140E2}"/>
    <hyperlink ref="M106" r:id="rId799" display="https://www.daloopa.com/src/4432536" xr:uid="{0A4758AA-3E00-480A-8555-E56A6F6ACDF0}"/>
    <hyperlink ref="N106" r:id="rId800" display="https://www.daloopa.com/src/4432403" xr:uid="{CFF43519-9DD1-4C2E-AD50-B436A94EA423}"/>
    <hyperlink ref="O106" r:id="rId801" display="https://www.daloopa.com/src/4432392" xr:uid="{75B41FE9-0ED0-4681-B59B-FD0E02346D9A}"/>
    <hyperlink ref="P106" r:id="rId802" display="https://www.daloopa.com/src/4432359" xr:uid="{8353BF56-E342-4321-AABC-954261FF30D4}"/>
    <hyperlink ref="S106" r:id="rId803" display="https://www.daloopa.com/src/4427695" xr:uid="{72C4F5EA-9337-40DC-9F2A-B0A3652F454A}"/>
    <hyperlink ref="T106" r:id="rId804" display="https://www.daloopa.com/src/4427688" xr:uid="{15193837-B0D8-4EBA-8C3A-121BAF391510}"/>
    <hyperlink ref="U106" r:id="rId805" display="https://www.daloopa.com/src/4427681" xr:uid="{AE253100-97FF-4364-A2BA-59C1CA779012}"/>
    <hyperlink ref="V106" r:id="rId806" display="https://www.daloopa.com/src/4427675" xr:uid="{D5A6FA96-FDCC-464F-BC71-9F111435ECFF}"/>
    <hyperlink ref="A107" r:id="rId807" xr:uid="{61C6C4BF-5C49-4841-8AAE-CDB4A03B9171}"/>
    <hyperlink ref="C107" r:id="rId808" xr:uid="{2598BFC2-BCEC-4D8C-9B9E-7A86C6A825D5}"/>
    <hyperlink ref="V107" r:id="rId809" display="https://www.daloopa.com/src/4427674" xr:uid="{80F003FE-8F89-4550-8D8C-CA13A63142EB}"/>
    <hyperlink ref="A108" r:id="rId810" xr:uid="{A5B23986-1B3C-41A9-88E7-A3787DE13885}"/>
    <hyperlink ref="C108" r:id="rId811" xr:uid="{7DD02590-F1BF-483A-B453-95CE251AC6CE}"/>
    <hyperlink ref="I108" r:id="rId812" display="https://www.daloopa.com/src/4432596" xr:uid="{7A468A0F-96C4-4B90-BCDD-770A4498D26F}"/>
    <hyperlink ref="J108" r:id="rId813" display="https://www.daloopa.com/src/4432584" xr:uid="{CBE1F346-E8AB-4B9B-9D24-9C123986D772}"/>
    <hyperlink ref="K108" r:id="rId814" display="https://www.daloopa.com/src/4432571" xr:uid="{DA6D502B-D66D-4385-8D9A-E70394FECF14}"/>
    <hyperlink ref="A109" r:id="rId815" xr:uid="{0FF653B2-85CE-4A9F-93DD-EA0B1426A6C6}"/>
    <hyperlink ref="C109" r:id="rId816" xr:uid="{1E9D041F-54A7-4B76-A20C-24B5A6970054}"/>
    <hyperlink ref="W109" r:id="rId817" display="https://www.daloopa.com/src/4427660" xr:uid="{4C462A61-2902-4FAE-A674-C4DE235DFD1D}"/>
    <hyperlink ref="AA109" r:id="rId818" display="https://www.daloopa.com/src/4427630" xr:uid="{2AE0763F-3EF5-488C-891F-DA1682FEAD05}"/>
    <hyperlink ref="AB109" r:id="rId819" display="https://www.daloopa.com/src/4427700" xr:uid="{A6A9697A-E60E-4E1F-B6AA-707538EC263F}"/>
    <hyperlink ref="AC109" r:id="rId820" display="https://www.daloopa.com/src/4427612" xr:uid="{6C6A52C6-7195-437F-A214-A259A6A50106}"/>
    <hyperlink ref="AD109" r:id="rId821" display="https://www.daloopa.com/src/4427604" xr:uid="{DF5EE0D5-2A19-47AC-9F57-3B64A0250D46}"/>
    <hyperlink ref="AE109" r:id="rId822" display="https://www.daloopa.com/src/4427600" xr:uid="{0124D391-01A9-4373-AC0A-0CEC8DEFE20B}"/>
    <hyperlink ref="AF109" r:id="rId823" display="https://www.daloopa.com/src/4427596" xr:uid="{EEF2453D-4B97-4875-83E0-C5784A37C898}"/>
    <hyperlink ref="AG109" r:id="rId824" display="https://www.daloopa.com/src/8847823" xr:uid="{451B937A-ED84-4792-B792-D7BC112A3915}"/>
    <hyperlink ref="AH109" r:id="rId825" display="https://www.daloopa.com/src/8847853" xr:uid="{4DF818DD-7D09-4563-A5AC-06F897A9B105}"/>
    <hyperlink ref="AI109" r:id="rId826" display="https://www.daloopa.com/src/18754665" xr:uid="{1F74434C-F402-4FE8-89DD-F8B0C3F3C396}"/>
    <hyperlink ref="AJ109" r:id="rId827" display="https://www.daloopa.com/src/18749809" xr:uid="{13E4FCBD-ECA4-4485-B973-64EA2163C75B}"/>
    <hyperlink ref="AK109" r:id="rId828" display="https://www.daloopa.com/src/23052513" xr:uid="{C25ACAB0-5774-4B21-8669-C420F67B835C}"/>
    <hyperlink ref="AL109" r:id="rId829" display="https://www.daloopa.com/src/33998303" xr:uid="{46A7412D-43CC-4CA2-A72F-6D4069B19304}"/>
    <hyperlink ref="AM109" r:id="rId830" display="https://www.daloopa.com/src/41059705" xr:uid="{BBD7C7BD-DB0A-49ED-A4FF-30F2F43F45AA}"/>
    <hyperlink ref="AN109" r:id="rId831" display="https://www.daloopa.com/src/50451426" xr:uid="{1DDB0EE5-3685-4D94-92D7-E21224D9C607}"/>
    <hyperlink ref="AO109" r:id="rId832" display="https://www.daloopa.com/src/55732114" xr:uid="{8555C4C5-8961-419D-B900-AD056134F92B}"/>
    <hyperlink ref="AQ109" r:id="rId833" display="https://www.daloopa.com/src/64848919" xr:uid="{5B5C4ED8-3876-4AB0-AAB4-FC309D75043E}"/>
    <hyperlink ref="AR109" r:id="rId834" display="https://www.daloopa.com/src/69163372" xr:uid="{96A411A2-BB77-4644-B46B-C1246F2A344F}"/>
    <hyperlink ref="AS109" r:id="rId835" display="https://www.daloopa.com/src/75008696" xr:uid="{2BB87863-674B-4C9C-B18D-B3CCD744E818}"/>
    <hyperlink ref="A111" r:id="rId836" xr:uid="{55E74B23-759E-4578-B1B0-7B3AD36D56AA}"/>
    <hyperlink ref="C111" r:id="rId837" xr:uid="{C8F56B1D-15BC-4F1F-9C2B-9E7A092CA223}"/>
    <hyperlink ref="AP111" r:id="rId838" display="https://www.daloopa.com/src/60194724" xr:uid="{32A8300F-55DE-4E35-980D-6B46FF0E381D}"/>
    <hyperlink ref="A113" r:id="rId839" xr:uid="{D3EE4941-368D-4918-A326-06681D01AFF6}"/>
    <hyperlink ref="C113" r:id="rId840" xr:uid="{8816D0C8-92F9-41F2-9E5D-7CC1CFE94779}"/>
    <hyperlink ref="AP113" r:id="rId841" display="https://www.daloopa.com/src/60194723" xr:uid="{31B71DE0-FC02-4342-B1C1-BDDF5CB363DC}"/>
    <hyperlink ref="A116" r:id="rId842" xr:uid="{64F1354E-6D23-48AB-BD41-BF842439DC13}"/>
    <hyperlink ref="C116" r:id="rId843" xr:uid="{A694588A-33CA-446D-A025-B3C834C894EB}"/>
    <hyperlink ref="AQ116" r:id="rId844" display="https://www.daloopa.com/src/64848923" xr:uid="{08CEA848-8A66-4E2A-B14C-020F2263AACC}"/>
    <hyperlink ref="A117" r:id="rId845" xr:uid="{308490C8-8295-4B3B-9685-89D7567E0C17}"/>
    <hyperlink ref="C117" r:id="rId846" xr:uid="{A399D9EC-3017-4E12-ADD7-A3FD3989D576}"/>
    <hyperlink ref="AQ117" r:id="rId847" display="https://www.daloopa.com/src/64848924" xr:uid="{9CA2BE26-D32C-436D-B0CE-1CD9A2D9316B}"/>
    <hyperlink ref="A118" r:id="rId848" xr:uid="{50446073-F611-417D-8D6B-A320CE6EDEE1}"/>
    <hyperlink ref="C118" r:id="rId849" xr:uid="{308CBDCF-8392-434B-A791-67AEADB34E91}"/>
    <hyperlink ref="AQ118" r:id="rId850" display="https://www.daloopa.com/src/64848922" xr:uid="{09EEE2E7-64D3-4112-B084-C2A59A853146}"/>
    <hyperlink ref="A119" r:id="rId851" xr:uid="{0F9C26D1-F506-4EC9-8EC4-B83C55371676}"/>
    <hyperlink ref="C119" r:id="rId852" xr:uid="{01399BE0-3110-4D33-BA85-291B63CD9023}"/>
    <hyperlink ref="AQ119" r:id="rId853" display="https://www.daloopa.com/src/64848921" xr:uid="{2C5FF8E3-5A9E-462F-9F0E-9DB93B446760}"/>
    <hyperlink ref="A121" r:id="rId854" xr:uid="{372E7694-9945-4BB2-AA34-C875657BC371}"/>
    <hyperlink ref="C121" r:id="rId855" xr:uid="{71F60226-FC23-4B80-9724-9FBC270CC970}"/>
    <hyperlink ref="AQ121" r:id="rId856" display="https://www.daloopa.com/src/64848925" xr:uid="{09F566E1-2E24-4C0D-A01A-574610C43571}"/>
    <hyperlink ref="A123" r:id="rId857" xr:uid="{F7042CAA-BE12-4A8D-A363-D4743AD91A9B}"/>
    <hyperlink ref="C123" r:id="rId858" xr:uid="{DE863FDF-29EF-462D-B852-58443904F584}"/>
    <hyperlink ref="AB123" r:id="rId859" display="https://www.daloopa.com/src/4427704" xr:uid="{8DBC92D6-29D4-4671-B478-B48331BF4425}"/>
    <hyperlink ref="A124" r:id="rId860" xr:uid="{7F07E343-7697-4445-A8AA-9D44AC7862AE}"/>
    <hyperlink ref="C124" r:id="rId861" xr:uid="{7CC40ED1-19F6-4981-8CFB-0463EEF8CF6F}"/>
    <hyperlink ref="U124" r:id="rId862" display="https://www.daloopa.com/src/4427682" xr:uid="{61407EDA-2D61-451A-B434-FF4AD1EBAF3E}"/>
    <hyperlink ref="A125" r:id="rId863" xr:uid="{2A40A5EA-AFDB-4205-A72C-AC02D2F31AE1}"/>
    <hyperlink ref="C125" r:id="rId864" xr:uid="{BDD3D5C4-AEAB-4142-8780-795D46CD66DF}"/>
    <hyperlink ref="E125" r:id="rId865" display="https://www.daloopa.com/src/4432655" xr:uid="{1E7BB8A0-F16D-4664-80D7-7CDCED493B08}"/>
    <hyperlink ref="A126" r:id="rId866" xr:uid="{C1A5E1F0-C08F-47AA-888A-7F598700F779}"/>
    <hyperlink ref="C126" r:id="rId867" xr:uid="{96BD35F5-969B-426E-8B50-CB3756B7342C}"/>
    <hyperlink ref="E126" r:id="rId868" display="https://www.daloopa.com/src/4432656" xr:uid="{451ABB2E-1B66-4B87-B074-32E4A2EAB65E}"/>
    <hyperlink ref="A127" r:id="rId869" xr:uid="{677FCC05-8DF5-4FD9-876A-39BD30AEA004}"/>
    <hyperlink ref="C127" r:id="rId870" xr:uid="{D5EDDE3C-59A3-4C9B-B952-4C85111A9A20}"/>
    <hyperlink ref="E127" r:id="rId871" display="https://www.daloopa.com/src/4432658" xr:uid="{44F34C2C-0AB7-4B2D-9EAD-6F40FE94E748}"/>
    <hyperlink ref="F127" r:id="rId872" display="https://www.daloopa.com/src/4432650" xr:uid="{7466F0EC-D8F7-4BE6-AA6A-D465A962518C}"/>
    <hyperlink ref="S127" r:id="rId873" display="https://www.daloopa.com/src/4427693" xr:uid="{C67657FA-4AB2-4D5F-8556-1EEF5DF8491D}"/>
    <hyperlink ref="A130" r:id="rId874" xr:uid="{C2A36DF3-F885-436C-A7D3-DD8B697D8122}"/>
    <hyperlink ref="C130" r:id="rId875" xr:uid="{74915124-9CC7-4057-AF78-6251486CE73B}"/>
    <hyperlink ref="E130" r:id="rId876" display="https://www.daloopa.com/src/4432651" xr:uid="{AA8A091E-4E91-49BC-AC3A-FAEED901B936}"/>
    <hyperlink ref="F130" r:id="rId877" display="https://www.daloopa.com/src/4432645" xr:uid="{B5B343A2-3936-468C-8DFC-55DCF4BA01B1}"/>
    <hyperlink ref="A131" r:id="rId878" xr:uid="{0CE1EDDE-F980-4C4B-ADB2-B596AC02CC9F}"/>
    <hyperlink ref="C131" r:id="rId879" xr:uid="{549FEC2F-07E4-41D8-A5A7-F320B24F88E4}"/>
    <hyperlink ref="E131" r:id="rId880" display="https://www.daloopa.com/src/4432652" xr:uid="{A426F263-DEEE-4898-A758-613EC9A8F909}"/>
    <hyperlink ref="F131" r:id="rId881" display="https://www.daloopa.com/src/4432646" xr:uid="{EAE500A9-2860-4F53-AFA1-BBD1C0C12BE8}"/>
    <hyperlink ref="A132" r:id="rId882" xr:uid="{E8775224-B496-48C5-AF44-5F308E452630}"/>
    <hyperlink ref="C132" r:id="rId883" xr:uid="{19184D48-FB54-473E-B396-722E8C3F38A1}"/>
    <hyperlink ref="E132" r:id="rId884" display="https://www.daloopa.com/src/4432653" xr:uid="{9789DD19-F93E-43EB-B08B-AC10498F9D24}"/>
    <hyperlink ref="F132" r:id="rId885" display="https://www.daloopa.com/src/4432647" xr:uid="{22691409-DCDF-41E4-AF07-AC2E2BFCFE95}"/>
    <hyperlink ref="A135" r:id="rId886" xr:uid="{84AE0BD2-7C0C-4251-A6ED-6E8436823074}"/>
    <hyperlink ref="C135" r:id="rId887" xr:uid="{81878EC5-7FA4-4D08-9439-A28AE6815747}"/>
    <hyperlink ref="AF135" r:id="rId888" display="https://www.daloopa.com/src/4425409" xr:uid="{B5CAA341-5BCE-4D8A-9320-1905888B5F0E}"/>
    <hyperlink ref="A136" r:id="rId889" xr:uid="{2237191F-6511-487D-A6B6-9E7069210FD4}"/>
    <hyperlink ref="C136" r:id="rId890" xr:uid="{DB15F98D-10FD-44DF-8568-10C03FB4BE66}"/>
    <hyperlink ref="AF136" r:id="rId891" display="https://www.daloopa.com/src/4425410" xr:uid="{6FBF9AE1-B160-4A4D-BE27-97FCC0C7D32D}"/>
    <hyperlink ref="A137" r:id="rId892" xr:uid="{1D86FF46-1A0E-48D8-AB20-B4253AA9BFA8}"/>
    <hyperlink ref="C137" r:id="rId893" xr:uid="{64024333-16F4-41ED-8A83-A2823899BA22}"/>
    <hyperlink ref="AF137" r:id="rId894" display="https://www.daloopa.com/src/4425411" xr:uid="{64DE7840-7C3E-402E-A903-D02631C779FC}"/>
    <hyperlink ref="A142" r:id="rId895" xr:uid="{194BB8F0-B410-4DC8-8E68-E3D5FC0E4269}"/>
    <hyperlink ref="C142" r:id="rId896" xr:uid="{F1739B24-C37B-488F-B7F7-0AFB8537D1E6}"/>
    <hyperlink ref="AD142" r:id="rId897" display="https://www.daloopa.com/src/4443509" xr:uid="{6534EDA1-6170-46F5-8465-78610D2BCD05}"/>
    <hyperlink ref="AE142" r:id="rId898" display="https://www.daloopa.com/src/4443581" xr:uid="{9AA7FDA7-8115-4907-AAF7-BED2CC823255}"/>
    <hyperlink ref="A143" r:id="rId899" xr:uid="{4AE1979F-F659-4D6C-8952-E345AD2F8943}"/>
    <hyperlink ref="C143" r:id="rId900" xr:uid="{EF770EDA-6D77-4E69-826C-AABEFBD9D71F}"/>
    <hyperlink ref="AD143" r:id="rId901" display="https://www.daloopa.com/src/4443510" xr:uid="{BE3AD6D9-DF93-4499-9323-2323E0AFC001}"/>
    <hyperlink ref="AE143" r:id="rId902" display="https://www.daloopa.com/src/4443582" xr:uid="{CC70D3CE-B1F8-4243-A929-63D79228B681}"/>
    <hyperlink ref="A144" r:id="rId903" xr:uid="{5389CCBA-0EB6-4FB2-B307-932D7868E9A0}"/>
    <hyperlink ref="C144" r:id="rId904" xr:uid="{BE6B1E81-CC15-49BF-9B2B-584C24323EB0}"/>
    <hyperlink ref="AD144" r:id="rId905" display="https://www.daloopa.com/src/4443511" xr:uid="{14D2C023-3F3F-4994-B28A-E797FCD9FCDC}"/>
    <hyperlink ref="AE144" r:id="rId906" display="https://www.daloopa.com/src/4443583" xr:uid="{1356538E-A846-4189-87E9-37DF4AE20A1B}"/>
    <hyperlink ref="A147" r:id="rId907" xr:uid="{53EEDBD4-8C06-4E57-A816-850186BB9371}"/>
    <hyperlink ref="C147" r:id="rId908" xr:uid="{7919F4C0-6AB0-4365-AC73-CB05D5AA5B6D}"/>
    <hyperlink ref="AD147" r:id="rId909" display="https://www.daloopa.com/src/4443515" xr:uid="{67BA8C6A-A779-4AB3-A6B4-EE65064FE645}"/>
    <hyperlink ref="AE147" r:id="rId910" display="https://www.daloopa.com/src/4443590" xr:uid="{EE0C2CBF-22EE-4F5C-B720-49D2D99F1D13}"/>
    <hyperlink ref="A148" r:id="rId911" xr:uid="{20D1BC37-D08F-4AF1-92AB-C35BBB91C541}"/>
    <hyperlink ref="C148" r:id="rId912" xr:uid="{E3577F40-C60E-4F80-B44C-C783551EC928}"/>
    <hyperlink ref="AD148" r:id="rId913" display="https://www.daloopa.com/src/4443516" xr:uid="{CDAB5F6F-94F7-4CAD-9BAF-7ED563AEEA41}"/>
    <hyperlink ref="AE148" r:id="rId914" display="https://www.daloopa.com/src/4443591" xr:uid="{45EA1FE4-DF86-40DD-B876-B7C9E92E2EDB}"/>
    <hyperlink ref="A149" r:id="rId915" xr:uid="{F290FE60-0F5C-4A01-A389-725A974E08FD}"/>
    <hyperlink ref="C149" r:id="rId916" xr:uid="{B5257A80-CFE0-4BF2-9361-08673A1D378B}"/>
    <hyperlink ref="AD149" r:id="rId917" display="https://www.daloopa.com/src/4443517" xr:uid="{632CA803-9A4C-4271-B73E-9E824D309565}"/>
    <hyperlink ref="AE149" r:id="rId918" display="https://www.daloopa.com/src/4443592" xr:uid="{DE6FCA82-A0AD-40AD-A87C-3A7B34E1F711}"/>
    <hyperlink ref="A153" r:id="rId919" xr:uid="{5B2630FB-0F8B-49E4-A875-FF193F58ECAF}"/>
    <hyperlink ref="C153" r:id="rId920" xr:uid="{62D7795A-7838-4D7C-BB28-CE2E41320FAA}"/>
    <hyperlink ref="AD153" r:id="rId921" display="https://www.daloopa.com/src/4443512" xr:uid="{1AE103E3-44BA-4958-AF3F-32CE2317314A}"/>
    <hyperlink ref="AE153" r:id="rId922" display="https://www.daloopa.com/src/4443584" xr:uid="{86E3D00F-262B-44C7-B2CD-CE82B01A1F8F}"/>
    <hyperlink ref="A154" r:id="rId923" xr:uid="{D5803CE9-BEA2-4CDB-8505-F9434B2067D0}"/>
    <hyperlink ref="C154" r:id="rId924" xr:uid="{93BF92CC-1D8D-4B4D-B3A8-2802984C64B7}"/>
    <hyperlink ref="AD154" r:id="rId925" display="https://www.daloopa.com/src/4443513" xr:uid="{AC8C08D2-B2DA-478C-BAC8-9E662AB437E6}"/>
    <hyperlink ref="AE154" r:id="rId926" display="https://www.daloopa.com/src/4443585" xr:uid="{15270821-DC3F-445E-950F-0B2DA304F331}"/>
    <hyperlink ref="A155" r:id="rId927" xr:uid="{30537F9A-C422-4C13-973D-C5BCE44C4968}"/>
    <hyperlink ref="C155" r:id="rId928" xr:uid="{AF2585AF-77FD-4959-9F9A-254E781518CA}"/>
    <hyperlink ref="AD155" r:id="rId929" display="https://www.daloopa.com/src/4443514" xr:uid="{179CD9E5-A72C-42A3-AF20-9639DC5C0D3D}"/>
    <hyperlink ref="AE155" r:id="rId930" display="https://www.daloopa.com/src/4443586" xr:uid="{C2E21338-249C-4AB7-94B2-136A0231770F}"/>
    <hyperlink ref="A158" r:id="rId931" xr:uid="{FC173C2C-1B72-4E43-A60A-B2B2D426B9EC}"/>
    <hyperlink ref="C158" r:id="rId932" xr:uid="{5396F3E3-1EC0-4D8B-9C6D-8F67D17EF560}"/>
    <hyperlink ref="AD158" r:id="rId933" display="https://www.daloopa.com/src/4443518" xr:uid="{A7240D2D-F3AE-4235-A1CF-3C39DBC46DC6}"/>
    <hyperlink ref="AE158" r:id="rId934" display="https://www.daloopa.com/src/4443593" xr:uid="{66693447-E8D7-4218-B398-63E4E439A393}"/>
    <hyperlink ref="A159" r:id="rId935" xr:uid="{72005733-3214-4EAD-A665-B6B9AD0A31E8}"/>
    <hyperlink ref="C159" r:id="rId936" xr:uid="{81683CBB-3236-4CFA-B223-FE3A94878984}"/>
    <hyperlink ref="AD159" r:id="rId937" display="https://www.daloopa.com/src/4443519" xr:uid="{B39B4FE8-B018-4B2E-BA20-93FBFC6672A8}"/>
    <hyperlink ref="AE159" r:id="rId938" display="https://www.daloopa.com/src/4443594" xr:uid="{FC3697D9-7AEC-4F74-B4C1-02C210FA0B23}"/>
    <hyperlink ref="A160" r:id="rId939" xr:uid="{DB3AB3BD-0777-4A05-AEFE-52BCC69E0340}"/>
    <hyperlink ref="C160" r:id="rId940" xr:uid="{90054B2D-FD49-4781-8FA1-F3EDBCFDF819}"/>
    <hyperlink ref="AD160" r:id="rId941" display="https://www.daloopa.com/src/4443520" xr:uid="{728F57EC-81AF-4F77-AC64-5E7229E13992}"/>
    <hyperlink ref="AE160" r:id="rId942" display="https://www.daloopa.com/src/4443595" xr:uid="{A028F153-D643-43F1-B350-FAE233DB56F4}"/>
    <hyperlink ref="A164" r:id="rId943" xr:uid="{2AEF21EF-0BF4-47BE-B448-056392982C69}"/>
    <hyperlink ref="C164" r:id="rId944" xr:uid="{4575E5B6-563C-4D49-A54F-B8CC029C91C3}"/>
    <hyperlink ref="AE164" r:id="rId945" display="https://www.daloopa.com/src/4443587" xr:uid="{852AA9FA-2F11-4E8D-9C41-739AC9736544}"/>
    <hyperlink ref="A165" r:id="rId946" xr:uid="{CFBB6198-0D75-4B58-81BF-6DD6D9B4016C}"/>
    <hyperlink ref="C165" r:id="rId947" xr:uid="{02466214-B4AD-4401-AF08-185307B1370C}"/>
    <hyperlink ref="AE165" r:id="rId948" display="https://www.daloopa.com/src/4443588" xr:uid="{412BDDAB-6A9A-4712-BA20-DB6FA385AB66}"/>
    <hyperlink ref="A166" r:id="rId949" xr:uid="{45E82084-7500-413A-B6D7-CD36F36D3F82}"/>
    <hyperlink ref="C166" r:id="rId950" xr:uid="{BB61040D-DC03-4CB9-A1AE-B11FCE2F1D3D}"/>
    <hyperlink ref="AE166" r:id="rId951" display="https://www.daloopa.com/src/4443589" xr:uid="{4780D894-876A-46FD-ABA9-BC437BF2B169}"/>
    <hyperlink ref="A169" r:id="rId952" xr:uid="{E430CFFF-7025-4A7B-AB57-C277CE2ED7C0}"/>
    <hyperlink ref="C169" r:id="rId953" xr:uid="{8A80FEA1-3134-48D0-A8A8-9899E0063B38}"/>
    <hyperlink ref="AE169" r:id="rId954" display="https://www.daloopa.com/src/4443596" xr:uid="{80FA2C0D-8BC9-4581-9351-0A63661E6BEB}"/>
    <hyperlink ref="A170" r:id="rId955" xr:uid="{1EEE08E2-8EAE-4BAD-B8CD-385D0BEF7D4B}"/>
    <hyperlink ref="C170" r:id="rId956" xr:uid="{9A6DAC52-B76C-43F4-963E-AA19CADAE52E}"/>
    <hyperlink ref="AE170" r:id="rId957" display="https://www.daloopa.com/src/4443597" xr:uid="{11667E80-6B32-45FB-ABA4-04BE9BBC7F1C}"/>
    <hyperlink ref="A171" r:id="rId958" xr:uid="{44C3EBCE-F795-46F7-8D63-35A759338AAD}"/>
    <hyperlink ref="C171" r:id="rId959" xr:uid="{90BB6A1A-AB70-4911-A07D-CFCB37CFF267}"/>
    <hyperlink ref="AE171" r:id="rId960" display="https://www.daloopa.com/src/4443598" xr:uid="{00069582-6111-47FA-8428-DB310528000D}"/>
    <hyperlink ref="A175" r:id="rId961" xr:uid="{0B1E1689-6F8E-4722-8DC2-B243847B34CA}"/>
    <hyperlink ref="C175" r:id="rId962" xr:uid="{47203859-56C3-4AF6-84BA-99A272047870}"/>
    <hyperlink ref="G175" r:id="rId963" display="https://www.daloopa.com/src/51154212" xr:uid="{55018BBC-ACC3-4ED4-A7CD-4F372BF4B8DD}"/>
    <hyperlink ref="W175" r:id="rId964" display="https://www.daloopa.com/src/4427655" xr:uid="{A07E5D4B-81CA-45EB-A129-AC2B071FA8DD}"/>
    <hyperlink ref="AA175" r:id="rId965" display="https://www.daloopa.com/src/51139590" xr:uid="{8356F9B8-4EC1-449C-82DF-4DCDBC4AFAEE}"/>
    <hyperlink ref="AI175" r:id="rId966" display="https://www.daloopa.com/src/18769058" xr:uid="{D8C04E7B-D9CC-4188-A7D4-BDF6E4BAA930}"/>
    <hyperlink ref="AM175" r:id="rId967" display="https://www.daloopa.com/src/41059831" xr:uid="{5F86B175-78E0-4A87-A478-15CDBAA69C00}"/>
    <hyperlink ref="A176" r:id="rId968" xr:uid="{A3808195-9973-4CEB-B72B-CBC975F626D0}"/>
    <hyperlink ref="C176" r:id="rId969" xr:uid="{D9B48CF0-E20D-4B70-B989-0D61FE19334A}"/>
    <hyperlink ref="AA176" r:id="rId970" display="https://www.daloopa.com/src/51139591" xr:uid="{26CA7D43-79AA-4866-AFB7-E5F30C176984}"/>
    <hyperlink ref="AI176" r:id="rId971" display="https://www.daloopa.com/src/18769059" xr:uid="{7A82910E-43E7-4525-8681-11F78838A300}"/>
    <hyperlink ref="AM176" r:id="rId972" display="https://www.daloopa.com/src/41059829" xr:uid="{CD665764-A646-4D25-A2FC-1EC330AA4DB8}"/>
    <hyperlink ref="A177" r:id="rId973" xr:uid="{4890C7DD-82BF-477E-8BD5-C31A46F3942A}"/>
    <hyperlink ref="C177" r:id="rId974" xr:uid="{D9EF7B53-E811-4E04-8E16-68C38E33A401}"/>
    <hyperlink ref="G177" r:id="rId975" display="https://www.daloopa.com/src/51154214" xr:uid="{5220AF83-BCE4-4D4B-9D36-4128B866850C}"/>
    <hyperlink ref="W177" r:id="rId976" display="https://www.daloopa.com/src/4427656" xr:uid="{85F52745-1EDE-49EF-A8F2-5B477FAA482F}"/>
    <hyperlink ref="A178" r:id="rId977" xr:uid="{71A4D388-48B2-4715-80F4-5D0FB7A93CE7}"/>
    <hyperlink ref="C178" r:id="rId978" xr:uid="{412A0CB9-7720-4092-B442-342BD72316DF}"/>
    <hyperlink ref="AA178" r:id="rId979" display="https://www.daloopa.com/src/51139593" xr:uid="{7C2137DB-8632-4343-B402-9EA21AF882A5}"/>
    <hyperlink ref="AI178" r:id="rId980" display="https://www.daloopa.com/src/18769060" xr:uid="{DDA6F39E-1F92-4C11-B676-8A2091564AEB}"/>
    <hyperlink ref="AM178" r:id="rId981" display="https://www.daloopa.com/src/41059830" xr:uid="{92FADF44-0F07-480D-924F-BAFDD4FC8C0C}"/>
    <hyperlink ref="A179" r:id="rId982" xr:uid="{4219A295-A898-4326-B00D-6709F1D64902}"/>
    <hyperlink ref="C179" r:id="rId983" xr:uid="{A930C149-2704-4CCA-860D-13CAAFCF7C09}"/>
    <hyperlink ref="AA179" r:id="rId984" display="https://www.daloopa.com/src/51139592" xr:uid="{D34C5C8B-A484-4B88-8519-DD814CF12B56}"/>
    <hyperlink ref="AI179" r:id="rId985" display="https://www.daloopa.com/src/18769057" xr:uid="{112C3F48-660C-463A-AB75-6B9F70EF65F7}"/>
    <hyperlink ref="AM179" r:id="rId986" display="https://www.daloopa.com/src/41059832" xr:uid="{31DFDD4D-3FB1-4DEF-885C-56A5C25A27E4}"/>
    <hyperlink ref="A181" r:id="rId987" xr:uid="{53DD9375-329D-4CEE-BF65-404661687AD1}"/>
    <hyperlink ref="C181" r:id="rId988" xr:uid="{2A0C66DA-6E8F-4531-AE79-5BAE05976EFE}"/>
    <hyperlink ref="P181" r:id="rId989" display="https://www.daloopa.com/src/51149876" xr:uid="{1198C6CD-110F-4AAA-BF9B-69142CBF6C38}"/>
    <hyperlink ref="A182" r:id="rId990" xr:uid="{A00BD7D9-6247-4A57-B3ED-E16380078E70}"/>
    <hyperlink ref="C182" r:id="rId991" xr:uid="{AE950523-A509-45A8-873E-6C933560CC16}"/>
    <hyperlink ref="P182" r:id="rId992" display="https://www.daloopa.com/src/51149875" xr:uid="{27BC3044-4EE8-496B-9F69-9E9F7CD70877}"/>
    <hyperlink ref="A183" r:id="rId993" xr:uid="{D6E91CB9-5478-4300-8C49-D830318C42FF}"/>
    <hyperlink ref="C183" r:id="rId994" xr:uid="{36C6C679-C2F1-4BFE-8446-B76E991C8F89}"/>
    <hyperlink ref="G183" r:id="rId995" display="https://www.daloopa.com/src/51154215" xr:uid="{E3F7716E-AA23-4A1D-B0FD-B589EF140C5F}"/>
    <hyperlink ref="A184" r:id="rId996" xr:uid="{547751A2-81A2-4A05-8261-2A2C062FF473}"/>
    <hyperlink ref="C184" r:id="rId997" xr:uid="{8C9C35EB-681D-4804-A973-8CE6BC869112}"/>
    <hyperlink ref="G184" r:id="rId998" display="https://www.daloopa.com/src/51154216" xr:uid="{B5E239C2-9381-4EA7-9422-F3693858CDA6}"/>
    <hyperlink ref="A185" r:id="rId999" xr:uid="{18F525A6-9EA4-435E-A847-0F3903105D01}"/>
    <hyperlink ref="C185" r:id="rId1000" xr:uid="{ADEDC0C8-8A7D-4ED3-BD7C-35BC41EB2D50}"/>
    <hyperlink ref="L185" r:id="rId1001" display="https://www.daloopa.com/src/51152473" xr:uid="{DF12F829-337C-43F1-89AC-B7BD017FDA18}"/>
    <hyperlink ref="M185" r:id="rId1002" display="https://www.daloopa.com/src/51152272" xr:uid="{B791F7DE-AB8B-4270-965C-FF8E8601BD14}"/>
    <hyperlink ref="N185" r:id="rId1003" display="https://www.daloopa.com/src/51151686" xr:uid="{420FC0ED-3A0B-4106-A6A8-E122417120E6}"/>
    <hyperlink ref="A188" r:id="rId1004" xr:uid="{A145AB21-4640-4A6F-A7E2-8CBA2E3F90F3}"/>
    <hyperlink ref="C188" r:id="rId1005" xr:uid="{FC5D10A5-3284-4F01-BF75-6D19189C9BC4}"/>
    <hyperlink ref="H188" r:id="rId1006" display="https://www.daloopa.com/src/4424192" xr:uid="{58FBC8A8-AF5D-4F11-9178-C20C4370E64E}"/>
    <hyperlink ref="L188" r:id="rId1007" display="https://www.daloopa.com/src/4424193" xr:uid="{3BA45131-8125-4432-B0B2-7F0ACF4F88BF}"/>
    <hyperlink ref="P188" r:id="rId1008" display="https://www.daloopa.com/src/4424194" xr:uid="{994CE5C6-6CAA-47D8-8E06-9AFB48CAA36F}"/>
    <hyperlink ref="T188" r:id="rId1009" display="https://www.daloopa.com/src/4424199" xr:uid="{44B0736C-AE1F-48E0-97E5-CDADCD31E136}"/>
    <hyperlink ref="X188" r:id="rId1010" display="https://www.daloopa.com/src/4424191" xr:uid="{DD671136-31EC-4418-890F-CE7562EC6F37}"/>
    <hyperlink ref="AB188" r:id="rId1011" display="https://www.daloopa.com/src/4424186" xr:uid="{52F3630D-25A3-47AD-8FCE-655143414B1A}"/>
    <hyperlink ref="AF188" r:id="rId1012" display="https://www.daloopa.com/src/4424165" xr:uid="{0A4F657E-1D9E-47BF-8CDF-8D7E7BC889D6}"/>
    <hyperlink ref="AJ188" r:id="rId1013" display="https://www.daloopa.com/src/23061430" xr:uid="{35815621-6E3E-41E5-8D63-A181BFFE6BD9}"/>
    <hyperlink ref="AN188" r:id="rId1014" display="https://www.daloopa.com/src/50569332" xr:uid="{584F4D06-9260-4D68-886A-BCD585D10F22}"/>
    <hyperlink ref="AR188" r:id="rId1015" display="https://www.daloopa.com/src/70319417" xr:uid="{DA7C0BE5-C3DF-4B56-B427-88FC88A4F5DD}"/>
    <hyperlink ref="AU188" r:id="rId1016" display="https://www.daloopa.com/src/25319301" xr:uid="{6F2F1B6C-B135-40E5-A555-C3331F0DC035}"/>
    <hyperlink ref="AV188" r:id="rId1017" display="https://www.daloopa.com/src/25319302" xr:uid="{71D6E69C-983C-43DB-98DD-C3A4688915A0}"/>
    <hyperlink ref="AW188" r:id="rId1018" display="https://www.daloopa.com/src/25319303" xr:uid="{EFA3EF6E-ECE1-4FDB-85DE-F1D6F9C58119}"/>
    <hyperlink ref="AX188" r:id="rId1019" display="https://www.daloopa.com/src/25319304" xr:uid="{AB6A0FE8-572A-44DD-ADAD-DAD225098C61}"/>
    <hyperlink ref="AY188" r:id="rId1020" display="https://www.daloopa.com/src/25319305" xr:uid="{3039ADAC-F2B8-4358-B0F5-C49390C78886}"/>
    <hyperlink ref="AZ188" r:id="rId1021" display="https://www.daloopa.com/src/25319306" xr:uid="{9C207E83-AAF8-4EA6-867E-395006E99639}"/>
    <hyperlink ref="BA188" r:id="rId1022" display="https://www.daloopa.com/src/25319307" xr:uid="{8800DA6C-CBCB-4198-9D9E-0CB8336B9F93}"/>
    <hyperlink ref="A189" r:id="rId1023" xr:uid="{8EFD680E-F07D-4554-A522-46C11FFEC2E9}"/>
    <hyperlink ref="C189" r:id="rId1024" xr:uid="{768DB158-72EA-4E24-B17E-BC92CE661C37}"/>
    <hyperlink ref="E189" r:id="rId1025" display="https://www.daloopa.com/src/4424033" xr:uid="{3675BE82-A951-46A4-9E7E-521BCE61C4B3}"/>
    <hyperlink ref="F189" r:id="rId1026" display="https://www.daloopa.com/src/4424037" xr:uid="{833B473B-4210-4E8A-864E-A20CE7007CD7}"/>
    <hyperlink ref="G189" r:id="rId1027" display="https://www.daloopa.com/src/4424038" xr:uid="{62253F5A-840D-4C53-BA28-8482CF83B1C2}"/>
    <hyperlink ref="H189" r:id="rId1028" display="https://www.daloopa.com/src/4424039" xr:uid="{97AAD7D4-558E-4E79-A901-38DD1E224161}"/>
    <hyperlink ref="I189" r:id="rId1029" display="https://www.daloopa.com/src/4424044" xr:uid="{812209DF-436B-44D3-A926-627F231784D2}"/>
    <hyperlink ref="J189" r:id="rId1030" display="https://www.daloopa.com/src/4424045" xr:uid="{907CDC96-1238-41F7-80FC-E5BAFE5C9B00}"/>
    <hyperlink ref="K189" r:id="rId1031" display="https://www.daloopa.com/src/4424046" xr:uid="{8EB3FF82-9141-4688-B497-55CF0FDB1A61}"/>
    <hyperlink ref="L189" r:id="rId1032" display="https://www.daloopa.com/src/4424052" xr:uid="{9934F72C-4085-42E5-82F8-C2E544D7D157}"/>
    <hyperlink ref="M189" r:id="rId1033" display="https://www.daloopa.com/src/4424053" xr:uid="{BC54570D-5995-4F5E-BD4D-204AB5A1E319}"/>
    <hyperlink ref="N189" r:id="rId1034" display="https://www.daloopa.com/src/4424054" xr:uid="{2EF1E5D5-041E-4A9C-9E1F-2660F14DF953}"/>
    <hyperlink ref="O189" r:id="rId1035" display="https://www.daloopa.com/src/4424055" xr:uid="{3E41FD39-0DE1-41DB-856F-87E635D7302D}"/>
    <hyperlink ref="P189" r:id="rId1036" display="https://www.daloopa.com/src/4424056" xr:uid="{DF9A284E-F51F-4969-AF61-B878E3242529}"/>
    <hyperlink ref="Q189" r:id="rId1037" display="https://www.daloopa.com/src/4424057" xr:uid="{FA0B9328-6F8C-44AE-8C24-EB241DFFEFB6}"/>
    <hyperlink ref="R189" r:id="rId1038" display="https://www.daloopa.com/src/4424062" xr:uid="{9543F0B4-F324-4719-A9A5-319C78B51792}"/>
    <hyperlink ref="S189" r:id="rId1039" display="https://www.daloopa.com/src/4424067" xr:uid="{55734825-745F-44C8-9985-8DF2D83EA44C}"/>
    <hyperlink ref="T189" r:id="rId1040" display="https://www.daloopa.com/src/4424079" xr:uid="{BF8C8655-972B-4FD0-A73B-BCE98236FC8B}"/>
    <hyperlink ref="U189" r:id="rId1041" display="https://www.daloopa.com/src/4424023" xr:uid="{8C306EAC-429E-4982-909C-36A73F840726}"/>
    <hyperlink ref="V189" r:id="rId1042" display="https://www.daloopa.com/src/4424088" xr:uid="{A09D4196-6696-4238-8BA8-25C343A7C73C}"/>
    <hyperlink ref="W189" r:id="rId1043" display="https://www.daloopa.com/src/4424093" xr:uid="{EEAB2F57-E644-4D2E-B111-8C1C8683ED02}"/>
    <hyperlink ref="X189" r:id="rId1044" display="https://www.daloopa.com/src/4424098" xr:uid="{5734250C-8068-449B-B203-54958090FDDF}"/>
    <hyperlink ref="Y189" r:id="rId1045" display="https://www.daloopa.com/src/4424103" xr:uid="{0527F914-52D2-442E-BECA-886C273D9D85}"/>
    <hyperlink ref="Z189" r:id="rId1046" display="https://www.daloopa.com/src/4424032" xr:uid="{3242166A-E8C0-4F78-8DB2-A396E1833EBB}"/>
    <hyperlink ref="AA189" r:id="rId1047" display="https://www.daloopa.com/src/4424031" xr:uid="{6B12CA95-3EE8-4871-AC84-CF5DE06E5049}"/>
    <hyperlink ref="AB189" r:id="rId1048" display="https://www.daloopa.com/src/4424030" xr:uid="{FF9009B1-F7D4-4E2F-8266-EFED20BA4906}"/>
    <hyperlink ref="AC189" r:id="rId1049" display="https://www.daloopa.com/src/4424027" xr:uid="{8B9A54B9-A3BD-477C-AE78-4A92747E719C}"/>
    <hyperlink ref="AD189" r:id="rId1050" display="https://www.daloopa.com/src/4424026" xr:uid="{645128EA-8782-4653-9245-F66E087B0F71}"/>
    <hyperlink ref="AE189" r:id="rId1051" display="https://www.daloopa.com/src/4424025" xr:uid="{BFD4DAE3-ED63-4417-BC2F-509277C20F69}"/>
    <hyperlink ref="AF189" r:id="rId1052" display="https://www.daloopa.com/src/4424024" xr:uid="{9411935B-672C-4104-A0BE-698AB35D28F2}"/>
    <hyperlink ref="AG189" r:id="rId1053" display="https://www.daloopa.com/src/8847797" xr:uid="{23059A11-B402-4E2D-B013-77C7D35B13A9}"/>
    <hyperlink ref="AH189" r:id="rId1054" display="https://www.daloopa.com/src/8847800" xr:uid="{F03918C8-72E9-40A8-B87A-ACF59CDA972D}"/>
    <hyperlink ref="AI189" r:id="rId1055" display="https://www.daloopa.com/src/18756279" xr:uid="{C8DE9C94-2B84-4C76-9F3B-D20B012D83AD}"/>
    <hyperlink ref="AJ189" r:id="rId1056" display="https://www.daloopa.com/src/23060411" xr:uid="{6E97118A-9A84-4F9D-A2D1-2AE73E2612BF}"/>
    <hyperlink ref="AK189" r:id="rId1057" display="https://www.daloopa.com/src/23052358" xr:uid="{6D22A1A6-FA6C-422A-AF6C-759B4BB7F6B8}"/>
    <hyperlink ref="AL189" r:id="rId1058" display="https://www.daloopa.com/src/33997825" xr:uid="{034BAEF0-2CA4-46FC-9302-9EDAC1DFC534}"/>
    <hyperlink ref="AM189" r:id="rId1059" display="https://www.daloopa.com/src/41059702" xr:uid="{657778B7-9925-4238-BBB2-54035E0EDB88}"/>
    <hyperlink ref="AN189" r:id="rId1060" display="https://www.daloopa.com/src/50569523" xr:uid="{14584D10-6A64-4BA8-8137-C68C892E2ED0}"/>
    <hyperlink ref="AO189" r:id="rId1061" display="https://www.daloopa.com/src/55743900" xr:uid="{1AB4A002-D984-4927-B35D-5CD6402E6A7E}"/>
    <hyperlink ref="AP189" r:id="rId1062" display="https://www.daloopa.com/src/60200801" xr:uid="{448A605D-BAD8-4917-A65D-E541F2B70ED1}"/>
    <hyperlink ref="AQ189" r:id="rId1063" display="https://www.daloopa.com/src/64848935" xr:uid="{7AB2130D-1ECE-4A86-B9C2-00F8257DCDCB}"/>
    <hyperlink ref="AR189" r:id="rId1064" display="https://www.daloopa.com/src/70319420" xr:uid="{51784E73-FB6F-42D7-8273-320A7AC5E048}"/>
    <hyperlink ref="AS189" r:id="rId1065" display="https://www.daloopa.com/src/75155738" xr:uid="{305DDB8D-9DDD-4401-9A80-92F146B7CC5B}"/>
    <hyperlink ref="A190" r:id="rId1066" xr:uid="{A13DFBFF-FE42-4499-9EE0-3B788CEEA38D}"/>
    <hyperlink ref="C190" r:id="rId1067" xr:uid="{A817C00D-27BD-4F56-A8D7-0D62EE0E7114}"/>
    <hyperlink ref="E190" r:id="rId1068" display="https://www.daloopa.com/src/4428101" xr:uid="{33EE779A-1350-424A-85D4-D0671D90B659}"/>
    <hyperlink ref="F190" r:id="rId1069" display="https://www.daloopa.com/src/4428103" xr:uid="{966A55FD-16C0-4D6F-A37B-AF0F4D273BAB}"/>
    <hyperlink ref="G190" r:id="rId1070" display="https://www.daloopa.com/src/4428105" xr:uid="{56834F6A-1B71-4E40-8862-ACD68EB45445}"/>
    <hyperlink ref="H190" r:id="rId1071" display="https://www.daloopa.com/src/4428126" xr:uid="{D57F279D-9356-451A-87F9-84819FF2D1BD}"/>
    <hyperlink ref="I190" r:id="rId1072" display="https://www.daloopa.com/src/4428171" xr:uid="{687785E8-2E54-499E-A2B6-5E54EC162C38}"/>
    <hyperlink ref="J190" r:id="rId1073" display="https://www.daloopa.com/src/4428173" xr:uid="{794C55AA-6831-4817-9911-6092CFE4FF37}"/>
    <hyperlink ref="K190" r:id="rId1074" display="https://www.daloopa.com/src/4428175" xr:uid="{B6586AA8-0192-4C50-A979-9421EF11B355}"/>
    <hyperlink ref="L190" r:id="rId1075" display="https://www.daloopa.com/src/4428177" xr:uid="{B8B88E74-B24D-4895-9118-42C3051859C0}"/>
    <hyperlink ref="M190" r:id="rId1076" display="https://www.daloopa.com/src/4428179" xr:uid="{1230FAE2-B856-4EFD-A7AA-4781A0B82DAC}"/>
    <hyperlink ref="N190" r:id="rId1077" display="https://www.daloopa.com/src/4428200" xr:uid="{88FE89DD-365B-4CF5-9FA7-D03B9AB68A4F}"/>
    <hyperlink ref="O190" r:id="rId1078" display="https://www.daloopa.com/src/4428202" xr:uid="{8B11751C-5788-487C-B698-29A8F7FE8831}"/>
    <hyperlink ref="P190" r:id="rId1079" display="https://www.daloopa.com/src/4428204" xr:uid="{B8BA6589-656A-4734-9AD8-12B37C425835}"/>
    <hyperlink ref="Q190" r:id="rId1080" display="https://www.daloopa.com/src/4428206" xr:uid="{EE4EE3B3-9BAB-4359-A838-80F70D426FC5}"/>
    <hyperlink ref="R190" r:id="rId1081" display="https://www.daloopa.com/src/4428354" xr:uid="{AD9F1654-7E54-4722-91E9-2F573D348439}"/>
    <hyperlink ref="S190" r:id="rId1082" display="https://www.daloopa.com/src/4428334" xr:uid="{0F6D42EB-C204-4A8F-B505-085F874182A4}"/>
    <hyperlink ref="T190" r:id="rId1083" display="https://www.daloopa.com/src/4428314" xr:uid="{7FDE4748-8C49-4C5E-A6A9-F7DFC87FE809}"/>
    <hyperlink ref="U190" r:id="rId1084" display="https://www.daloopa.com/src/4428294" xr:uid="{1D7BDD1F-6ECA-45F3-865B-4BFB22FE02F5}"/>
    <hyperlink ref="V190" r:id="rId1085" display="https://www.daloopa.com/src/4428292" xr:uid="{E84A8A2E-5C9C-4145-ACC7-ACB8CB3AD9FC}"/>
    <hyperlink ref="W190" r:id="rId1086" display="https://www.daloopa.com/src/4428272" xr:uid="{AB409561-7342-4831-A7A2-EE296E1D7539}"/>
    <hyperlink ref="X190" r:id="rId1087" display="https://www.daloopa.com/src/4428270" xr:uid="{FB7E891C-24DD-4B98-8E48-3D2485633FB8}"/>
    <hyperlink ref="Y190" r:id="rId1088" display="https://www.daloopa.com/src/4428250" xr:uid="{7B52DA6D-02D7-4352-9E7B-485C74BFC67D}"/>
    <hyperlink ref="Z190" r:id="rId1089" display="https://www.daloopa.com/src/4428230" xr:uid="{445A5A01-9B73-43BB-9B28-D2934848BDF6}"/>
    <hyperlink ref="AA190" r:id="rId1090" display="https://www.daloopa.com/src/4428228" xr:uid="{A0522FD7-03EC-4ADE-BB31-98F7FAFCC115}"/>
    <hyperlink ref="AB190" r:id="rId1091" display="https://www.daloopa.com/src/4428226" xr:uid="{9DCE5977-35A8-483D-B77D-8559CE671956}"/>
    <hyperlink ref="AC190" r:id="rId1092" display="https://www.daloopa.com/src/4428099" xr:uid="{02BF7999-5E1E-4E49-98B1-AC19746B1164}"/>
    <hyperlink ref="AD190" r:id="rId1093" display="https://www.daloopa.com/src/4428097" xr:uid="{7E9CF02F-FAE1-4E39-AB42-D8B19167D1B4}"/>
    <hyperlink ref="AE190" r:id="rId1094" display="https://www.daloopa.com/src/4428095" xr:uid="{C5D5E6BD-F57C-4B45-91BC-F742128C2624}"/>
    <hyperlink ref="AF190" r:id="rId1095" display="https://www.daloopa.com/src/4428074" xr:uid="{11FF7421-FF8B-48C4-9064-2D70BD92A646}"/>
    <hyperlink ref="AG190" r:id="rId1096" display="https://www.daloopa.com/src/8847496" xr:uid="{F8884F94-1A57-4A6A-8CD6-B2744413E0A7}"/>
    <hyperlink ref="AH190" r:id="rId1097" display="https://www.daloopa.com/src/8847498" xr:uid="{D6A1347F-2F7A-4BEC-9F3B-7A3C1E1F6CAB}"/>
    <hyperlink ref="AI190" r:id="rId1098" display="https://www.daloopa.com/src/18747003" xr:uid="{94AAEAFE-2817-40FE-BF29-E9E102D50EF2}"/>
    <hyperlink ref="AJ190" r:id="rId1099" display="https://www.daloopa.com/src/18746945" xr:uid="{9B0ED648-3C38-43E2-AACF-9E415D24EFEA}"/>
    <hyperlink ref="AK190" r:id="rId1100" display="https://www.daloopa.com/src/23052027" xr:uid="{274F2F9C-A42F-49B4-B644-A1D0CD1C871E}"/>
    <hyperlink ref="AL190" r:id="rId1101" display="https://www.daloopa.com/src/33992983" xr:uid="{2B47F936-116D-41EC-B770-AE151DA72F8A}"/>
    <hyperlink ref="AM190" r:id="rId1102" display="https://www.daloopa.com/src/41059685" xr:uid="{55886CBC-29FA-4994-9302-374665117817}"/>
    <hyperlink ref="AN190" r:id="rId1103" display="https://www.daloopa.com/src/50451673" xr:uid="{C9209AF7-F1EA-4D26-8E08-4142A17ED38C}"/>
    <hyperlink ref="AO190" r:id="rId1104" display="https://www.daloopa.com/src/55732237" xr:uid="{3DAD8589-4C42-4D86-9728-3818600D0BC8}"/>
    <hyperlink ref="AP190" r:id="rId1105" display="https://www.daloopa.com/src/60203628" xr:uid="{EBADBFA7-BC57-413F-BE16-CD48FA52C777}"/>
    <hyperlink ref="AQ190" r:id="rId1106" display="https://www.daloopa.com/src/64848930" xr:uid="{8C4D0F92-06C3-4D77-8CC0-41F8192CBA99}"/>
    <hyperlink ref="AR190" r:id="rId1107" display="https://www.daloopa.com/src/70361932" xr:uid="{C100E09A-35F0-4C42-9569-8E91966B98AD}"/>
    <hyperlink ref="AS190" r:id="rId1108" display="https://www.daloopa.com/src/75006141" xr:uid="{EC9B6B23-E409-49AA-BE52-5FAF3704FF04}"/>
    <hyperlink ref="A191" r:id="rId1109" xr:uid="{91593063-A4E2-4A64-9C2E-BAE060CDAFA3}"/>
    <hyperlink ref="C191" r:id="rId1110" xr:uid="{819ACC61-45B3-4C55-92DC-ECD435251EFB}"/>
    <hyperlink ref="E191" r:id="rId1111" display="https://www.daloopa.com/src/4428102" xr:uid="{087FBE39-A3F0-4833-815C-7E03FA69E817}"/>
    <hyperlink ref="F191" r:id="rId1112" display="https://www.daloopa.com/src/4428104" xr:uid="{E62DC351-F95F-4C0A-8539-5CE4A4BC1862}"/>
    <hyperlink ref="G191" r:id="rId1113" display="https://www.daloopa.com/src/4428106" xr:uid="{6BC92978-C2FE-4829-8A12-F43533304F86}"/>
    <hyperlink ref="H191" r:id="rId1114" display="https://www.daloopa.com/src/4428127" xr:uid="{7F6AEBDE-658E-454B-BEA5-0E9ACCAB203E}"/>
    <hyperlink ref="I191" r:id="rId1115" display="https://www.daloopa.com/src/4428172" xr:uid="{646170AD-D180-4702-BF23-EC3FB7A5C8F8}"/>
    <hyperlink ref="J191" r:id="rId1116" display="https://www.daloopa.com/src/4428174" xr:uid="{76E3F9AB-67CE-44C2-999E-6A54D691D6EA}"/>
    <hyperlink ref="K191" r:id="rId1117" display="https://www.daloopa.com/src/4428176" xr:uid="{EF30A467-DC5F-42B1-AC3E-24711A37D5D9}"/>
    <hyperlink ref="L191" r:id="rId1118" display="https://www.daloopa.com/src/4428178" xr:uid="{F7E87262-42A8-48D5-A7E7-9111CE530331}"/>
    <hyperlink ref="M191" r:id="rId1119" display="https://www.daloopa.com/src/4428180" xr:uid="{565CBCD6-3D02-4C96-BD27-66B31E8FD8D4}"/>
    <hyperlink ref="N191" r:id="rId1120" display="https://www.daloopa.com/src/4428201" xr:uid="{DA7191D6-D57F-42D8-A4B0-E2EA6DFF2E40}"/>
    <hyperlink ref="O191" r:id="rId1121" display="https://www.daloopa.com/src/4428203" xr:uid="{C9826D78-2DC2-4499-8933-14546D319032}"/>
    <hyperlink ref="P191" r:id="rId1122" display="https://www.daloopa.com/src/4428205" xr:uid="{F4D6F7D4-CD1B-4946-88D3-51C9DF71C3DC}"/>
    <hyperlink ref="Q191" r:id="rId1123" display="https://www.daloopa.com/src/4428207" xr:uid="{187C41F7-CF09-40E0-A5B9-6764721C4A8B}"/>
    <hyperlink ref="R191" r:id="rId1124" display="https://www.daloopa.com/src/4428355" xr:uid="{69B7062C-8F34-48FF-96D2-92B513AA9AD8}"/>
    <hyperlink ref="S191" r:id="rId1125" display="https://www.daloopa.com/src/4428335" xr:uid="{DC3BF053-E79B-4B44-86E4-CCD48E5207DE}"/>
    <hyperlink ref="T191" r:id="rId1126" display="https://www.daloopa.com/src/4428315" xr:uid="{EBEBA343-44C3-489C-90E4-FE9A4A74337B}"/>
    <hyperlink ref="U191" r:id="rId1127" display="https://www.daloopa.com/src/4428295" xr:uid="{0C0AA31F-B8CD-476F-BCC4-5AF7891BD704}"/>
    <hyperlink ref="V191" r:id="rId1128" display="https://www.daloopa.com/src/4428293" xr:uid="{72AE3B07-76F4-4B97-805E-D30EF2CBD122}"/>
    <hyperlink ref="W191" r:id="rId1129" display="https://www.daloopa.com/src/4428273" xr:uid="{B70D65EB-9DB9-40F3-80FB-4C6A12DE9690}"/>
    <hyperlink ref="X191" r:id="rId1130" display="https://www.daloopa.com/src/4428271" xr:uid="{DF846C1D-7AC7-4F6D-80C4-B71D0E530D22}"/>
    <hyperlink ref="Y191" r:id="rId1131" display="https://www.daloopa.com/src/4428251" xr:uid="{3A73CE9D-7B7E-419F-8511-2844C0D7C178}"/>
    <hyperlink ref="Z191" r:id="rId1132" display="https://www.daloopa.com/src/4428231" xr:uid="{EF22C105-7D5A-4B85-AA67-4F312205DC84}"/>
    <hyperlink ref="AA191" r:id="rId1133" display="https://www.daloopa.com/src/4428229" xr:uid="{FC8AADD4-80E4-4DE0-8BA8-2A5C59CC50E0}"/>
    <hyperlink ref="AB191" r:id="rId1134" display="https://www.daloopa.com/src/4428227" xr:uid="{2DA4DD78-FFD2-476A-9D2C-4FE271F2E712}"/>
    <hyperlink ref="AC191" r:id="rId1135" display="https://www.daloopa.com/src/4428100" xr:uid="{6E625B94-5C9B-415E-BF51-29C4841696B8}"/>
    <hyperlink ref="AD191" r:id="rId1136" display="https://www.daloopa.com/src/4428098" xr:uid="{8A86164E-E803-4644-8B8C-1818739D2BC2}"/>
    <hyperlink ref="AE191" r:id="rId1137" display="https://www.daloopa.com/src/4428096" xr:uid="{8E15E5F8-AD21-4476-A018-FEFFADB9329E}"/>
    <hyperlink ref="AF191" r:id="rId1138" display="https://www.daloopa.com/src/4428075" xr:uid="{7A2E6623-34C0-4B27-AAE4-B6EE731497B3}"/>
    <hyperlink ref="AG191" r:id="rId1139" display="https://www.daloopa.com/src/8847497" xr:uid="{FF916986-D5C7-4D0A-BBD7-2F95B0F2937B}"/>
    <hyperlink ref="AH191" r:id="rId1140" display="https://www.daloopa.com/src/8847499" xr:uid="{07E8FFE1-9907-4124-8407-5B36AE526EB6}"/>
    <hyperlink ref="AI191" r:id="rId1141" display="https://www.daloopa.com/src/18747004" xr:uid="{53A1DCD6-FB45-4B91-BCAF-855717F4A35C}"/>
    <hyperlink ref="AJ191" r:id="rId1142" display="https://www.daloopa.com/src/18746946" xr:uid="{43A9687F-6A47-4AC9-A5CF-6EE769DB3ADD}"/>
    <hyperlink ref="AK191" r:id="rId1143" display="https://www.daloopa.com/src/23052028" xr:uid="{7645826B-9D87-4CB8-8995-4D7E99436061}"/>
    <hyperlink ref="AL191" r:id="rId1144" display="https://www.daloopa.com/src/33992984" xr:uid="{36A22FC7-91BC-4393-8316-771CB4CF7B5B}"/>
    <hyperlink ref="AM191" r:id="rId1145" display="https://www.daloopa.com/src/41059686" xr:uid="{554F3097-78F2-44C0-B9F4-F160A57E8B3E}"/>
    <hyperlink ref="AN191" r:id="rId1146" display="https://www.daloopa.com/src/50451674" xr:uid="{28DACE3A-4C5E-4682-B361-10FB1D878694}"/>
    <hyperlink ref="AO191" r:id="rId1147" display="https://www.daloopa.com/src/55732236" xr:uid="{D3205C4B-6D86-46B4-9518-703854699ECB}"/>
    <hyperlink ref="AP191" r:id="rId1148" display="https://www.daloopa.com/src/60203629" xr:uid="{564037E2-FFB8-4ED1-B9EA-DB79A323B202}"/>
    <hyperlink ref="AQ191" r:id="rId1149" display="https://www.daloopa.com/src/64848931" xr:uid="{2F88C9FC-3C97-4C4C-B592-65DDA26A28E1}"/>
    <hyperlink ref="AR191" r:id="rId1150" display="https://www.daloopa.com/src/70361931" xr:uid="{AC159D95-2DAE-410A-BE46-0F5210A24842}"/>
    <hyperlink ref="A192" r:id="rId1151" xr:uid="{987714AA-5353-441F-A3C4-85E7B959FC0F}"/>
    <hyperlink ref="C192" r:id="rId1152" xr:uid="{E0F53CD7-B5D8-48FA-B17E-F04326571D75}"/>
    <hyperlink ref="AU192" r:id="rId1153" display="https://www.daloopa.com/src/50599619" xr:uid="{CCF9039F-A4EF-45A1-BC9D-4A3325EE3B82}"/>
    <hyperlink ref="AV192" r:id="rId1154" display="https://www.daloopa.com/src/50599561" xr:uid="{8D34A00B-BD7F-4312-9A53-F0F6D5D4E80E}"/>
    <hyperlink ref="AW192" r:id="rId1155" display="https://www.daloopa.com/src/50599500" xr:uid="{F74E57EB-F19F-4762-83C9-FAF32ED79883}"/>
    <hyperlink ref="AX192" r:id="rId1156" display="https://www.daloopa.com/src/50599442" xr:uid="{F3BB6DB8-61A0-486E-A9BB-B362C730A93E}"/>
    <hyperlink ref="AY192" r:id="rId1157" display="https://www.daloopa.com/src/50599426" xr:uid="{97A82E0C-840A-42E6-A086-4A1F1670E170}"/>
    <hyperlink ref="AZ192" r:id="rId1158" display="https://www.daloopa.com/src/50599374" xr:uid="{1E4832CD-8043-4240-A289-338A69A47E50}"/>
    <hyperlink ref="BA192" r:id="rId1159" display="https://www.daloopa.com/src/50599321" xr:uid="{4836A76C-0F43-46CA-AD9E-8078A6F796E5}"/>
    <hyperlink ref="BB192" r:id="rId1160" display="https://www.daloopa.com/src/50599064" xr:uid="{909D0B62-3BF9-416F-9A29-FB97D388B632}"/>
    <hyperlink ref="BC192" r:id="rId1161" display="https://www.daloopa.com/src/50599206" xr:uid="{8395A19E-4522-46AF-BFD7-978B80CB0872}"/>
    <hyperlink ref="BD192" r:id="rId1162" display="https://www.daloopa.com/src/70321272" xr:uid="{F478EABD-587C-4722-AFC9-30EEF0D2A4D3}"/>
    <hyperlink ref="A193" r:id="rId1163" xr:uid="{9D15DA51-8F98-48A5-BE82-219AE932821B}"/>
    <hyperlink ref="C193" r:id="rId1164" xr:uid="{8A3EC0DB-5599-40BA-8C9C-21C1042B8934}"/>
    <hyperlink ref="AU193" r:id="rId1165" display="https://www.daloopa.com/src/50606439" xr:uid="{33CE5485-C369-4F35-9210-1F67A6F0D60D}"/>
    <hyperlink ref="AV193" r:id="rId1166" display="https://www.daloopa.com/src/50606378" xr:uid="{92C572E9-A360-4DF5-A204-3E99A747882B}"/>
    <hyperlink ref="AW193" r:id="rId1167" display="https://www.daloopa.com/src/50606286" xr:uid="{0B3441E6-F415-465A-8229-BD318DCB77C9}"/>
    <hyperlink ref="AX193" r:id="rId1168" display="https://www.daloopa.com/src/50606254" xr:uid="{C1AFF7FD-4B5D-4101-AB14-688E9508C231}"/>
    <hyperlink ref="AY193" r:id="rId1169" display="https://www.daloopa.com/src/50606207" xr:uid="{DC5F3EC4-FF27-4EB8-B010-7C234ED82B24}"/>
    <hyperlink ref="AZ193" r:id="rId1170" display="https://www.daloopa.com/src/50606104" xr:uid="{A42D76CE-B1BD-4A73-9203-846857EE5B01}"/>
    <hyperlink ref="BA193" r:id="rId1171" display="https://www.daloopa.com/src/50606051" xr:uid="{7E50C34B-DC6B-4DF0-9E1E-5D66751DFFFA}"/>
    <hyperlink ref="BB193" r:id="rId1172" display="https://www.daloopa.com/src/50605974" xr:uid="{11B430BD-D4CA-4C96-8DDC-61A1DA5F939D}"/>
    <hyperlink ref="BC193" r:id="rId1173" display="https://www.daloopa.com/src/50606017" xr:uid="{664C75B2-2CDC-4EDC-B004-9A9E865F6ACB}"/>
    <hyperlink ref="BD193" r:id="rId1174" display="https://www.daloopa.com/src/70321294" xr:uid="{3E047185-8ECC-49B3-9A6D-7B6F3C31FBC4}"/>
    <hyperlink ref="A194" r:id="rId1175" xr:uid="{379F59B7-4DDD-48EF-A1E9-EEAFD4C1ACA8}"/>
    <hyperlink ref="C194" r:id="rId1176" xr:uid="{A5BE4F8B-7265-40D0-A9B8-7F58BEDB6DB5}"/>
    <hyperlink ref="AU194" r:id="rId1177" display="https://www.daloopa.com/src/50967216" xr:uid="{71A9B300-9AA2-403A-AA23-DAB14E0F37B4}"/>
    <hyperlink ref="AV194" r:id="rId1178" display="https://www.daloopa.com/src/50966722" xr:uid="{3CB2B891-D05C-4F8A-82FB-BC4F9E2447C1}"/>
    <hyperlink ref="AW194" r:id="rId1179" display="https://www.daloopa.com/src/50966806" xr:uid="{1410ABB8-E694-4FEE-803C-908B9B848740}"/>
    <hyperlink ref="AX194" r:id="rId1180" display="https://www.daloopa.com/src/50966849" xr:uid="{59538A31-D334-4A55-B278-6A3C9904DCC2}"/>
    <hyperlink ref="A196" r:id="rId1181" xr:uid="{1E126A9A-C777-4655-95E1-E8B0907B0B4C}"/>
    <hyperlink ref="C196" r:id="rId1182" xr:uid="{0212C4CD-4272-45C9-9647-20D7556D3217}"/>
    <hyperlink ref="H196" r:id="rId1183" display="https://www.daloopa.com/src/50916211" xr:uid="{808571F3-FDD8-4137-A06C-51CFC799F7A3}"/>
    <hyperlink ref="L196" r:id="rId1184" display="https://www.daloopa.com/src/50916172" xr:uid="{99DC3805-766C-452E-8447-52CEDFF9E53A}"/>
    <hyperlink ref="P196" r:id="rId1185" display="https://www.daloopa.com/src/50916131" xr:uid="{044018EC-B652-4D83-ABD5-9258B2FD65F6}"/>
    <hyperlink ref="T196" r:id="rId1186" display="https://www.daloopa.com/src/50916120" xr:uid="{49E70D25-654B-4AC6-A4AB-BA878B3BF9DB}"/>
    <hyperlink ref="X196" r:id="rId1187" display="https://www.daloopa.com/src/50916097" xr:uid="{F7DB6B3F-6DDD-4289-9718-B73FA4729029}"/>
    <hyperlink ref="AB196" r:id="rId1188" display="https://www.daloopa.com/src/50916045" xr:uid="{E79B6622-86D3-4847-B226-8B6C1E1CB415}"/>
    <hyperlink ref="AF196" r:id="rId1189" display="https://www.daloopa.com/src/50915978" xr:uid="{EFC704EC-1612-4408-BB13-511CEB856A9D}"/>
    <hyperlink ref="AJ196" r:id="rId1190" display="https://www.daloopa.com/src/50915948" xr:uid="{B4EE3738-9610-44DC-96CE-53360B0ABD40}"/>
    <hyperlink ref="AN196" r:id="rId1191" display="https://www.daloopa.com/src/50916003" xr:uid="{148323CB-31ED-423D-ADEC-24FFA0F31E6D}"/>
    <hyperlink ref="AR196" r:id="rId1192" display="https://www.daloopa.com/src/70320421" xr:uid="{1B458AD0-AB22-4399-9015-440F80845945}"/>
    <hyperlink ref="A199" r:id="rId1193" xr:uid="{81F9A0B7-8FAA-4E72-A015-5B0DD6834CD7}"/>
    <hyperlink ref="C199" r:id="rId1194" xr:uid="{C87DB2D8-BD63-493E-B3A3-4C08F27BA4FF}"/>
    <hyperlink ref="E199" r:id="rId1195" display="https://www.daloopa.com/src/4428521" xr:uid="{8DBE647A-F4DB-441F-B712-30756F7974CC}"/>
    <hyperlink ref="F199" r:id="rId1196" display="https://www.daloopa.com/src/4428541" xr:uid="{C63B386C-A554-4F74-99E6-42A14272E7C0}"/>
    <hyperlink ref="G199" r:id="rId1197" display="https://www.daloopa.com/src/4428643" xr:uid="{83CD0DB2-1ECA-4507-B515-1941ACEB113D}"/>
    <hyperlink ref="H199" r:id="rId1198" display="https://www.daloopa.com/src/4428645" xr:uid="{C9959672-442E-4E2B-8C80-6ED8CF7ECEB6}"/>
    <hyperlink ref="I199" r:id="rId1199" display="https://www.daloopa.com/src/4428674" xr:uid="{B27DFD57-A916-4276-A672-658AFB2BD497}"/>
    <hyperlink ref="J199" r:id="rId1200" display="https://www.daloopa.com/src/4428774" xr:uid="{A6004538-4956-4235-B2CB-E0BCFF77662E}"/>
    <hyperlink ref="K199" r:id="rId1201" display="https://www.daloopa.com/src/4428727" xr:uid="{D15FAF54-B373-4D23-899B-897D74E056AF}"/>
    <hyperlink ref="L199" r:id="rId1202" display="https://www.daloopa.com/src/4428795" xr:uid="{CE987640-5EEA-4C0A-8F52-D77C3F1350E9}"/>
    <hyperlink ref="M199" r:id="rId1203" display="https://www.daloopa.com/src/4428820" xr:uid="{6420D2FE-11F7-4671-9C58-A112ABA4C8D1}"/>
    <hyperlink ref="N199" r:id="rId1204" display="https://www.daloopa.com/src/4428830" xr:uid="{9C2B43B1-4174-489A-A73C-7AE195C87014}"/>
    <hyperlink ref="O199" r:id="rId1205" display="https://www.daloopa.com/src/4428839" xr:uid="{DA3342E5-873E-4556-9178-320CE3A9D8D6}"/>
    <hyperlink ref="P199" r:id="rId1206" display="https://www.daloopa.com/src/4428872" xr:uid="{603C019A-2B03-4026-BDCE-E954D26A3508}"/>
    <hyperlink ref="Q199" r:id="rId1207" display="https://www.daloopa.com/src/4428953" xr:uid="{F47FCD6B-9FD2-450A-9CDC-2625662EED65}"/>
    <hyperlink ref="R199" r:id="rId1208" display="https://www.daloopa.com/src/4428935" xr:uid="{6EB511E8-118E-4D4F-B40A-A39DEFB9ECFA}"/>
    <hyperlink ref="S199" r:id="rId1209" display="https://www.daloopa.com/src/4428903" xr:uid="{6B789825-80D0-4324-B132-E811772D0F11}"/>
    <hyperlink ref="T199" r:id="rId1210" display="https://www.daloopa.com/src/4428901" xr:uid="{504C70A2-6522-43C4-8BAA-85D8219D6D4A}"/>
    <hyperlink ref="U199" r:id="rId1211" display="https://www.daloopa.com/src/4428890" xr:uid="{2F2B6EAF-CA8E-410A-BAE5-133B32564EFD}"/>
    <hyperlink ref="V199" r:id="rId1212" display="https://www.daloopa.com/src/4428874" xr:uid="{3EF0E581-5413-4219-88F7-8E1A531A87B7}"/>
    <hyperlink ref="W199" r:id="rId1213" display="https://www.daloopa.com/src/4428641" xr:uid="{103ED72F-E334-4FE6-ACF4-495051358EA3}"/>
    <hyperlink ref="X199" r:id="rId1214" display="https://www.daloopa.com/src/4428621" xr:uid="{3963BE24-3DC5-4A10-825B-BD3311AD44A2}"/>
    <hyperlink ref="Y199" r:id="rId1215" display="https://www.daloopa.com/src/4428591" xr:uid="{2EF5BAA6-F775-41C5-BB93-3E395E00CA1F}"/>
    <hyperlink ref="Z199" r:id="rId1216" display="https://www.daloopa.com/src/4428588" xr:uid="{B161B0D6-C25D-464B-BAF7-6AB9E42D6260}"/>
    <hyperlink ref="AA199" r:id="rId1217" display="https://www.daloopa.com/src/4428567" xr:uid="{C16D2B49-1304-480B-8EAC-2F4B5EC4C28A}"/>
    <hyperlink ref="AB199" r:id="rId1218" display="https://www.daloopa.com/src/4428564" xr:uid="{3FB133DF-FAF2-4FDB-AB59-08D6CC0A7B18}"/>
    <hyperlink ref="AC199" r:id="rId1219" display="https://www.daloopa.com/src/4428543" xr:uid="{FFD67FC3-C256-4736-8D3D-B42F8147D2AD}"/>
    <hyperlink ref="AD199" r:id="rId1220" display="https://www.daloopa.com/src/4428518" xr:uid="{DED9204A-AECD-4BD1-B04C-C05B845022B3}"/>
    <hyperlink ref="AE199" r:id="rId1221" display="https://www.daloopa.com/src/4428497" xr:uid="{A32D3A8D-F212-438C-A36C-74F51D0392E4}"/>
    <hyperlink ref="AF199" r:id="rId1222" display="https://www.daloopa.com/src/4428494" xr:uid="{CF421E30-D8BF-4DDC-9950-C290815F4120}"/>
    <hyperlink ref="AG199" r:id="rId1223" display="https://www.daloopa.com/src/8847863" xr:uid="{BFF5DE82-C223-4EBC-BBCD-B1771D872A2F}"/>
    <hyperlink ref="AH199" r:id="rId1224" display="https://www.daloopa.com/src/8847866" xr:uid="{D5718A16-D269-4C4E-B94E-42650C36D2C2}"/>
    <hyperlink ref="AI199" r:id="rId1225" display="https://www.daloopa.com/src/18768938" xr:uid="{37980F46-7803-4854-A35E-18BC2326199F}"/>
    <hyperlink ref="AJ199" r:id="rId1226" display="https://www.daloopa.com/src/18749938" xr:uid="{3B1A594D-5CFD-4448-ACA6-681964ADAF63}"/>
    <hyperlink ref="AK199" r:id="rId1227" display="https://www.daloopa.com/src/23052580" xr:uid="{5132EECD-D5C1-44E6-9675-431AF987A279}"/>
    <hyperlink ref="AL199" r:id="rId1228" display="https://www.daloopa.com/src/33998429" xr:uid="{1A0E927C-74E9-4B47-9DF3-102D74758495}"/>
    <hyperlink ref="AM199" r:id="rId1229" display="https://www.daloopa.com/src/41059722" xr:uid="{8FD2DC78-C82D-4DA6-9687-7DCBFE4BB36C}"/>
    <hyperlink ref="AN199" r:id="rId1230" display="https://www.daloopa.com/src/66239452" xr:uid="{05C3AE63-0779-4446-8801-46E25CBEBADA}"/>
    <hyperlink ref="AO199" r:id="rId1231" display="https://www.daloopa.com/src/55732392" xr:uid="{8241C356-3226-4B19-8999-4B9353FC40D6}"/>
    <hyperlink ref="AP199" r:id="rId1232" display="https://www.daloopa.com/src/60194944" xr:uid="{9A8AC657-F6FF-438F-9654-5EFEF737CCC6}"/>
    <hyperlink ref="AQ199" r:id="rId1233" display="https://www.daloopa.com/src/64848943" xr:uid="{8A33614A-1030-426A-8505-881E87EE3C63}"/>
    <hyperlink ref="AR199" r:id="rId1234" display="https://www.daloopa.com/src/69165758" xr:uid="{C612B635-8604-482A-9A58-F7778F1C626E}"/>
    <hyperlink ref="AS199" r:id="rId1235" display="https://www.daloopa.com/src/75006282" xr:uid="{F0CE38AF-6A5C-4582-87CA-9825798E69B5}"/>
    <hyperlink ref="AU199" r:id="rId1236" display="https://www.daloopa.com/src/51172075" xr:uid="{560F3A73-D10D-403B-B209-3189639F88B5}"/>
    <hyperlink ref="AV199" r:id="rId1237" display="https://www.daloopa.com/src/51172076" xr:uid="{6FF5C897-F168-450A-A850-126DE3F6EE88}"/>
    <hyperlink ref="AW199" r:id="rId1238" display="https://www.daloopa.com/src/51172077" xr:uid="{84EA931C-6CE1-4909-9C27-ED81955B4056}"/>
    <hyperlink ref="AX199" r:id="rId1239" display="https://www.daloopa.com/src/51172078" xr:uid="{D4708936-7BE5-4C35-9E62-07FE1F3668E5}"/>
    <hyperlink ref="AY199" r:id="rId1240" display="https://www.daloopa.com/src/51172079" xr:uid="{A4B1EB44-6411-438E-A0DD-577E0FCDEA6C}"/>
    <hyperlink ref="AZ199" r:id="rId1241" display="https://www.daloopa.com/src/51172080" xr:uid="{DC53D050-A191-49D1-B24E-32FF93C2823A}"/>
    <hyperlink ref="BA199" r:id="rId1242" display="https://www.daloopa.com/src/45801575" xr:uid="{AA2494F3-3A25-4899-A7B9-F1DCDC0DFB78}"/>
    <hyperlink ref="BB199" r:id="rId1243" display="https://www.daloopa.com/src/76525636" xr:uid="{3F2B45E7-9CA9-4283-A3F6-CF5CF08CFCC2}"/>
    <hyperlink ref="BC199" r:id="rId1244" display="https://www.daloopa.com/src/50452906" xr:uid="{519C2D58-788A-4F88-9155-56F1A9689338}"/>
    <hyperlink ref="BD199" r:id="rId1245" display="https://www.daloopa.com/src/69163436" xr:uid="{4CD534BB-0053-4099-BA52-78C09B1B59D5}"/>
    <hyperlink ref="A200" r:id="rId1246" xr:uid="{CABCBD92-9204-4DD2-AE33-185B27D95440}"/>
    <hyperlink ref="C200" r:id="rId1247" xr:uid="{4C429C57-18CE-4E0F-9B01-AB5CE02334F9}"/>
    <hyperlink ref="E200" r:id="rId1248" display="https://www.daloopa.com/src/4428522" xr:uid="{95784780-37B9-4C7A-A3BE-50F504D10835}"/>
    <hyperlink ref="F200" r:id="rId1249" display="https://www.daloopa.com/src/4428542" xr:uid="{71CA43C2-876D-463E-BC01-7F02AB110001}"/>
    <hyperlink ref="G200" r:id="rId1250" display="https://www.daloopa.com/src/4428644" xr:uid="{40398FAA-0FD7-4F6E-9850-3D0EBD6D5049}"/>
    <hyperlink ref="H200" r:id="rId1251" display="https://www.daloopa.com/src/4428646" xr:uid="{1A12A6F6-BAFF-4CD9-9E5C-0D03911BAFAF}"/>
    <hyperlink ref="I200" r:id="rId1252" display="https://www.daloopa.com/src/64849637" xr:uid="{CFD8F50A-048F-4CA6-8993-51E1408E2127}"/>
    <hyperlink ref="J200" r:id="rId1253" display="https://www.daloopa.com/src/4428776" xr:uid="{902D57A5-FE9E-4FD5-AFF9-5F59873EFBB6}"/>
    <hyperlink ref="K200" r:id="rId1254" display="https://www.daloopa.com/src/4428728" xr:uid="{03B970FD-D6E8-4A5E-AA2E-A86781732C54}"/>
    <hyperlink ref="L200" r:id="rId1255" display="https://www.daloopa.com/src/4428796" xr:uid="{23AC9049-F82B-4B90-A83E-0C5918DD52CE}"/>
    <hyperlink ref="M200" r:id="rId1256" display="https://www.daloopa.com/src/64849638" xr:uid="{4677D5E5-2ECE-4966-A65E-B5A5438BC977}"/>
    <hyperlink ref="N200" r:id="rId1257" display="https://www.daloopa.com/src/4428831" xr:uid="{E229276A-41C3-4854-B2BE-5ADD366D36ED}"/>
    <hyperlink ref="O200" r:id="rId1258" display="https://www.daloopa.com/src/4428840" xr:uid="{F9958662-7C34-4729-9D7F-603D40832B70}"/>
    <hyperlink ref="P200" r:id="rId1259" display="https://www.daloopa.com/src/4428873" xr:uid="{D49005FD-5221-4EF4-AEAE-6FA1C63B3F7C}"/>
    <hyperlink ref="Q200" r:id="rId1260" display="https://www.daloopa.com/src/4428954" xr:uid="{5C42D859-C118-4DD4-9D1D-A8BB6B505B18}"/>
    <hyperlink ref="R200" r:id="rId1261" display="https://www.daloopa.com/src/4428936" xr:uid="{9EF83140-0B07-4616-86F9-103B874977E8}"/>
    <hyperlink ref="S200" r:id="rId1262" display="https://www.daloopa.com/src/4428904" xr:uid="{270983E0-740B-480E-B59D-C229A948FF2D}"/>
    <hyperlink ref="T200" r:id="rId1263" display="https://www.daloopa.com/src/4428902" xr:uid="{AEAE8B0B-4298-4FE9-9AFE-ACF98C734166}"/>
    <hyperlink ref="U200" r:id="rId1264" display="https://www.daloopa.com/src/4428891" xr:uid="{C7D7CE1D-9E36-4C30-8493-F75EF37D9F98}"/>
    <hyperlink ref="V200" r:id="rId1265" display="https://www.daloopa.com/src/4428875" xr:uid="{2E6FF8FC-E00E-4B95-BE6E-B69F78BB6789}"/>
    <hyperlink ref="W200" r:id="rId1266" display="https://www.daloopa.com/src/4428642" xr:uid="{D812F777-271C-4567-97E2-80D887673F15}"/>
    <hyperlink ref="X200" r:id="rId1267" display="https://www.daloopa.com/src/4428622" xr:uid="{9D7E49A1-F049-4A61-BD86-F227FA3BB3F2}"/>
    <hyperlink ref="AU200" r:id="rId1268" display="https://www.daloopa.com/src/51172084" xr:uid="{B9FCA43C-38FA-484C-8D4D-91433D972752}"/>
    <hyperlink ref="AV200" r:id="rId1269" display="https://www.daloopa.com/src/45801578" xr:uid="{572DDEB4-A130-4261-A005-594E320A7945}"/>
    <hyperlink ref="AW200" r:id="rId1270" display="https://www.daloopa.com/src/45801579" xr:uid="{216824B7-D9D9-41CF-907D-4D6FE198169C}"/>
    <hyperlink ref="AX200" r:id="rId1271" display="https://www.daloopa.com/src/51172085" xr:uid="{3D155775-9A74-4DEE-8D15-F694D9E3993E}"/>
    <hyperlink ref="AY200" r:id="rId1272" display="https://www.daloopa.com/src/51172086" xr:uid="{6F9BABEA-8250-4155-A860-58D11DF3BFF0}"/>
    <hyperlink ref="A201" r:id="rId1273" xr:uid="{D6BE3966-9DDD-4AA5-91F9-C62DDCFB1989}"/>
    <hyperlink ref="C201" r:id="rId1274" xr:uid="{CA8FF2E7-07C0-42B5-82A6-FD9806B5E0DC}"/>
    <hyperlink ref="Y201" r:id="rId1275" display="https://www.daloopa.com/src/4428592" xr:uid="{3D673974-9620-491A-B960-F2ACC3DBF15B}"/>
    <hyperlink ref="Z201" r:id="rId1276" display="https://www.daloopa.com/src/4428589" xr:uid="{EE8BE677-5C79-43FF-9AEB-3A40B7ED722D}"/>
    <hyperlink ref="AA201" r:id="rId1277" display="https://www.daloopa.com/src/4428568" xr:uid="{42F26ED4-F390-4E39-B4C8-8F361AFADA3E}"/>
    <hyperlink ref="AB201" r:id="rId1278" display="https://www.daloopa.com/src/4428565" xr:uid="{91E4D9DC-94AF-4E5B-943C-0991F9B296C7}"/>
    <hyperlink ref="AC201" r:id="rId1279" display="https://www.daloopa.com/src/4428544" xr:uid="{B07610BF-D3A0-49ED-AA0E-BDB22D06537F}"/>
    <hyperlink ref="AD201" r:id="rId1280" display="https://www.daloopa.com/src/4428519" xr:uid="{D06D6170-B6A0-4301-99A5-51966784DBDA}"/>
    <hyperlink ref="AE201" r:id="rId1281" display="https://www.daloopa.com/src/4428498" xr:uid="{17BDAEAF-45BC-4B7B-B92E-D635673D8264}"/>
    <hyperlink ref="AF201" r:id="rId1282" display="https://www.daloopa.com/src/4428495" xr:uid="{BA93095F-52D3-4384-9BD1-62421F0A73AB}"/>
    <hyperlink ref="AG201" r:id="rId1283" display="https://www.daloopa.com/src/8847864" xr:uid="{79D3F5B9-2470-443C-BA34-04D1A187802E}"/>
    <hyperlink ref="AH201" r:id="rId1284" display="https://www.daloopa.com/src/8847867" xr:uid="{EB3A578A-8245-4FD1-8B72-9C396A940461}"/>
    <hyperlink ref="AI201" r:id="rId1285" display="https://www.daloopa.com/src/18768939" xr:uid="{EEEED118-A17E-42D8-BC1B-1D7F2854749C}"/>
    <hyperlink ref="AJ201" r:id="rId1286" display="https://www.daloopa.com/src/18749939" xr:uid="{1E3A9655-D553-47F3-A3B8-C462A96BCB4A}"/>
    <hyperlink ref="AK201" r:id="rId1287" display="https://www.daloopa.com/src/23052581" xr:uid="{27C3EECC-810D-4AB0-8F4D-B977D1EEE7A6}"/>
    <hyperlink ref="AL201" r:id="rId1288" display="https://www.daloopa.com/src/33998430" xr:uid="{C0D7E2F4-F47B-430D-98F2-A736E518B642}"/>
    <hyperlink ref="AM201" r:id="rId1289" display="https://www.daloopa.com/src/41059720" xr:uid="{4E29DB9B-28B3-4C5E-B25F-4A7799AD3FA1}"/>
    <hyperlink ref="AN201" r:id="rId1290" display="https://www.daloopa.com/src/66239454" xr:uid="{C1C777D6-6429-4D4F-9799-8B6C8D8BAF4C}"/>
    <hyperlink ref="AO201" r:id="rId1291" display="https://www.daloopa.com/src/55732391" xr:uid="{4A816B8F-176F-4AED-8BE2-9B8C9B785086}"/>
    <hyperlink ref="AP201" r:id="rId1292" display="https://www.daloopa.com/src/60194945" xr:uid="{31E251E3-79DB-4BDA-BA3B-7EB41BCFE3BA}"/>
    <hyperlink ref="AQ201" r:id="rId1293" display="https://www.daloopa.com/src/64848945" xr:uid="{6467B69B-00BD-4BB5-B208-D1E6F4D2351A}"/>
    <hyperlink ref="AR201" r:id="rId1294" display="https://www.daloopa.com/src/69165759" xr:uid="{B412AD56-DC1F-493A-9F85-C6DB0692D1A2}"/>
    <hyperlink ref="AS201" r:id="rId1295" display="https://www.daloopa.com/src/75006281" xr:uid="{485F8C7B-7B1E-4F2A-87AC-9E96CC8EF075}"/>
    <hyperlink ref="AZ201" r:id="rId1296" display="https://www.daloopa.com/src/51172087" xr:uid="{BC8BBBA1-F12A-478E-812F-4D96B61DB31A}"/>
    <hyperlink ref="BA201" r:id="rId1297" display="https://www.daloopa.com/src/45801583" xr:uid="{40A9ADA1-088A-4082-9163-47E3D0B7AE93}"/>
    <hyperlink ref="BB201" r:id="rId1298" display="https://www.daloopa.com/src/66239453" xr:uid="{596DE812-AD63-48FF-91FF-007626D94648}"/>
    <hyperlink ref="BC201" r:id="rId1299" display="https://www.daloopa.com/src/50452907" xr:uid="{F6B0EB7D-2DFF-44B0-B9C4-30AAE6FD55D4}"/>
    <hyperlink ref="BD201" r:id="rId1300" display="https://www.daloopa.com/src/69163437" xr:uid="{89FFEEF7-F28B-4D86-952B-A5BBAE027A5F}"/>
    <hyperlink ref="A202" r:id="rId1301" xr:uid="{52F12EE0-BB99-403F-8DCD-AF8EB918A268}"/>
    <hyperlink ref="C202" r:id="rId1302" xr:uid="{F53E2831-57D6-4C56-B505-64FDABE92F25}"/>
    <hyperlink ref="Y202" r:id="rId1303" display="https://www.daloopa.com/src/4428593" xr:uid="{BA1CBFD7-3B74-4CAF-B915-B64E2B26B563}"/>
    <hyperlink ref="Z202" r:id="rId1304" display="https://www.daloopa.com/src/4428590" xr:uid="{91878E05-B33C-4965-A29B-5F4055013499}"/>
    <hyperlink ref="AA202" r:id="rId1305" display="https://www.daloopa.com/src/4428569" xr:uid="{BFA35602-E2F0-4A19-9716-4279C7CF33AB}"/>
    <hyperlink ref="AB202" r:id="rId1306" display="https://www.daloopa.com/src/4428566" xr:uid="{6B8A84DD-92E7-4224-B41F-E2ABBDED19AB}"/>
    <hyperlink ref="AC202" r:id="rId1307" display="https://www.daloopa.com/src/4428545" xr:uid="{A78701FE-9019-45C2-B5DF-725B2AC12B76}"/>
    <hyperlink ref="AD202" r:id="rId1308" display="https://www.daloopa.com/src/4428520" xr:uid="{03C31749-B448-4B7F-B6C2-0D7A886F367C}"/>
    <hyperlink ref="AE202" r:id="rId1309" display="https://www.daloopa.com/src/4428499" xr:uid="{3BBBEB15-6506-4BD8-A2E0-E3F0A167CCF8}"/>
    <hyperlink ref="AF202" r:id="rId1310" display="https://www.daloopa.com/src/4428496" xr:uid="{9ED16AFF-5EF4-42DD-8F63-A64F6BC482FE}"/>
    <hyperlink ref="AG202" r:id="rId1311" display="https://www.daloopa.com/src/8847865" xr:uid="{65CC2701-11E3-423C-87B7-14B45C66CC18}"/>
    <hyperlink ref="AH202" r:id="rId1312" display="https://www.daloopa.com/src/8847868" xr:uid="{813CD181-34BE-419B-8174-0606E0F34BCB}"/>
    <hyperlink ref="AI202" r:id="rId1313" display="https://www.daloopa.com/src/18768940" xr:uid="{E59D43A0-99DE-41E6-B884-59573D252823}"/>
    <hyperlink ref="AJ202" r:id="rId1314" display="https://www.daloopa.com/src/18749940" xr:uid="{E27B2366-3F55-499E-ACEF-58CAEAFFFCC9}"/>
    <hyperlink ref="AK202" r:id="rId1315" display="https://www.daloopa.com/src/23052582" xr:uid="{9D86798C-2134-4F25-8AA3-98DDA0A3E205}"/>
    <hyperlink ref="AL202" r:id="rId1316" display="https://www.daloopa.com/src/33998431" xr:uid="{A425FA49-3F05-4EE5-8F0D-B781ED603634}"/>
    <hyperlink ref="AM202" r:id="rId1317" display="https://www.daloopa.com/src/41059721" xr:uid="{A9C2E035-15EB-4833-950B-728546173A2F}"/>
    <hyperlink ref="AN202" r:id="rId1318" display="https://www.daloopa.com/src/66239456" xr:uid="{0793CAC4-5EB6-4348-BBD0-51D7518173EA}"/>
    <hyperlink ref="AO202" r:id="rId1319" display="https://www.daloopa.com/src/55732390" xr:uid="{E2ABB2E4-3AE1-4A85-AEF4-9ADD882CF16C}"/>
    <hyperlink ref="AP202" r:id="rId1320" display="https://www.daloopa.com/src/60194946" xr:uid="{B1B5D1C5-7E2E-4333-9254-E0A7940E3C54}"/>
    <hyperlink ref="AQ202" r:id="rId1321" display="https://www.daloopa.com/src/64848944" xr:uid="{D3950AE6-C847-4ED2-8905-C772692F51D2}"/>
    <hyperlink ref="AR202" r:id="rId1322" display="https://www.daloopa.com/src/69165760" xr:uid="{981F6690-391D-4ACD-9698-9C63EDFC5693}"/>
    <hyperlink ref="AS202" r:id="rId1323" display="https://www.daloopa.com/src/75006280" xr:uid="{B46CC4AC-DD43-4E6B-8DA3-13ED916873A1}"/>
    <hyperlink ref="AZ202" r:id="rId1324" display="https://www.daloopa.com/src/51172091" xr:uid="{8839018B-3610-4FEB-BBC7-7F990043F977}"/>
    <hyperlink ref="BA202" r:id="rId1325" display="https://www.daloopa.com/src/45801586" xr:uid="{8B06D6B3-5390-4C98-A050-4DC1E7624F96}"/>
    <hyperlink ref="BB202" r:id="rId1326" display="https://www.daloopa.com/src/51172093" xr:uid="{9B8C31BE-D9B6-4E06-B460-26A1178E7EA8}"/>
    <hyperlink ref="BC202" r:id="rId1327" display="https://www.daloopa.com/src/50452908" xr:uid="{97E407B8-153C-45A3-B170-661457652D65}"/>
    <hyperlink ref="BD202" r:id="rId1328" display="https://www.daloopa.com/src/69163435" xr:uid="{E82155E3-EC1F-46BF-81E2-24B9011F199D}"/>
    <hyperlink ref="A203" r:id="rId1329" xr:uid="{52031D5A-FF9E-4DB1-94A7-A6C6157A51EC}"/>
    <hyperlink ref="C203" r:id="rId1330" xr:uid="{B8678F7F-BCAC-46DE-8E58-189BD923560C}"/>
    <hyperlink ref="J203" r:id="rId1331" display="https://www.daloopa.com/src/4428775" xr:uid="{486A30F9-1684-45C8-890E-3C48F512830D}"/>
    <hyperlink ref="K203" r:id="rId1332" display="https://www.daloopa.com/src/4428729" xr:uid="{B5B7FB36-AD96-4004-8829-C80661B4A5F0}"/>
    <hyperlink ref="A206" r:id="rId1333" xr:uid="{BE15A302-5AC8-4FDA-91EF-08C7C19947BE}"/>
    <hyperlink ref="C206" r:id="rId1334" xr:uid="{F0FB56A1-C922-458A-BCCA-035E0A1D7790}"/>
    <hyperlink ref="E206" r:id="rId1335" display="https://www.daloopa.com/src/4423796" xr:uid="{5D0D5B11-7063-4F5A-8E3D-7827579CF934}"/>
    <hyperlink ref="F206" r:id="rId1336" display="https://www.daloopa.com/src/4423803" xr:uid="{A47BA222-5A1B-4EB2-9F6D-82FC251E64BD}"/>
    <hyperlink ref="G206" r:id="rId1337" display="https://www.daloopa.com/src/4423810" xr:uid="{D7F886AC-4CC2-44C6-B71F-08FA2E6D4616}"/>
    <hyperlink ref="H206" r:id="rId1338" display="https://www.daloopa.com/src/4423817" xr:uid="{B58B86F2-634A-40CE-B5E8-DF45E27B68B1}"/>
    <hyperlink ref="I206" r:id="rId1339" display="https://www.daloopa.com/src/4423828" xr:uid="{57215669-62B4-44D2-870D-23B809D41262}"/>
    <hyperlink ref="J206" r:id="rId1340" display="https://www.daloopa.com/src/4423835" xr:uid="{78AA0FDA-37DA-4383-AD71-682BB2C84EC7}"/>
    <hyperlink ref="K206" r:id="rId1341" display="https://www.daloopa.com/src/4423848" xr:uid="{244FFAEE-8701-417F-BE4D-C814D3B0CD56}"/>
    <hyperlink ref="L206" r:id="rId1342" display="https://www.daloopa.com/src/4423860" xr:uid="{0C402A96-B75C-411F-B5E5-456CA15F38A7}"/>
    <hyperlink ref="M206" r:id="rId1343" display="https://www.daloopa.com/src/4423872" xr:uid="{0061E009-6937-4D04-AF6C-62BFCB9D69DF}"/>
    <hyperlink ref="N206" r:id="rId1344" display="https://www.daloopa.com/src/4423886" xr:uid="{EF360BE4-D310-4DB0-AEAB-96E450F545C0}"/>
    <hyperlink ref="O206" r:id="rId1345" display="https://www.daloopa.com/src/4423899" xr:uid="{2D988B15-0F27-4963-BB2A-F264762C9E45}"/>
    <hyperlink ref="P206" r:id="rId1346" display="https://www.daloopa.com/src/4423918" xr:uid="{18F8AAF2-3219-4487-92F8-8CD795425B74}"/>
    <hyperlink ref="Q206" r:id="rId1347" display="https://www.daloopa.com/src/4423925" xr:uid="{8260A5B5-BC91-45A9-88F7-9EE0EF7D77CF}"/>
    <hyperlink ref="R206" r:id="rId1348" display="https://www.daloopa.com/src/4423932" xr:uid="{E6D7C086-52C0-43FC-81E6-65496F27B28B}"/>
    <hyperlink ref="S206" r:id="rId1349" display="https://www.daloopa.com/src/4423939" xr:uid="{36482FBA-B5EC-4EA3-B38A-DE7E4907FCA7}"/>
    <hyperlink ref="T206" r:id="rId1350" display="https://www.daloopa.com/src/4423946" xr:uid="{C21965F7-EFA4-47CA-BF2F-B79FBE452376}"/>
    <hyperlink ref="U206" r:id="rId1351" display="https://www.daloopa.com/src/4424016" xr:uid="{435CBA58-8DF1-4435-9C9F-DF1D72FDF8DF}"/>
    <hyperlink ref="V206" r:id="rId1352" display="https://www.daloopa.com/src/4424009" xr:uid="{23DC84BF-653A-4093-A5BD-53D47D7C9DBB}"/>
    <hyperlink ref="W206" r:id="rId1353" display="https://www.daloopa.com/src/4424002" xr:uid="{A94ADF7A-F905-4CEA-9A36-8239DC39C2D7}"/>
    <hyperlink ref="X206" r:id="rId1354" display="https://www.daloopa.com/src/4423995" xr:uid="{68F2A837-EA03-4F32-9EDB-24344EDD654C}"/>
    <hyperlink ref="Y206" r:id="rId1355" display="https://www.daloopa.com/src/4423988" xr:uid="{A4C0BF3A-B151-4A6E-8A08-D913E9CE0A94}"/>
    <hyperlink ref="Z206" r:id="rId1356" display="https://www.daloopa.com/src/4423981" xr:uid="{744ACB01-4F6B-48D6-AD28-1A592C95AF9D}"/>
    <hyperlink ref="AA206" r:id="rId1357" display="https://www.daloopa.com/src/4423974" xr:uid="{5F547C18-BDA4-47E9-91E5-D738249740F7}"/>
    <hyperlink ref="AB206" r:id="rId1358" display="https://www.daloopa.com/src/4423967" xr:uid="{331CA6DD-C054-4D7F-BE11-A57959B96252}"/>
    <hyperlink ref="AC206" r:id="rId1359" display="https://www.daloopa.com/src/4423960" xr:uid="{C2DE797F-E452-4B87-8FF0-B5754C0A3864}"/>
    <hyperlink ref="AD206" r:id="rId1360" display="https://www.daloopa.com/src/4423953" xr:uid="{2FD8BAC2-7726-4A30-B6CE-DAD789F78370}"/>
    <hyperlink ref="AE206" r:id="rId1361" display="https://www.daloopa.com/src/4423630" xr:uid="{B33F1057-6DE4-4BA8-94FC-BE4B9E7F3B4F}"/>
    <hyperlink ref="AF206" r:id="rId1362" display="https://www.daloopa.com/src/4423789" xr:uid="{D4023768-77CD-40AD-BC43-23516EC76AAE}"/>
    <hyperlink ref="AG206" r:id="rId1363" display="https://www.daloopa.com/src/8847781" xr:uid="{984EA742-3E05-4AB7-BA05-D4B83512C83E}"/>
    <hyperlink ref="AH206" r:id="rId1364" display="https://www.daloopa.com/src/8847790" xr:uid="{CFD30860-70F0-46FA-BFFC-7344C142D4EE}"/>
    <hyperlink ref="A208" r:id="rId1365" xr:uid="{BC2AD6E5-4241-4DB6-8D52-F1071476B49E}"/>
    <hyperlink ref="C208" r:id="rId1366" xr:uid="{E368C560-9489-480B-A5B3-06FD1BF03368}"/>
    <hyperlink ref="E208" r:id="rId1367" display="https://www.daloopa.com/src/4423797" xr:uid="{679F0CAD-9D80-4CF5-B7E5-F218E5D20965}"/>
    <hyperlink ref="F208" r:id="rId1368" display="https://www.daloopa.com/src/4423804" xr:uid="{B925D54D-70DF-460C-A71C-6D6AFBDB9B85}"/>
    <hyperlink ref="G208" r:id="rId1369" display="https://www.daloopa.com/src/4423811" xr:uid="{99792D9F-E227-4AC0-8337-8B40D4ECBD2A}"/>
    <hyperlink ref="H208" r:id="rId1370" display="https://www.daloopa.com/src/4423818" xr:uid="{1F33BAD8-B11A-4CE1-87F4-4A1A948AA7A7}"/>
    <hyperlink ref="I208" r:id="rId1371" display="https://www.daloopa.com/src/4423829" xr:uid="{EA686E40-EE86-43A0-9E3A-0B8CAB0AF5CD}"/>
    <hyperlink ref="J208" r:id="rId1372" display="https://www.daloopa.com/src/4423836" xr:uid="{44C2E043-6E4B-4E12-A15A-AF2B57C989F0}"/>
    <hyperlink ref="K208" r:id="rId1373" display="https://www.daloopa.com/src/4423849" xr:uid="{2EEA0437-9D06-4D23-934D-4FFE82BAE71D}"/>
    <hyperlink ref="L208" r:id="rId1374" display="https://www.daloopa.com/src/4423861" xr:uid="{2C495CE9-005E-4820-96CF-7E3D57DD52BD}"/>
    <hyperlink ref="M208" r:id="rId1375" display="https://www.daloopa.com/src/4423873" xr:uid="{C0E76021-00CB-47B0-BCD9-E1A0354D7871}"/>
    <hyperlink ref="N208" r:id="rId1376" display="https://www.daloopa.com/src/4423887" xr:uid="{58AFCF87-CA85-4F0E-A261-1F7E3A9D93CD}"/>
    <hyperlink ref="O208" r:id="rId1377" display="https://www.daloopa.com/src/4423900" xr:uid="{0F377A2A-4D3F-492E-ACFC-9B81D9541A02}"/>
    <hyperlink ref="P208" r:id="rId1378" display="https://www.daloopa.com/src/4423919" xr:uid="{BA2E3FBC-7115-459E-B44C-0240FED0E0D7}"/>
    <hyperlink ref="Q208" r:id="rId1379" display="https://www.daloopa.com/src/4423926" xr:uid="{864E9EFC-E02D-4E6B-A3D1-E1C7A2B2AB88}"/>
    <hyperlink ref="R208" r:id="rId1380" display="https://www.daloopa.com/src/4423933" xr:uid="{C1140019-FE98-419F-B932-52A5ACE60129}"/>
    <hyperlink ref="S208" r:id="rId1381" display="https://www.daloopa.com/src/4423940" xr:uid="{BD64EA65-8C35-4312-9677-6206676A21E1}"/>
    <hyperlink ref="T208" r:id="rId1382" display="https://www.daloopa.com/src/4423947" xr:uid="{4729B7B9-8F6A-41A7-B301-88474A2B42C6}"/>
    <hyperlink ref="U208" r:id="rId1383" display="https://www.daloopa.com/src/4424017" xr:uid="{0832D24A-19B3-4710-B531-F42F51D689D3}"/>
    <hyperlink ref="V208" r:id="rId1384" display="https://www.daloopa.com/src/4424010" xr:uid="{77680012-984F-4228-9D83-AA75A015AED8}"/>
    <hyperlink ref="W208" r:id="rId1385" display="https://www.daloopa.com/src/4424003" xr:uid="{357BABC2-DEED-430C-A4FC-EBAFEC6C547B}"/>
    <hyperlink ref="X208" r:id="rId1386" display="https://www.daloopa.com/src/4423996" xr:uid="{EEE8CB2A-3D6C-4CE9-A324-70CBECDA8226}"/>
    <hyperlink ref="Y208" r:id="rId1387" display="https://www.daloopa.com/src/4423989" xr:uid="{AA8CE1D6-B287-4D62-A6CA-63F1C24C5EF2}"/>
    <hyperlink ref="Z208" r:id="rId1388" display="https://www.daloopa.com/src/4423982" xr:uid="{3819E5B7-E7B2-4D16-AC4C-67E06312CB2B}"/>
    <hyperlink ref="AA208" r:id="rId1389" display="https://www.daloopa.com/src/4423975" xr:uid="{163FE27D-5411-49F5-8BFB-33F7662C8443}"/>
    <hyperlink ref="AB208" r:id="rId1390" display="https://www.daloopa.com/src/4423968" xr:uid="{7E171EC2-DBBE-4735-BA16-EFA839713EA5}"/>
    <hyperlink ref="AC208" r:id="rId1391" display="https://www.daloopa.com/src/4423961" xr:uid="{6FBBDC5A-E776-4E69-B7DC-FBCAC0AE51DF}"/>
    <hyperlink ref="AD208" r:id="rId1392" display="https://www.daloopa.com/src/4423954" xr:uid="{BC9EA9D0-6ADF-43C4-831F-8BB625A90FD3}"/>
    <hyperlink ref="AE208" r:id="rId1393" display="https://www.daloopa.com/src/4423631" xr:uid="{43C643D7-6E4E-4606-87C6-7F6AE1EB072B}"/>
    <hyperlink ref="AF208" r:id="rId1394" display="https://www.daloopa.com/src/4423790" xr:uid="{06F0FDA1-A3E6-4040-B8F2-931A265527B2}"/>
    <hyperlink ref="AG208" r:id="rId1395" display="https://www.daloopa.com/src/8847782" xr:uid="{AE09B208-15D2-4D9D-9588-0F8E4ACA455C}"/>
    <hyperlink ref="AH208" r:id="rId1396" display="https://www.daloopa.com/src/8847791" xr:uid="{E8095F6F-2AC5-42BE-8B85-1E140EE11AC6}"/>
    <hyperlink ref="AU208" r:id="rId1397" display="https://www.daloopa.com/src/45801588" xr:uid="{024E08CE-14AB-4768-84DB-EE0E53E12306}"/>
    <hyperlink ref="AV208" r:id="rId1398" display="https://www.daloopa.com/src/45801589" xr:uid="{978B0F8C-7555-4A41-8C92-DD4F5898B99D}"/>
    <hyperlink ref="AW208" r:id="rId1399" display="https://www.daloopa.com/src/45801590" xr:uid="{C73C179F-CC4D-4654-9C3E-1B392F1E24E7}"/>
    <hyperlink ref="AX208" r:id="rId1400" display="https://www.daloopa.com/src/45801591" xr:uid="{96FAB0E4-F922-4952-80E3-224DFAC18A0E}"/>
    <hyperlink ref="AY208" r:id="rId1401" display="https://www.daloopa.com/src/45801592" xr:uid="{82F67B17-5845-4440-8218-1E659338B46C}"/>
    <hyperlink ref="AZ208" r:id="rId1402" display="https://www.daloopa.com/src/45801593" xr:uid="{C254FF1E-2B5A-45CB-A6A1-A70F603575E0}"/>
    <hyperlink ref="BA208" r:id="rId1403" display="https://www.daloopa.com/src/45801594" xr:uid="{40478AA5-ED18-4964-A170-4DA4F79D691E}"/>
    <hyperlink ref="A209" r:id="rId1404" xr:uid="{B88777D4-92D7-4D7A-BFAB-C0BF9E5E90F7}"/>
    <hyperlink ref="C209" r:id="rId1405" xr:uid="{2F60D468-508E-4457-87A9-A09C0FA1932C}"/>
    <hyperlink ref="E209" r:id="rId1406" display="https://www.daloopa.com/src/4423798" xr:uid="{2B0FFF4A-8FBF-4200-95B2-C26A81955299}"/>
    <hyperlink ref="F209" r:id="rId1407" display="https://www.daloopa.com/src/4423805" xr:uid="{E3BA24A4-DC4B-4CEC-B437-B2AA22D87B72}"/>
    <hyperlink ref="G209" r:id="rId1408" display="https://www.daloopa.com/src/4423812" xr:uid="{8B49ADBE-830C-4363-B101-6A38399B0DF0}"/>
    <hyperlink ref="H209" r:id="rId1409" display="https://www.daloopa.com/src/4423819" xr:uid="{131DB6A5-8235-4DA4-92AA-87FDD7FE29CD}"/>
    <hyperlink ref="I209" r:id="rId1410" display="https://www.daloopa.com/src/4423830" xr:uid="{400C5E9B-A224-4AFD-9856-F2F5D9C5BEC5}"/>
    <hyperlink ref="J209" r:id="rId1411" display="https://www.daloopa.com/src/4423837" xr:uid="{BFE556AB-D9B9-410F-9CFE-5328801C1AAE}"/>
    <hyperlink ref="K209" r:id="rId1412" display="https://www.daloopa.com/src/4423850" xr:uid="{AE737317-5C52-4C71-8A31-3147756102BC}"/>
    <hyperlink ref="L209" r:id="rId1413" display="https://www.daloopa.com/src/4423862" xr:uid="{C7CBE50E-A77B-4206-AF3C-8CC12F415A5C}"/>
    <hyperlink ref="M209" r:id="rId1414" display="https://www.daloopa.com/src/4423874" xr:uid="{7E656649-8B87-40C2-A9B8-D3636DFBD2E3}"/>
    <hyperlink ref="N209" r:id="rId1415" display="https://www.daloopa.com/src/4423888" xr:uid="{C47E194A-4A01-4487-BE38-26CA7A124512}"/>
    <hyperlink ref="O209" r:id="rId1416" display="https://www.daloopa.com/src/4423901" xr:uid="{AB8FCB85-7E20-4796-B629-CD5D0F4EF46F}"/>
    <hyperlink ref="P209" r:id="rId1417" display="https://www.daloopa.com/src/4423920" xr:uid="{75B47F02-5CFC-4338-96D3-B808AEBB646D}"/>
    <hyperlink ref="Q209" r:id="rId1418" display="https://www.daloopa.com/src/4423927" xr:uid="{A06185E6-DAF7-4CA2-97FD-CA159783E609}"/>
    <hyperlink ref="R209" r:id="rId1419" display="https://www.daloopa.com/src/4423934" xr:uid="{6BCAC483-4D58-40CD-B625-86FF432AFF7F}"/>
    <hyperlink ref="S209" r:id="rId1420" display="https://www.daloopa.com/src/4423941" xr:uid="{2B86A713-C278-4999-B061-F1D87AEFE492}"/>
    <hyperlink ref="T209" r:id="rId1421" display="https://www.daloopa.com/src/4423948" xr:uid="{3EF93251-30A4-4E06-8C63-07911C2DB34E}"/>
    <hyperlink ref="U209" r:id="rId1422" display="https://www.daloopa.com/src/4424018" xr:uid="{0E086F0D-E2BB-4A95-9F41-548023A3D063}"/>
    <hyperlink ref="V209" r:id="rId1423" display="https://www.daloopa.com/src/4424011" xr:uid="{95569060-39D7-4929-BEFF-E177F3B9ECF1}"/>
    <hyperlink ref="W209" r:id="rId1424" display="https://www.daloopa.com/src/4424004" xr:uid="{FDADA06F-284D-466E-8A1A-6216CBBB27C8}"/>
    <hyperlink ref="X209" r:id="rId1425" display="https://www.daloopa.com/src/4423997" xr:uid="{44BDE351-2FEE-4235-AF9C-319BB7675B39}"/>
    <hyperlink ref="Y209" r:id="rId1426" display="https://www.daloopa.com/src/4423990" xr:uid="{4A3F2C82-7A1D-4386-BB4D-4CC1E5960FE0}"/>
    <hyperlink ref="Z209" r:id="rId1427" display="https://www.daloopa.com/src/4423983" xr:uid="{E37F6304-A13D-4327-AC14-411E19B82F02}"/>
    <hyperlink ref="AA209" r:id="rId1428" display="https://www.daloopa.com/src/4423976" xr:uid="{33466648-C513-4744-8057-1DBAB9349E10}"/>
    <hyperlink ref="AB209" r:id="rId1429" display="https://www.daloopa.com/src/4423969" xr:uid="{C865097F-AEE6-4774-A96A-85C782D47C34}"/>
    <hyperlink ref="AC209" r:id="rId1430" display="https://www.daloopa.com/src/4423962" xr:uid="{C10D0684-CB6F-4E3A-9DCE-874F5BDD1519}"/>
    <hyperlink ref="AD209" r:id="rId1431" display="https://www.daloopa.com/src/4423955" xr:uid="{998C9242-9BD6-4552-868A-B637A207D278}"/>
    <hyperlink ref="AE209" r:id="rId1432" display="https://www.daloopa.com/src/4423632" xr:uid="{7F71E93A-E4FF-4869-8241-5A21317D8DEE}"/>
    <hyperlink ref="AF209" r:id="rId1433" display="https://www.daloopa.com/src/4423791" xr:uid="{567A6AD4-C022-4B59-BACA-D3C9535BAA79}"/>
    <hyperlink ref="AG209" r:id="rId1434" display="https://www.daloopa.com/src/8847783" xr:uid="{46CAF48A-607A-4DF8-80A6-5146FB20ABB3}"/>
    <hyperlink ref="AH209" r:id="rId1435" display="https://www.daloopa.com/src/8847792" xr:uid="{480A3AD3-7873-4E3E-B449-008568DEEECA}"/>
    <hyperlink ref="AU209" r:id="rId1436" display="https://www.daloopa.com/src/45801596" xr:uid="{444D0465-5B61-4E67-AAD8-942E10A434BF}"/>
    <hyperlink ref="AV209" r:id="rId1437" display="https://www.daloopa.com/src/45801597" xr:uid="{74435416-6A90-4805-8C2D-44243A414E6B}"/>
    <hyperlink ref="AW209" r:id="rId1438" display="https://www.daloopa.com/src/45801598" xr:uid="{26023585-5AE2-4B2D-9E8A-41A3CD68B68C}"/>
    <hyperlink ref="AX209" r:id="rId1439" display="https://www.daloopa.com/src/45801599" xr:uid="{D7D36348-54FE-4631-AD86-E9E27B132A39}"/>
    <hyperlink ref="AY209" r:id="rId1440" display="https://www.daloopa.com/src/45801600" xr:uid="{4628FB8A-CE56-4E3F-84FA-E5DD6F046439}"/>
    <hyperlink ref="AZ209" r:id="rId1441" display="https://www.daloopa.com/src/45801601" xr:uid="{E990588A-AB2C-49AB-A63F-D05E525E3443}"/>
    <hyperlink ref="BA209" r:id="rId1442" display="https://www.daloopa.com/src/45801602" xr:uid="{1EF4585F-8277-4350-99BB-8A5BCBB065C6}"/>
    <hyperlink ref="A210" r:id="rId1443" xr:uid="{88E80219-C7C6-42FE-9AA0-D27281145181}"/>
    <hyperlink ref="C210" r:id="rId1444" xr:uid="{F28D5783-C701-4445-B10B-F0ACBAE94FA4}"/>
    <hyperlink ref="E210" r:id="rId1445" display="https://www.daloopa.com/src/4423799" xr:uid="{87378723-B731-4218-8732-009808D69540}"/>
    <hyperlink ref="F210" r:id="rId1446" display="https://www.daloopa.com/src/4423806" xr:uid="{101F9135-3DED-4C85-A3D5-24CAD7BCC34A}"/>
    <hyperlink ref="G210" r:id="rId1447" display="https://www.daloopa.com/src/4423813" xr:uid="{7B30DE8D-81FF-4EFA-B421-03BFB6AF6A82}"/>
    <hyperlink ref="H210" r:id="rId1448" display="https://www.daloopa.com/src/4423820" xr:uid="{FAF74B7A-3B29-4F7A-B770-B1722ACB9B1C}"/>
    <hyperlink ref="I210" r:id="rId1449" display="https://www.daloopa.com/src/4423831" xr:uid="{6EED0B98-10A8-461D-81A8-77A2FFF4E210}"/>
    <hyperlink ref="J210" r:id="rId1450" display="https://www.daloopa.com/src/4423838" xr:uid="{50830F4C-2EAE-4307-A643-7FB4A7D75D48}"/>
    <hyperlink ref="K210" r:id="rId1451" display="https://www.daloopa.com/src/4423851" xr:uid="{B1092E82-4277-4304-A1F8-0B8503D8C892}"/>
    <hyperlink ref="L210" r:id="rId1452" display="https://www.daloopa.com/src/4423863" xr:uid="{52151DF7-0878-4F22-9ED6-87B4865977DE}"/>
    <hyperlink ref="M210" r:id="rId1453" display="https://www.daloopa.com/src/4423875" xr:uid="{68D6CA20-CBE3-472F-844D-65184ED4DB85}"/>
    <hyperlink ref="N210" r:id="rId1454" display="https://www.daloopa.com/src/4423889" xr:uid="{E09AB8D2-BD40-4E4B-87C0-837B10074C90}"/>
    <hyperlink ref="O210" r:id="rId1455" display="https://www.daloopa.com/src/4423902" xr:uid="{DF3D12B9-78DC-4941-BED9-9D2F80613C62}"/>
    <hyperlink ref="P210" r:id="rId1456" display="https://www.daloopa.com/src/4423921" xr:uid="{2E74C4F8-B91E-420A-9BA0-D8DA69CF992A}"/>
    <hyperlink ref="Q210" r:id="rId1457" display="https://www.daloopa.com/src/4423928" xr:uid="{5F526F42-B879-4F16-A6AE-7F7A9C084561}"/>
    <hyperlink ref="R210" r:id="rId1458" display="https://www.daloopa.com/src/4423935" xr:uid="{4841E08A-A7C9-4BD3-9587-35B010C95CC3}"/>
    <hyperlink ref="S210" r:id="rId1459" display="https://www.daloopa.com/src/4423942" xr:uid="{0FA8A42E-3090-4F61-B4A6-F75099421FF7}"/>
    <hyperlink ref="T210" r:id="rId1460" display="https://www.daloopa.com/src/4423949" xr:uid="{782D563A-3925-4C4C-BFE7-6624E3FD93A7}"/>
    <hyperlink ref="U210" r:id="rId1461" display="https://www.daloopa.com/src/4424019" xr:uid="{5480F473-6236-4C1F-8463-E5356840838A}"/>
    <hyperlink ref="V210" r:id="rId1462" display="https://www.daloopa.com/src/4424012" xr:uid="{1ACAB657-226C-4A3C-ADE5-91CD6D8CCEBC}"/>
    <hyperlink ref="W210" r:id="rId1463" display="https://www.daloopa.com/src/4424005" xr:uid="{8E14AB45-B58A-4E48-990F-C589EBED3F51}"/>
    <hyperlink ref="X210" r:id="rId1464" display="https://www.daloopa.com/src/4423998" xr:uid="{650C0426-B403-4732-8148-65F81E620B99}"/>
    <hyperlink ref="Y210" r:id="rId1465" display="https://www.daloopa.com/src/4423991" xr:uid="{C04AD873-6DA9-419C-AA8C-4FB5F001E222}"/>
    <hyperlink ref="Z210" r:id="rId1466" display="https://www.daloopa.com/src/4423984" xr:uid="{1C2795D8-4026-4EB0-9D9B-B6A569A07A69}"/>
    <hyperlink ref="AA210" r:id="rId1467" display="https://www.daloopa.com/src/4423977" xr:uid="{674CB72E-E267-4FE6-BC2C-BE51D189CCC8}"/>
    <hyperlink ref="AB210" r:id="rId1468" display="https://www.daloopa.com/src/4423970" xr:uid="{9205E1DE-9569-40AB-A906-B19923EC960B}"/>
    <hyperlink ref="AC210" r:id="rId1469" display="https://www.daloopa.com/src/4423963" xr:uid="{5CA6FB22-A36E-4B1B-849C-420C011F51CB}"/>
    <hyperlink ref="AD210" r:id="rId1470" display="https://www.daloopa.com/src/4423956" xr:uid="{7B980DD1-FEEC-4F4B-A7D7-B15B71628A33}"/>
    <hyperlink ref="AE210" r:id="rId1471" display="https://www.daloopa.com/src/4423633" xr:uid="{50ED428B-035D-4D72-8175-F1FCDBF3B34F}"/>
    <hyperlink ref="AF210" r:id="rId1472" display="https://www.daloopa.com/src/4423792" xr:uid="{E59625A4-FC28-47F7-A4B0-C2E33A02E3E5}"/>
    <hyperlink ref="AG210" r:id="rId1473" display="https://www.daloopa.com/src/8847784" xr:uid="{484D62D2-B21A-4B8E-827E-1E944CBCD4FB}"/>
    <hyperlink ref="AH210" r:id="rId1474" display="https://www.daloopa.com/src/8847793" xr:uid="{A3B2C8E9-E0EF-4801-9120-C95BCCFED71E}"/>
    <hyperlink ref="AU210" r:id="rId1475" display="https://www.daloopa.com/src/45801604" xr:uid="{25677EC9-0191-4767-B27C-9A79B3444BE0}"/>
    <hyperlink ref="AV210" r:id="rId1476" display="https://www.daloopa.com/src/45801605" xr:uid="{C391D14B-2D73-47A0-A1FE-F4040D925F99}"/>
    <hyperlink ref="AW210" r:id="rId1477" display="https://www.daloopa.com/src/45801606" xr:uid="{A93AA43B-1D17-4996-9DBF-AE5939C382B3}"/>
    <hyperlink ref="AX210" r:id="rId1478" display="https://www.daloopa.com/src/45801607" xr:uid="{650D3381-B061-4AE0-88FE-908FD40F4BDC}"/>
    <hyperlink ref="AY210" r:id="rId1479" display="https://www.daloopa.com/src/45801608" xr:uid="{2555DDCE-E379-4C76-9AC6-7AED783057F7}"/>
    <hyperlink ref="AZ210" r:id="rId1480" display="https://www.daloopa.com/src/45801609" xr:uid="{6F3A3509-EBAF-459D-8E8B-86A29F73056D}"/>
    <hyperlink ref="BA210" r:id="rId1481" display="https://www.daloopa.com/src/45801610" xr:uid="{EB75261A-B44C-4B1A-90DB-3104AD227B3A}"/>
    <hyperlink ref="A212" r:id="rId1482" xr:uid="{F151E3CA-2B3B-4814-932D-2FE6F0102EC9}"/>
    <hyperlink ref="C212" r:id="rId1483" xr:uid="{EED5CE92-1280-4225-9F88-CDF76530C067}"/>
    <hyperlink ref="E212" r:id="rId1484" display="https://www.daloopa.com/src/4423800" xr:uid="{6C59816C-8760-4344-BFEE-6885BEC31683}"/>
    <hyperlink ref="F212" r:id="rId1485" display="https://www.daloopa.com/src/4423807" xr:uid="{AB3A62B4-6B67-4CD3-AF50-F5EED05F1874}"/>
    <hyperlink ref="G212" r:id="rId1486" display="https://www.daloopa.com/src/4423814" xr:uid="{21886990-9848-4EA3-86C6-DC3485F56C6C}"/>
    <hyperlink ref="H212" r:id="rId1487" display="https://www.daloopa.com/src/4423821" xr:uid="{922AAF40-1EA2-4C47-A232-E5835E8C5522}"/>
    <hyperlink ref="I212" r:id="rId1488" display="https://www.daloopa.com/src/4423832" xr:uid="{D10ADF26-AF5C-4603-A952-43E00A8618CC}"/>
    <hyperlink ref="J212" r:id="rId1489" display="https://www.daloopa.com/src/4423839" xr:uid="{B2430514-A433-45E0-974E-AF5AFF152C19}"/>
    <hyperlink ref="K212" r:id="rId1490" display="https://www.daloopa.com/src/4423852" xr:uid="{3BA7FC23-05D7-4519-BA41-159272195918}"/>
    <hyperlink ref="L212" r:id="rId1491" display="https://www.daloopa.com/src/4423864" xr:uid="{A3BAFF81-EFCB-48D8-B938-AB7473975D97}"/>
    <hyperlink ref="M212" r:id="rId1492" display="https://www.daloopa.com/src/4423876" xr:uid="{A44382E4-CEEA-4215-B475-D7A2715A475C}"/>
    <hyperlink ref="N212" r:id="rId1493" display="https://www.daloopa.com/src/4423890" xr:uid="{3A78E60D-DC69-4AF4-829E-35ED78F79FD5}"/>
    <hyperlink ref="O212" r:id="rId1494" display="https://www.daloopa.com/src/4423903" xr:uid="{563B6860-F3F8-481D-9854-274A42C281EC}"/>
    <hyperlink ref="P212" r:id="rId1495" display="https://www.daloopa.com/src/4423922" xr:uid="{F504E0E2-A518-4F3F-9851-48A06A3E5A27}"/>
    <hyperlink ref="Q212" r:id="rId1496" display="https://www.daloopa.com/src/4423929" xr:uid="{6003ED17-55F5-46AA-9878-3C50347DF087}"/>
    <hyperlink ref="R212" r:id="rId1497" display="https://www.daloopa.com/src/4423936" xr:uid="{F45CA308-276F-42BD-9195-4D659D9A1775}"/>
    <hyperlink ref="S212" r:id="rId1498" display="https://www.daloopa.com/src/4423943" xr:uid="{3EA4ACF8-5BD1-467F-A561-69AF5D6095CB}"/>
    <hyperlink ref="T212" r:id="rId1499" display="https://www.daloopa.com/src/4423950" xr:uid="{6380DE18-6716-4EDD-9D05-25B16FC9A55D}"/>
    <hyperlink ref="U212" r:id="rId1500" display="https://www.daloopa.com/src/4424020" xr:uid="{D5A4DDAE-94A5-4120-8EC3-FEC87E155E69}"/>
    <hyperlink ref="V212" r:id="rId1501" display="https://www.daloopa.com/src/4424013" xr:uid="{136E05A0-7778-4086-A4F1-0809ED0F34AB}"/>
    <hyperlink ref="W212" r:id="rId1502" display="https://www.daloopa.com/src/4424006" xr:uid="{0750CD95-F20B-45E3-8284-A9C79EDE57F5}"/>
    <hyperlink ref="X212" r:id="rId1503" display="https://www.daloopa.com/src/4423999" xr:uid="{ABF3DBA9-72DC-491F-B1FC-9384C212AC00}"/>
    <hyperlink ref="Y212" r:id="rId1504" display="https://www.daloopa.com/src/4423992" xr:uid="{FE21E023-5F9D-4F06-B8A7-FCC782A11F53}"/>
    <hyperlink ref="Z212" r:id="rId1505" display="https://www.daloopa.com/src/4423985" xr:uid="{74076BE2-1F62-4358-8C92-8D6CF8EB5A78}"/>
    <hyperlink ref="AA212" r:id="rId1506" display="https://www.daloopa.com/src/4423978" xr:uid="{EB1722FF-8D29-4858-8728-590A8BEFB3E4}"/>
    <hyperlink ref="AB212" r:id="rId1507" display="https://www.daloopa.com/src/4423971" xr:uid="{9253F728-3C53-4226-AB4D-CD6837F9DE0E}"/>
    <hyperlink ref="AC212" r:id="rId1508" display="https://www.daloopa.com/src/4423964" xr:uid="{12B6F1AA-ED30-4321-9109-6637DB78E7E6}"/>
    <hyperlink ref="AD212" r:id="rId1509" display="https://www.daloopa.com/src/4423957" xr:uid="{CBCA0C5A-B1CA-4478-BA25-41337EC44E96}"/>
    <hyperlink ref="AE212" r:id="rId1510" display="https://www.daloopa.com/src/4423634" xr:uid="{B1120B41-F38A-41EF-8FBC-00A20653C1BD}"/>
    <hyperlink ref="AF212" r:id="rId1511" display="https://www.daloopa.com/src/4423793" xr:uid="{DDB20307-B1E3-406C-9A88-4FD9754F0918}"/>
    <hyperlink ref="AG212" r:id="rId1512" display="https://www.daloopa.com/src/8847785" xr:uid="{180C0E47-D99C-4BDA-9510-5EAF9A8A454E}"/>
    <hyperlink ref="AH212" r:id="rId1513" display="https://www.daloopa.com/src/8847794" xr:uid="{BDD8DE14-CDF8-449F-9E20-37662F98EB2F}"/>
    <hyperlink ref="A214" r:id="rId1514" xr:uid="{2F2EF4B8-EC29-4525-B3CC-53443D8F6E8E}"/>
    <hyperlink ref="C214" r:id="rId1515" xr:uid="{EA10D783-E54A-48C1-AAB5-C7B14E9B2336}"/>
    <hyperlink ref="E214" r:id="rId1516" display="https://www.daloopa.com/src/4423801" xr:uid="{8CDAE5E3-7875-45F8-BCF5-9BE95129A85F}"/>
    <hyperlink ref="F214" r:id="rId1517" display="https://www.daloopa.com/src/4423808" xr:uid="{8CE2C173-FF53-4731-A67B-0B0C9A4A91A4}"/>
    <hyperlink ref="G214" r:id="rId1518" display="https://www.daloopa.com/src/4423815" xr:uid="{883BD014-664D-420D-8C27-45F2A1D601D6}"/>
    <hyperlink ref="H214" r:id="rId1519" display="https://www.daloopa.com/src/4423822" xr:uid="{5C53E20C-57AA-4D6B-BF3D-BDEAF9235625}"/>
    <hyperlink ref="I214" r:id="rId1520" display="https://www.daloopa.com/src/4423833" xr:uid="{CB7C8B3B-E77E-4CBC-BDC1-0CD62A7A8804}"/>
    <hyperlink ref="J214" r:id="rId1521" display="https://www.daloopa.com/src/4423840" xr:uid="{C8674B49-B169-41CB-B031-F1622C4D3C78}"/>
    <hyperlink ref="K214" r:id="rId1522" display="https://www.daloopa.com/src/4423853" xr:uid="{42AAD1C6-C04B-4EC4-856B-45041EF32BB4}"/>
    <hyperlink ref="L214" r:id="rId1523" display="https://www.daloopa.com/src/4423865" xr:uid="{F5B30590-092E-43EF-AD2C-2B0186E4D107}"/>
    <hyperlink ref="M214" r:id="rId1524" display="https://www.daloopa.com/src/4423877" xr:uid="{687A1509-EBD5-4D07-841E-1B8414391607}"/>
    <hyperlink ref="N214" r:id="rId1525" display="https://www.daloopa.com/src/4423891" xr:uid="{6103FBAA-06BF-43BE-A68E-77371CEAB975}"/>
    <hyperlink ref="O214" r:id="rId1526" display="https://www.daloopa.com/src/4423904" xr:uid="{39351AB3-B8B0-4BC4-B857-21FDF82CB265}"/>
    <hyperlink ref="P214" r:id="rId1527" display="https://www.daloopa.com/src/4423923" xr:uid="{FEA2A293-0696-4818-88A3-592CC9A58F51}"/>
    <hyperlink ref="Q214" r:id="rId1528" display="https://www.daloopa.com/src/4423930" xr:uid="{E8B404D4-4432-424C-A8D3-9E97E65A26A2}"/>
    <hyperlink ref="R214" r:id="rId1529" display="https://www.daloopa.com/src/4423937" xr:uid="{6AB66161-FC79-405B-AC64-FDDDE727B519}"/>
    <hyperlink ref="S214" r:id="rId1530" display="https://www.daloopa.com/src/4423944" xr:uid="{586C9E74-6D43-46FA-846D-F287B2C85293}"/>
    <hyperlink ref="T214" r:id="rId1531" display="https://www.daloopa.com/src/4423951" xr:uid="{23748EF0-893A-40DE-BC31-53B4707E23DC}"/>
    <hyperlink ref="U214" r:id="rId1532" display="https://www.daloopa.com/src/4424021" xr:uid="{801EEE7F-9212-4B7B-8AF2-5D9CD4E5AE45}"/>
    <hyperlink ref="V214" r:id="rId1533" display="https://www.daloopa.com/src/4424014" xr:uid="{E964396D-632F-4F37-97D8-649CA97289B7}"/>
    <hyperlink ref="W214" r:id="rId1534" display="https://www.daloopa.com/src/4424007" xr:uid="{1A9EEA20-074D-4535-99C0-51D080F0529A}"/>
    <hyperlink ref="X214" r:id="rId1535" display="https://www.daloopa.com/src/4424000" xr:uid="{80C2AFEE-A8F3-4FD9-BD07-88D5697238FA}"/>
    <hyperlink ref="Y214" r:id="rId1536" display="https://www.daloopa.com/src/4423993" xr:uid="{7E8D15E0-1ECB-45B3-9FDE-638B7BE5FF47}"/>
    <hyperlink ref="Z214" r:id="rId1537" display="https://www.daloopa.com/src/4423986" xr:uid="{D2475ABC-E337-47D6-AE89-94AE5E07AF75}"/>
    <hyperlink ref="AA214" r:id="rId1538" display="https://www.daloopa.com/src/4423979" xr:uid="{8EFACF0A-E85D-4311-BFF0-75A010CE9A78}"/>
    <hyperlink ref="AB214" r:id="rId1539" display="https://www.daloopa.com/src/4423972" xr:uid="{D8C9EEE2-C236-4072-883D-F3A3BF2EC796}"/>
    <hyperlink ref="AC214" r:id="rId1540" display="https://www.daloopa.com/src/4423965" xr:uid="{E24A2CED-C659-4F6F-8B65-061C5B3C86EE}"/>
    <hyperlink ref="AD214" r:id="rId1541" display="https://www.daloopa.com/src/4423958" xr:uid="{D47874D0-D733-40B3-8202-72438D3D2D23}"/>
    <hyperlink ref="AE214" r:id="rId1542" display="https://www.daloopa.com/src/4423635" xr:uid="{CA939221-FE8A-4BD8-925F-B34412419851}"/>
    <hyperlink ref="AF214" r:id="rId1543" display="https://www.daloopa.com/src/4423794" xr:uid="{09BB18C9-C266-4CAF-9769-0DF6E5DEEE26}"/>
    <hyperlink ref="AG214" r:id="rId1544" display="https://www.daloopa.com/src/8847786" xr:uid="{219D6CF4-793B-47E4-904E-79C21C953E07}"/>
    <hyperlink ref="AH214" r:id="rId1545" display="https://www.daloopa.com/src/8847795" xr:uid="{F05F0051-6F35-4C8F-A8D7-510A706EDC6A}"/>
    <hyperlink ref="AI214" r:id="rId1546" display="https://www.daloopa.com/src/18756210" xr:uid="{F78D5D9B-5868-420C-99AB-6292A7659A53}"/>
    <hyperlink ref="AJ214" r:id="rId1547" display="https://www.daloopa.com/src/18748956" xr:uid="{DEDCCD0B-C743-42E5-BFF5-C34B3DC3BB67}"/>
    <hyperlink ref="AK214" r:id="rId1548" display="https://www.daloopa.com/src/23052302" xr:uid="{F3BC8A88-6B61-47C0-A732-C79598F28B64}"/>
    <hyperlink ref="AL214" r:id="rId1549" display="https://www.daloopa.com/src/33997717" xr:uid="{7463B561-451D-4ACA-9684-5C4B9F47135D}"/>
    <hyperlink ref="AM214" r:id="rId1550" display="https://www.daloopa.com/src/41059699" xr:uid="{B8148CF8-B65D-4284-B5C5-3CBF06D2A1A2}"/>
    <hyperlink ref="AN214" r:id="rId1551" display="https://www.daloopa.com/src/50452382" xr:uid="{6387F995-5872-4971-8C03-E44F72245A23}"/>
    <hyperlink ref="AO214" r:id="rId1552" display="https://www.daloopa.com/src/55732325" xr:uid="{1D08603A-E9EC-4ECE-B0F3-FD7279D405DC}"/>
    <hyperlink ref="AP214" r:id="rId1553" display="https://www.daloopa.com/src/60194790" xr:uid="{64BDB7AF-381C-4B3A-B897-08A2CE3CCCE5}"/>
    <hyperlink ref="AQ214" r:id="rId1554" display="https://www.daloopa.com/src/64848710" xr:uid="{40043DAD-73DE-4A98-99B1-1F9465D8E483}"/>
    <hyperlink ref="AR214" r:id="rId1555" display="https://www.daloopa.com/src/69162421" xr:uid="{93F2E944-7D6C-46F6-BDF9-8AEE0EC9F3F2}"/>
    <hyperlink ref="AS214" r:id="rId1556" display="https://www.daloopa.com/src/75006215" xr:uid="{4EC305D6-A3FC-4594-B4B7-7BEDAE9BA4D4}"/>
    <hyperlink ref="A215" r:id="rId1557" xr:uid="{3EAB8CF0-757C-42CE-8C30-CC038A50F723}"/>
    <hyperlink ref="C215" r:id="rId1558" xr:uid="{48139D02-5414-4774-9F21-F80D8835AF12}"/>
    <hyperlink ref="E215" r:id="rId1559" display="https://www.daloopa.com/src/4423802" xr:uid="{537ABF3F-58FD-4334-83FF-4F3EA88A5DC0}"/>
    <hyperlink ref="F215" r:id="rId1560" display="https://www.daloopa.com/src/4423809" xr:uid="{8DDD6B49-ED56-49FE-88C4-D534F6CFBEE9}"/>
    <hyperlink ref="G215" r:id="rId1561" display="https://www.daloopa.com/src/4423816" xr:uid="{75035CC8-DF29-46DE-9797-140B3CDD4129}"/>
    <hyperlink ref="H215" r:id="rId1562" display="https://www.daloopa.com/src/4423823" xr:uid="{D261976D-DF7C-4EE7-9B87-5BCD99ADB44F}"/>
    <hyperlink ref="I215" r:id="rId1563" display="https://www.daloopa.com/src/4423834" xr:uid="{402070A1-CDD9-440B-B867-4EDEDA53A9AB}"/>
    <hyperlink ref="J215" r:id="rId1564" display="https://www.daloopa.com/src/4423841" xr:uid="{EC80EACA-13CA-44CE-90BD-6303E967781A}"/>
    <hyperlink ref="K215" r:id="rId1565" display="https://www.daloopa.com/src/4423854" xr:uid="{CEE7FAA0-CCD3-4309-B8D4-AC6C815E672A}"/>
    <hyperlink ref="L215" r:id="rId1566" display="https://www.daloopa.com/src/4423866" xr:uid="{B3DA7D1A-6E8F-4DAA-80D3-8F38A790E4F5}"/>
    <hyperlink ref="M215" r:id="rId1567" display="https://www.daloopa.com/src/4423878" xr:uid="{E57D8393-6EAC-477B-82D9-808A6EAC2AA0}"/>
    <hyperlink ref="N215" r:id="rId1568" display="https://www.daloopa.com/src/4423892" xr:uid="{C95FC607-1356-4C63-BA21-732F2366CAB3}"/>
    <hyperlink ref="O215" r:id="rId1569" display="https://www.daloopa.com/src/4423905" xr:uid="{E326E43A-BCC1-4A83-911D-21BEFA2D50E1}"/>
    <hyperlink ref="P215" r:id="rId1570" display="https://www.daloopa.com/src/4423924" xr:uid="{2F575D9C-FF1A-491E-B0F0-D00504EFDB76}"/>
    <hyperlink ref="Q215" r:id="rId1571" display="https://www.daloopa.com/src/4423931" xr:uid="{C9E65CC7-5A68-409C-84B1-F7766166AE0F}"/>
    <hyperlink ref="R215" r:id="rId1572" display="https://www.daloopa.com/src/4423938" xr:uid="{483CC3B6-37AE-46DD-AB4E-D3ADD051FDD9}"/>
    <hyperlink ref="S215" r:id="rId1573" display="https://www.daloopa.com/src/4423945" xr:uid="{ACA9AFDD-4241-4F1F-8638-1F81C904B060}"/>
    <hyperlink ref="T215" r:id="rId1574" display="https://www.daloopa.com/src/4423952" xr:uid="{7A86891E-CEA0-450B-8DFE-C23AA8BFA6FD}"/>
    <hyperlink ref="U215" r:id="rId1575" display="https://www.daloopa.com/src/4424022" xr:uid="{0FBF5AD9-7A75-41C2-8EFF-242F82381EA8}"/>
    <hyperlink ref="V215" r:id="rId1576" display="https://www.daloopa.com/src/4424015" xr:uid="{DFAA9379-F4C2-4EAF-9040-4EE1B16B93E2}"/>
    <hyperlink ref="W215" r:id="rId1577" display="https://www.daloopa.com/src/4424008" xr:uid="{B512CD2D-EE90-4ABE-AFBE-A7C212BFBDCF}"/>
    <hyperlink ref="X215" r:id="rId1578" display="https://www.daloopa.com/src/4424001" xr:uid="{F28B4129-E215-4265-9777-E29487CA7E3B}"/>
    <hyperlink ref="Y215" r:id="rId1579" display="https://www.daloopa.com/src/4423994" xr:uid="{EA0582C9-5749-4A47-A22A-0429CCA2401B}"/>
    <hyperlink ref="Z215" r:id="rId1580" display="https://www.daloopa.com/src/4423987" xr:uid="{B0B9B19F-A55B-4721-BF81-CF23C7653B5A}"/>
    <hyperlink ref="AA215" r:id="rId1581" display="https://www.daloopa.com/src/4423980" xr:uid="{7F5A58A3-0406-46EF-A5A4-BB2C673CFD6B}"/>
    <hyperlink ref="AB215" r:id="rId1582" display="https://www.daloopa.com/src/4423973" xr:uid="{A230BF2D-5F0B-4878-91E2-CAA9682C7E61}"/>
    <hyperlink ref="AC215" r:id="rId1583" display="https://www.daloopa.com/src/4423966" xr:uid="{5AF877F9-8108-41ED-B060-941BE843F17F}"/>
    <hyperlink ref="AD215" r:id="rId1584" display="https://www.daloopa.com/src/4423959" xr:uid="{FB462772-677A-4FD3-8344-B42A188840D0}"/>
    <hyperlink ref="AE215" r:id="rId1585" display="https://www.daloopa.com/src/4423636" xr:uid="{EE2A2E34-9CDB-4B93-BFAB-CAF762099EA1}"/>
    <hyperlink ref="AF215" r:id="rId1586" display="https://www.daloopa.com/src/4423795" xr:uid="{28B62C78-4A81-441A-A14C-71D2886FE227}"/>
    <hyperlink ref="AG215" r:id="rId1587" display="https://www.daloopa.com/src/8847787" xr:uid="{5F9A8803-2C5D-4CE6-AAFD-EAC6C8E918C5}"/>
    <hyperlink ref="AH215" r:id="rId1588" display="https://www.daloopa.com/src/8847796" xr:uid="{8187CC5B-749C-43BE-9544-7D6E09CB8754}"/>
    <hyperlink ref="AI215" r:id="rId1589" display="https://www.daloopa.com/src/18756214" xr:uid="{ED0EB37F-BDF6-4499-9F63-10B0FF3155D3}"/>
    <hyperlink ref="AJ215" r:id="rId1590" display="https://www.daloopa.com/src/18748957" xr:uid="{0EBE54C0-7292-4CE0-8A39-06008E7E946F}"/>
    <hyperlink ref="AK215" r:id="rId1591" display="https://www.daloopa.com/src/23052308" xr:uid="{9BD34F49-0630-4BB8-B48A-B7C3F3CFAF0A}"/>
    <hyperlink ref="AL215" r:id="rId1592" display="https://www.daloopa.com/src/33997714" xr:uid="{EEE73EF8-3472-4A99-8F0E-D1A55E9C7F55}"/>
    <hyperlink ref="AM215" r:id="rId1593" display="https://www.daloopa.com/src/41059698" xr:uid="{D69ED9AD-C449-4F67-B6D0-80A46ACF299C}"/>
    <hyperlink ref="AN215" r:id="rId1594" display="https://www.daloopa.com/src/50452388" xr:uid="{791A9C26-E6B9-4EAC-94BF-13D880B18125}"/>
    <hyperlink ref="AO215" r:id="rId1595" display="https://www.daloopa.com/src/55732330" xr:uid="{FF66DE1C-75FE-40B8-8232-13900ABA57F3}"/>
    <hyperlink ref="AP215" r:id="rId1596" display="https://www.daloopa.com/src/60194792" xr:uid="{145F088A-EBA2-4CEF-9D8F-91F27C74885C}"/>
    <hyperlink ref="AQ215" r:id="rId1597" display="https://www.daloopa.com/src/64848716" xr:uid="{916607F2-74EB-4008-9DEC-1540FE5C6330}"/>
    <hyperlink ref="AR215" r:id="rId1598" display="https://www.daloopa.com/src/69162420" xr:uid="{9DC990FE-1820-4404-8316-2FB70519F217}"/>
    <hyperlink ref="AS215" r:id="rId1599" display="https://www.daloopa.com/src/75006209" xr:uid="{269DBA84-F96C-4814-B562-96DDE311CC8F}"/>
    <hyperlink ref="A218" r:id="rId1600" xr:uid="{C61D8E38-D45C-4BC5-8309-ADC85A7BA0AF}"/>
    <hyperlink ref="C218" r:id="rId1601" xr:uid="{38CF961E-B63A-4FD4-BD22-BA984F742ECB}"/>
    <hyperlink ref="AI218" r:id="rId1602" display="https://www.daloopa.com/src/18756209" xr:uid="{1C8A4869-9521-4CEA-9BCF-EBF02A75BDC5}"/>
    <hyperlink ref="AJ218" r:id="rId1603" display="https://www.daloopa.com/src/18748682" xr:uid="{7C5BD5EF-444B-44BD-A302-9E03FC043426}"/>
    <hyperlink ref="AK218" r:id="rId1604" display="https://www.daloopa.com/src/23052304" xr:uid="{BA91D4D6-1782-41F4-9259-86F290DF9919}"/>
    <hyperlink ref="AL218" r:id="rId1605" display="https://www.daloopa.com/src/33997712" xr:uid="{2A0EB027-E5DA-47E0-9944-7495182B24E3}"/>
    <hyperlink ref="AM218" r:id="rId1606" display="https://www.daloopa.com/src/41059701" xr:uid="{0D497659-C58C-4C80-B585-77643D2E29FF}"/>
    <hyperlink ref="AN218" r:id="rId1607" display="https://www.daloopa.com/src/50452383" xr:uid="{B0A3FDA6-1A91-480E-BE6E-671CAD39921D}"/>
    <hyperlink ref="AO218" r:id="rId1608" display="https://www.daloopa.com/src/55732328" xr:uid="{7BF50440-A816-4A08-B118-9C8F1EB02C1B}"/>
    <hyperlink ref="AP218" r:id="rId1609" display="https://www.daloopa.com/src/60194793" xr:uid="{95602E36-5FF6-4A29-8420-EAEB3CDD302D}"/>
    <hyperlink ref="AQ218" r:id="rId1610" display="https://www.daloopa.com/src/64848712" xr:uid="{D220622B-2F08-4E43-8AEF-02480D57D698}"/>
    <hyperlink ref="AR218" r:id="rId1611" display="https://www.daloopa.com/src/69162426" xr:uid="{67CA9E0D-B380-450E-9A26-C7E045C9ACB1}"/>
    <hyperlink ref="AS218" r:id="rId1612" display="https://www.daloopa.com/src/75006211" xr:uid="{E0CF6859-42FE-44DC-8E72-C4A53DD5CFDC}"/>
    <hyperlink ref="A220" r:id="rId1613" xr:uid="{03A7C62B-52E8-4278-9B90-47B5B553548F}"/>
    <hyperlink ref="C220" r:id="rId1614" xr:uid="{E783D14E-C29B-45A2-9BAE-63B38FA9B947}"/>
    <hyperlink ref="AI220" r:id="rId1615" display="https://www.daloopa.com/src/18756213" xr:uid="{EB5FC5CF-D617-4026-8B48-D888567F7F5F}"/>
    <hyperlink ref="AJ220" r:id="rId1616" display="https://www.daloopa.com/src/18748953" xr:uid="{92464011-EA46-4517-B643-D2694DDD66B3}"/>
    <hyperlink ref="AK220" r:id="rId1617" display="https://www.daloopa.com/src/23052305" xr:uid="{1C81FEB9-8A0F-4245-940F-165A1011B604}"/>
    <hyperlink ref="AL220" r:id="rId1618" display="https://www.daloopa.com/src/33997716" xr:uid="{2A44A05B-91CD-42B1-9166-0EB334F02F7E}"/>
    <hyperlink ref="AM220" r:id="rId1619" display="https://www.daloopa.com/src/41059695" xr:uid="{76A4B7F5-C9C0-44EB-AA8A-7320D528CC86}"/>
    <hyperlink ref="AN220" r:id="rId1620" display="https://www.daloopa.com/src/50452385" xr:uid="{A2FF7032-3A8B-40DF-BCD7-989671BE77F1}"/>
    <hyperlink ref="AO220" r:id="rId1621" display="https://www.daloopa.com/src/55732324" xr:uid="{05B89E1D-E880-4051-80E0-F5C6A307EDE5}"/>
    <hyperlink ref="AP220" r:id="rId1622" display="https://www.daloopa.com/src/60194791" xr:uid="{393518E7-83F5-4BE7-BE29-CD91A6526D13}"/>
    <hyperlink ref="AQ220" r:id="rId1623" display="https://www.daloopa.com/src/64848713" xr:uid="{B90F4E0E-233B-44CC-90BE-982805BEC042}"/>
    <hyperlink ref="AR220" r:id="rId1624" display="https://www.daloopa.com/src/69162425" xr:uid="{A33D3149-D235-4FC4-9542-E690FF590C77}"/>
    <hyperlink ref="AS220" r:id="rId1625" display="https://www.daloopa.com/src/75006213" xr:uid="{A250ABB3-5B73-4B4B-ACFB-2AC632C7ED49}"/>
    <hyperlink ref="BB220" r:id="rId1626" display="https://www.daloopa.com/src/45801595" xr:uid="{959CC00E-6F90-4404-9144-AD407DAC4579}"/>
    <hyperlink ref="BC220" r:id="rId1627" display="https://www.daloopa.com/src/51172052" xr:uid="{FC5A995C-3AF8-435A-8A98-FEAA22CF0D60}"/>
    <hyperlink ref="BD220" r:id="rId1628" display="https://www.daloopa.com/src/69165711" xr:uid="{F22927A0-2F68-41CC-9FCB-485D87E7ED0A}"/>
    <hyperlink ref="A221" r:id="rId1629" xr:uid="{4EC09747-34AE-4762-B999-BF04BEDFF814}"/>
    <hyperlink ref="C221" r:id="rId1630" xr:uid="{872F4D0F-3058-4AFF-8C24-A205DBD192CD}"/>
    <hyperlink ref="AI221" r:id="rId1631" display="https://www.daloopa.com/src/18756212" xr:uid="{8B0602CB-9DAD-4575-A75D-4895AB9C18EA}"/>
    <hyperlink ref="AJ221" r:id="rId1632" display="https://www.daloopa.com/src/18748954" xr:uid="{C0FE8176-F4D4-4F64-BDE0-13F8720A4F26}"/>
    <hyperlink ref="AK221" r:id="rId1633" display="https://www.daloopa.com/src/23052306" xr:uid="{1518F49F-0341-4364-9C60-37A078ADB2BA}"/>
    <hyperlink ref="AL221" r:id="rId1634" display="https://www.daloopa.com/src/33997715" xr:uid="{865CBE6D-DDBD-46DB-A1D6-1A94A4DBFAE7}"/>
    <hyperlink ref="AM221" r:id="rId1635" display="https://www.daloopa.com/src/41059697" xr:uid="{6E82925C-2ECA-4A05-88E4-BF542D4D7E70}"/>
    <hyperlink ref="AN221" r:id="rId1636" display="https://www.daloopa.com/src/50452387" xr:uid="{AA4AFD91-64BC-4707-86FC-0356CEBEAD22}"/>
    <hyperlink ref="AO221" r:id="rId1637" display="https://www.daloopa.com/src/55732329" xr:uid="{91E956B6-373C-4F02-914D-FCADEE2002AC}"/>
    <hyperlink ref="AP221" r:id="rId1638" display="https://www.daloopa.com/src/60194789" xr:uid="{4B31526C-273B-40C1-81D5-BAAD469D40DE}"/>
    <hyperlink ref="AQ221" r:id="rId1639" display="https://www.daloopa.com/src/64848714" xr:uid="{810AA7D1-67C3-4539-86FB-3D0143381A75}"/>
    <hyperlink ref="AR221" r:id="rId1640" display="https://www.daloopa.com/src/69162424" xr:uid="{9A16B874-F5B2-48CC-95C2-7C576166F5C3}"/>
    <hyperlink ref="AS221" r:id="rId1641" display="https://www.daloopa.com/src/75006214" xr:uid="{56DFC903-225E-406A-AE95-3EB884D9D03E}"/>
    <hyperlink ref="BB221" r:id="rId1642" display="https://www.daloopa.com/src/45801603" xr:uid="{9A853CCE-D31B-4DF6-A486-FA014DF77A63}"/>
    <hyperlink ref="BC221" r:id="rId1643" display="https://www.daloopa.com/src/51172053" xr:uid="{A8769B5A-4970-459D-BEB2-3D900DC430DD}"/>
    <hyperlink ref="BD221" r:id="rId1644" display="https://www.daloopa.com/src/69165712" xr:uid="{ED5C1879-49E5-41B5-B1E3-9C2C1A07D225}"/>
    <hyperlink ref="A222" r:id="rId1645" xr:uid="{A01E260A-6376-4091-90BB-17C7E775DEEE}"/>
    <hyperlink ref="C222" r:id="rId1646" xr:uid="{4FD83896-F7E8-4864-8B1C-C1579E11F1B8}"/>
    <hyperlink ref="AI222" r:id="rId1647" display="https://www.daloopa.com/src/18756211" xr:uid="{386DA1BE-F4F0-4DC0-AC12-C989C5D15E27}"/>
    <hyperlink ref="AJ222" r:id="rId1648" display="https://www.daloopa.com/src/18748955" xr:uid="{BB0F0BA4-F9C8-4CB3-BA56-D5ACED53122D}"/>
    <hyperlink ref="AK222" r:id="rId1649" display="https://www.daloopa.com/src/23052307" xr:uid="{6AB6C426-A10B-4021-99EA-E0612C116FE5}"/>
    <hyperlink ref="AL222" r:id="rId1650" display="https://www.daloopa.com/src/33997713" xr:uid="{9E921AB0-2BC6-4AB9-A2A9-315AB32277E1}"/>
    <hyperlink ref="AM222" r:id="rId1651" display="https://www.daloopa.com/src/41059696" xr:uid="{107DC599-D118-49E0-878D-E159F0222DC6}"/>
    <hyperlink ref="AN222" r:id="rId1652" display="https://www.daloopa.com/src/50452386" xr:uid="{3BFC13B1-632E-418C-9E0B-DE635A7FC837}"/>
    <hyperlink ref="AO222" r:id="rId1653" display="https://www.daloopa.com/src/55732327" xr:uid="{0A53E72C-C576-4825-A5D0-DE81C7879DD2}"/>
    <hyperlink ref="AP222" r:id="rId1654" display="https://www.daloopa.com/src/60194788" xr:uid="{AA9E0A95-2A5F-46BA-B832-50E7E33143F0}"/>
    <hyperlink ref="AQ222" r:id="rId1655" display="https://www.daloopa.com/src/64848715" xr:uid="{B551B567-2F5A-4D75-9DDC-D7CBF4FE7CA2}"/>
    <hyperlink ref="AR222" r:id="rId1656" display="https://www.daloopa.com/src/69162423" xr:uid="{FBCEE349-DA66-4D76-85DC-21ECD00E232C}"/>
    <hyperlink ref="AS222" r:id="rId1657" display="https://www.daloopa.com/src/75006212" xr:uid="{80E3FF9C-4306-4F5C-8FBC-F3A765C65B20}"/>
    <hyperlink ref="BB222" r:id="rId1658" display="https://www.daloopa.com/src/45801611" xr:uid="{24EB9D45-4070-47FD-A383-748E49EF406F}"/>
    <hyperlink ref="BC222" r:id="rId1659" display="https://www.daloopa.com/src/51172054" xr:uid="{433AF681-7FA1-481A-BA05-0238455E5F42}"/>
    <hyperlink ref="BD222" r:id="rId1660" display="https://www.daloopa.com/src/69165713" xr:uid="{D6600AC3-5343-4D16-815C-A7822EB2BE25}"/>
    <hyperlink ref="A224" r:id="rId1661" xr:uid="{C82560EE-649D-4F56-B2B4-E61BF26A8DA9}"/>
    <hyperlink ref="C224" r:id="rId1662" xr:uid="{72CAB8A4-11FE-43CB-A466-E2507D9FEFD7}"/>
    <hyperlink ref="AI224" r:id="rId1663" display="https://www.daloopa.com/src/18756215" xr:uid="{C6B01B5B-E4E9-494B-9B78-17226E315976}"/>
    <hyperlink ref="AJ224" r:id="rId1664" display="https://www.daloopa.com/src/18748683" xr:uid="{06CD3DD6-8802-4392-A9A2-4434878507E0}"/>
    <hyperlink ref="AK224" r:id="rId1665" display="https://www.daloopa.com/src/23052303" xr:uid="{49489594-1DFE-43F4-AC38-8102162532AE}"/>
    <hyperlink ref="AL224" r:id="rId1666" display="https://www.daloopa.com/src/33997718" xr:uid="{8E997049-C016-4611-AC4C-A11D5A66EADB}"/>
    <hyperlink ref="AM224" r:id="rId1667" display="https://www.daloopa.com/src/41059700" xr:uid="{F5A27C0D-A14E-47C5-8366-2E332BCB45BE}"/>
    <hyperlink ref="AN224" r:id="rId1668" display="https://www.daloopa.com/src/50452384" xr:uid="{24B5D359-6992-4384-B349-DFFCC960870D}"/>
    <hyperlink ref="AO224" r:id="rId1669" display="https://www.daloopa.com/src/55732326" xr:uid="{CE77AE99-B671-4F2F-859A-9E1A046E3943}"/>
    <hyperlink ref="AP224" r:id="rId1670" display="https://www.daloopa.com/src/60194787" xr:uid="{D4F904D7-590D-4D26-A836-243D2E863BAE}"/>
    <hyperlink ref="AQ224" r:id="rId1671" display="https://www.daloopa.com/src/64848711" xr:uid="{BBFCA84C-3CCB-4567-A3BF-2CE665AEBCF4}"/>
    <hyperlink ref="AR224" r:id="rId1672" display="https://www.daloopa.com/src/69162422" xr:uid="{45E64E68-519D-4F3F-9D2A-3E15A446B348}"/>
    <hyperlink ref="AS224" r:id="rId1673" display="https://www.daloopa.com/src/75006210" xr:uid="{DA7339F6-A472-440E-8A2B-2C5031605255}"/>
    <hyperlink ref="A227" r:id="rId1674" xr:uid="{ACB2D802-6A30-4A57-904E-8984FB6F40A2}"/>
    <hyperlink ref="C227" r:id="rId1675" xr:uid="{E44920CB-45D5-4442-A06F-67565A654682}"/>
    <hyperlink ref="H227" r:id="rId1676" display="https://www.daloopa.com/src/8772975" xr:uid="{8E3FE563-C4A9-47A7-AA09-F84304CCE7AD}"/>
    <hyperlink ref="L227" r:id="rId1677" display="https://www.daloopa.com/src/8772970" xr:uid="{5B635665-7257-4D33-9ADF-1DAAAB0BA57F}"/>
    <hyperlink ref="P227" r:id="rId1678" display="https://www.daloopa.com/src/8772963" xr:uid="{BEA4AA45-77F6-4C80-8E3E-3F51AFBC217E}"/>
    <hyperlink ref="T227" r:id="rId1679" display="https://www.daloopa.com/src/8772954" xr:uid="{04D9E1C6-481F-41AB-9806-64AEF1373367}"/>
    <hyperlink ref="X227" r:id="rId1680" display="https://www.daloopa.com/src/8772949" xr:uid="{7B707064-46E9-456B-B3AA-BEDFCF4FB68A}"/>
    <hyperlink ref="AB227" r:id="rId1681" display="https://www.daloopa.com/src/8772935" xr:uid="{CBC13757-8556-489B-8926-BA0F2E83F1FB}"/>
    <hyperlink ref="AF227" r:id="rId1682" display="https://www.daloopa.com/src/8772919" xr:uid="{BA04A9B8-3F2D-4806-B010-D2DC6E32BBE6}"/>
    <hyperlink ref="AJ227" r:id="rId1683" display="https://www.daloopa.com/src/23061454" xr:uid="{995ECF92-C08F-4914-9B84-AE4B7DE1AAA3}"/>
    <hyperlink ref="AN227" r:id="rId1684" display="https://www.daloopa.com/src/50569623" xr:uid="{639CC587-C3DA-46D3-A04B-B732216263B1}"/>
    <hyperlink ref="AR227" r:id="rId1685" display="https://www.daloopa.com/src/70318050" xr:uid="{73B6ACFA-6BD4-4347-9C15-E512E7CE93D8}"/>
    <hyperlink ref="A229" r:id="rId1686" xr:uid="{61ED8A72-9D60-40EE-B3A2-5B746133F84E}"/>
    <hyperlink ref="C229" r:id="rId1687" xr:uid="{275C441C-8DF3-4CE7-BED4-695187D81153}"/>
    <hyperlink ref="H229" r:id="rId1688" display="https://www.daloopa.com/src/8772976" xr:uid="{1BC799D3-00F9-4185-9211-721016634A17}"/>
    <hyperlink ref="L229" r:id="rId1689" display="https://www.daloopa.com/src/8772971" xr:uid="{24508C15-86D6-4F08-9E22-C5050760F585}"/>
    <hyperlink ref="P229" r:id="rId1690" display="https://www.daloopa.com/src/8772964" xr:uid="{F8B44D21-155A-4FB0-9C36-F6A590F3A8A6}"/>
    <hyperlink ref="T229" r:id="rId1691" display="https://www.daloopa.com/src/8772955" xr:uid="{28D1D84A-61BC-407F-8CD0-F9577A7C03BE}"/>
    <hyperlink ref="X229" r:id="rId1692" display="https://www.daloopa.com/src/8772950" xr:uid="{0097B86F-7EBA-44C7-932C-34BC8E9264B9}"/>
    <hyperlink ref="AB229" r:id="rId1693" display="https://www.daloopa.com/src/8772936" xr:uid="{DB94E8CE-3650-4E73-8F56-6DD30112012D}"/>
    <hyperlink ref="AF229" r:id="rId1694" display="https://www.daloopa.com/src/8772920" xr:uid="{1B69B031-60BE-416B-9474-333955A3F41F}"/>
    <hyperlink ref="AJ229" r:id="rId1695" display="https://www.daloopa.com/src/23061452" xr:uid="{D26179A8-2276-4701-8D8F-DF34613AB56B}"/>
    <hyperlink ref="AN229" r:id="rId1696" display="https://www.daloopa.com/src/50569622" xr:uid="{3ABD1881-3D4E-4802-B47A-ED4F47338D79}"/>
    <hyperlink ref="AR229" r:id="rId1697" display="https://www.daloopa.com/src/70318049" xr:uid="{F3C0C19F-4A8D-413D-8A47-B5F06771FDFA}"/>
    <hyperlink ref="A230" r:id="rId1698" xr:uid="{D183BD6D-FC39-40E0-A95F-648AE0905028}"/>
    <hyperlink ref="C230" r:id="rId1699" xr:uid="{B5A4A66C-A472-4823-B2A3-531DFC62B32D}"/>
    <hyperlink ref="H230" r:id="rId1700" display="https://www.daloopa.com/src/8772977" xr:uid="{F9F2E78C-260C-45AE-ADBC-FFD9763793A0}"/>
    <hyperlink ref="L230" r:id="rId1701" display="https://www.daloopa.com/src/8772972" xr:uid="{023850ED-D184-47F1-9D12-A9CBFE1C5A58}"/>
    <hyperlink ref="P230" r:id="rId1702" display="https://www.daloopa.com/src/8772965" xr:uid="{3DF16DD1-FCFA-4E30-8119-2C4C92F41346}"/>
    <hyperlink ref="T230" r:id="rId1703" display="https://www.daloopa.com/src/8772956" xr:uid="{8AB9239F-E0AB-4B1E-8E0D-F00E4FEE65A5}"/>
    <hyperlink ref="X230" r:id="rId1704" display="https://www.daloopa.com/src/8772951" xr:uid="{E92D0805-80AC-4047-BCCD-B320941AA55A}"/>
    <hyperlink ref="AB230" r:id="rId1705" display="https://www.daloopa.com/src/8772937" xr:uid="{D02FC141-28FD-4F28-820C-C1C97DB2B0A1}"/>
    <hyperlink ref="AF230" r:id="rId1706" display="https://www.daloopa.com/src/8772921" xr:uid="{3E6BCF37-461C-4C22-BF7B-FC56645C84C3}"/>
    <hyperlink ref="AJ230" r:id="rId1707" display="https://www.daloopa.com/src/23061453" xr:uid="{971FA067-9B07-4054-BA62-39482CE9600D}"/>
    <hyperlink ref="AN230" r:id="rId1708" display="https://www.daloopa.com/src/50569621" xr:uid="{0EE29FFC-9929-4F87-B6F9-50570298FD9D}"/>
    <hyperlink ref="AR230" r:id="rId1709" display="https://www.daloopa.com/src/70318048" xr:uid="{04F32D97-3A30-4870-BD6E-0139096D3D8D}"/>
    <hyperlink ref="A231" r:id="rId1710" xr:uid="{632346A0-85D8-42FF-9693-961C4AD46969}"/>
    <hyperlink ref="C231" r:id="rId1711" xr:uid="{7D71764F-16D8-46EE-A0D2-50B12CC9CA8D}"/>
    <hyperlink ref="H231" r:id="rId1712" display="https://www.daloopa.com/src/8772978" xr:uid="{163AAC69-1ECD-479D-99A5-3D41ABBFF8C8}"/>
    <hyperlink ref="L231" r:id="rId1713" display="https://www.daloopa.com/src/8772973" xr:uid="{4C7C7C46-DB2E-4944-A909-17A6D79D1F97}"/>
    <hyperlink ref="P231" r:id="rId1714" display="https://www.daloopa.com/src/8772966" xr:uid="{6D46F0F6-B709-417A-A213-F8F5C52734FE}"/>
    <hyperlink ref="T231" r:id="rId1715" display="https://www.daloopa.com/src/8772957" xr:uid="{4A501CCB-2189-41D8-9967-B8614969906C}"/>
    <hyperlink ref="X231" r:id="rId1716" display="https://www.daloopa.com/src/8772952" xr:uid="{A8EBF8AB-4923-4D23-8051-3D5FA3DB8125}"/>
    <hyperlink ref="AB231" r:id="rId1717" display="https://www.daloopa.com/src/8772938" xr:uid="{434B5DEB-18C9-4E8B-8F43-B1318255F6C1}"/>
    <hyperlink ref="AF231" r:id="rId1718" display="https://www.daloopa.com/src/8772922" xr:uid="{D5B104A3-ED3E-4337-99BF-2CD3E26C0C78}"/>
    <hyperlink ref="AJ231" r:id="rId1719" display="https://www.daloopa.com/src/23061451" xr:uid="{BD4E019C-F0AC-4129-8F90-038418D5ACA5}"/>
    <hyperlink ref="AN231" r:id="rId1720" display="https://www.daloopa.com/src/50569620" xr:uid="{EECE98C1-B734-44D7-8F95-1E0A2E3D39EA}"/>
    <hyperlink ref="AR231" r:id="rId1721" display="https://www.daloopa.com/src/70318047" xr:uid="{03852EA9-0DE6-45EF-8628-063A659E2B3E}"/>
    <hyperlink ref="A233" r:id="rId1722" xr:uid="{39C104B3-DDCF-442C-B6E2-50769171AE6B}"/>
    <hyperlink ref="C233" r:id="rId1723" xr:uid="{78A7BF0D-CB9A-4DCE-BF6A-8C03C5A5DBDA}"/>
    <hyperlink ref="H233" r:id="rId1724" display="https://www.daloopa.com/src/8772979" xr:uid="{800C15E0-FBFA-4484-B13F-12AE43A4E4AF}"/>
    <hyperlink ref="L233" r:id="rId1725" display="https://www.daloopa.com/src/8772974" xr:uid="{BE102AA1-8176-43C4-9029-095308CEF50A}"/>
    <hyperlink ref="P233" r:id="rId1726" display="https://www.daloopa.com/src/8772967" xr:uid="{3FE4E3E2-FD14-4DE3-9D23-FBD8FE30D845}"/>
    <hyperlink ref="T233" r:id="rId1727" display="https://www.daloopa.com/src/8772958" xr:uid="{5ED2E512-890F-4B2E-86B9-29187BA70792}"/>
    <hyperlink ref="X233" r:id="rId1728" display="https://www.daloopa.com/src/8772953" xr:uid="{F8123433-1C1E-4EE8-8D4D-6435B3F9771E}"/>
    <hyperlink ref="AB233" r:id="rId1729" display="https://www.daloopa.com/src/8772939" xr:uid="{38C52D93-2A4C-4280-83DD-CEDEFC37E161}"/>
    <hyperlink ref="AF233" r:id="rId1730" display="https://www.daloopa.com/src/8772923" xr:uid="{1AEEB7E1-7053-4E96-8ECE-C4731F97C748}"/>
    <hyperlink ref="AJ233" r:id="rId1731" display="https://www.daloopa.com/src/23061450" xr:uid="{5F859BA4-5EAD-454D-9E45-EBDF0AF01129}"/>
    <hyperlink ref="AN233" r:id="rId1732" display="https://www.daloopa.com/src/50569619" xr:uid="{2BAC6380-A203-4541-8AA8-B0CB5378E947}"/>
    <hyperlink ref="AR233" r:id="rId1733" display="https://www.daloopa.com/src/70318046" xr:uid="{91B2970D-9F5A-4FD7-B776-0EF212386DB6}"/>
    <hyperlink ref="A235" r:id="rId1734" xr:uid="{FF0B5444-8295-4E8C-A5EB-194A3802C216}"/>
    <hyperlink ref="C235" r:id="rId1735" xr:uid="{48677A59-340B-44B0-A8E2-A85AA81E6B7F}"/>
    <hyperlink ref="E235" r:id="rId1736" display="https://www.daloopa.com/src/8778661" xr:uid="{EBB43FF5-BDEC-483B-B7F7-ADD09097E21F}"/>
    <hyperlink ref="F235" r:id="rId1737" display="https://www.daloopa.com/src/8778643" xr:uid="{DB70627E-3366-4131-B926-300F1C02640B}"/>
    <hyperlink ref="G235" r:id="rId1738" display="https://www.daloopa.com/src/8778629" xr:uid="{0784A9D5-2086-4F70-8933-7C7D57F86EE9}"/>
    <hyperlink ref="H235" r:id="rId1739" display="https://www.daloopa.com/src/8778621" xr:uid="{73F1182B-7963-48A4-903A-F5100F54218C}"/>
    <hyperlink ref="I235" r:id="rId1740" display="https://www.daloopa.com/src/8778598" xr:uid="{BA71A3BF-A9F2-4B50-B583-F1836B2A645D}"/>
    <hyperlink ref="J235" r:id="rId1741" display="https://www.daloopa.com/src/8778579" xr:uid="{96FE55D6-B5CE-4080-8A40-181917D49576}"/>
    <hyperlink ref="K235" r:id="rId1742" display="https://www.daloopa.com/src/8778578" xr:uid="{EC6305E7-0FC8-4E66-92F1-96EB9A5D87A5}"/>
    <hyperlink ref="L235" r:id="rId1743" display="https://www.daloopa.com/src/8778560" xr:uid="{CF7FC062-1FFA-4332-87A0-73A340759B63}"/>
    <hyperlink ref="M235" r:id="rId1744" display="https://www.daloopa.com/src/8778544" xr:uid="{DE0525FD-E1DA-4659-A250-7B205058058D}"/>
    <hyperlink ref="N235" r:id="rId1745" display="https://www.daloopa.com/src/8778529" xr:uid="{05021474-CEEA-460E-B4E0-9578FD149166}"/>
    <hyperlink ref="O235" r:id="rId1746" display="https://www.daloopa.com/src/8778528" xr:uid="{2B68933D-E8E3-484E-B7CA-1C082FA9C966}"/>
    <hyperlink ref="P235" r:id="rId1747" display="https://www.daloopa.com/src/8778511" xr:uid="{3E898F83-59C2-42D0-8FC3-7C482AA735F8}"/>
    <hyperlink ref="Q235" r:id="rId1748" display="https://www.daloopa.com/src/8778509" xr:uid="{A439AD7D-6ABE-4A74-A5AB-32F31074A459}"/>
    <hyperlink ref="R235" r:id="rId1749" display="https://www.daloopa.com/src/8778500" xr:uid="{61CC2A37-5107-4DB0-AFB9-BDBA1ED1398C}"/>
    <hyperlink ref="S235" r:id="rId1750" display="https://www.daloopa.com/src/8778498" xr:uid="{635C7DA6-2A67-4985-838F-5D13C7808FEE}"/>
    <hyperlink ref="T235" r:id="rId1751" display="https://www.daloopa.com/src/8778495" xr:uid="{98E8B2AF-78D4-43FE-97F6-4EDB40C457D0}"/>
    <hyperlink ref="U235" r:id="rId1752" display="https://www.daloopa.com/src/8778487" xr:uid="{2FC3A3F3-263E-498E-AD5D-C0DA0BFDF828}"/>
    <hyperlink ref="V235" r:id="rId1753" display="https://www.daloopa.com/src/8778478" xr:uid="{8F254AD9-BF3B-4AB9-91C4-2A6BBC4A8AFA}"/>
    <hyperlink ref="W235" r:id="rId1754" display="https://www.daloopa.com/src/8778472" xr:uid="{6D1DDE9E-96D7-4B85-841F-5EDCB1D61496}"/>
    <hyperlink ref="X235" r:id="rId1755" display="https://www.daloopa.com/src/8778470" xr:uid="{5113A9D8-23F0-4355-8F10-767A7B62D870}"/>
    <hyperlink ref="Y235" r:id="rId1756" display="https://www.daloopa.com/src/8778459" xr:uid="{4102DEB1-4747-4CCA-B5D7-62008CD3F1BC}"/>
    <hyperlink ref="Z235" r:id="rId1757" display="https://www.daloopa.com/src/8778458" xr:uid="{D2E4ED70-0733-421A-82A0-04E08B132792}"/>
    <hyperlink ref="AA235" r:id="rId1758" display="https://www.daloopa.com/src/8778451" xr:uid="{546D175B-F441-4B55-80DC-E165B4D89856}"/>
    <hyperlink ref="AB235" r:id="rId1759" display="https://www.daloopa.com/src/8778445" xr:uid="{5DD9EDCF-F9B5-49E2-8BD6-CFF2F11FFEAD}"/>
    <hyperlink ref="AC235" r:id="rId1760" display="https://www.daloopa.com/src/8778418" xr:uid="{F8C208AA-6BE8-4B07-B6E5-FDC7DC375B0D}"/>
    <hyperlink ref="AD235" r:id="rId1761" display="https://www.daloopa.com/src/8778416" xr:uid="{B362FFED-4000-481B-B96F-2DE71FBD5DED}"/>
    <hyperlink ref="AE235" r:id="rId1762" display="https://www.daloopa.com/src/8778415" xr:uid="{CC292633-84E3-4250-8F73-A5813E46E16F}"/>
    <hyperlink ref="AF235" r:id="rId1763" display="https://www.daloopa.com/src/8778406" xr:uid="{3A32A39A-2225-4D97-9B53-B3FB95F14EA3}"/>
    <hyperlink ref="AG235" r:id="rId1764" display="https://www.daloopa.com/src/8792904" xr:uid="{B6DD7B85-26DA-4647-9B62-42DC64049F1B}"/>
    <hyperlink ref="AH235" r:id="rId1765" display="https://www.daloopa.com/src/8847898" xr:uid="{8CFDA5FB-6263-4806-BACE-3FF9F8BC15C1}"/>
    <hyperlink ref="AI235" r:id="rId1766" display="https://www.daloopa.com/src/18767967" xr:uid="{7C9A36F8-6162-484D-BD3E-7EFA55BC306B}"/>
    <hyperlink ref="AJ235" r:id="rId1767" display="https://www.daloopa.com/src/23060437" xr:uid="{48267D07-E9AF-4CE5-8281-35E45129B5A4}"/>
    <hyperlink ref="AK235" r:id="rId1768" display="https://www.daloopa.com/src/23052987" xr:uid="{B2980C29-CFFC-4925-BCB9-B1A04D2F7C63}"/>
    <hyperlink ref="AL235" r:id="rId1769" display="https://www.daloopa.com/src/33999237" xr:uid="{D1342DE5-CE9A-4D45-B33F-BAEEFBA274C8}"/>
    <hyperlink ref="AM235" r:id="rId1770" display="https://www.daloopa.com/src/41059751" xr:uid="{29D4A8E7-9D5F-4A2E-A8E8-FF05FB6E6749}"/>
    <hyperlink ref="AN235" r:id="rId1771" display="https://www.daloopa.com/src/50570195" xr:uid="{3D4F6543-0F8D-4115-8590-C7495E05E987}"/>
    <hyperlink ref="AO235" r:id="rId1772" display="https://www.daloopa.com/src/55744151" xr:uid="{389BE72E-4B27-4E2A-92CA-B66F1E9AC42A}"/>
    <hyperlink ref="AP235" r:id="rId1773" display="https://www.daloopa.com/src/60201395" xr:uid="{0318CC52-C2F1-4151-A2CA-D7F823A91FBC}"/>
    <hyperlink ref="AQ235" r:id="rId1774" display="https://www.daloopa.com/src/64849017" xr:uid="{D10C40B1-74E9-4196-8472-BA151616E26B}"/>
    <hyperlink ref="AR235" r:id="rId1775" display="https://www.daloopa.com/src/70320404" xr:uid="{28E64C8A-7C5F-46C7-B096-E1158CEC840F}"/>
    <hyperlink ref="AS235" r:id="rId1776" display="https://www.daloopa.com/src/75156032" xr:uid="{B882C5A5-1E66-41CF-AAE0-B428D2B54925}"/>
    <hyperlink ref="A236" r:id="rId1777" xr:uid="{D8213AE1-9B59-488C-85D7-B4B5DE797B97}"/>
    <hyperlink ref="C236" r:id="rId1778" xr:uid="{0044A23F-D08E-4511-9A85-4AD0641F45F2}"/>
    <hyperlink ref="E236" r:id="rId1779" display="https://www.daloopa.com/src/8779572" xr:uid="{134439E4-6C13-4821-B585-BC4E77D982FB}"/>
    <hyperlink ref="F236" r:id="rId1780" display="https://www.daloopa.com/src/8779587" xr:uid="{478B1CBC-894E-42A7-B1D8-139E94209534}"/>
    <hyperlink ref="G236" r:id="rId1781" display="https://www.daloopa.com/src/50983434" xr:uid="{7E408BBA-83CD-40D9-A36F-57290642734C}"/>
    <hyperlink ref="I236" r:id="rId1782" display="https://www.daloopa.com/src/50983710" xr:uid="{718F35A9-A651-4C35-8BBF-C84DE88C61F7}"/>
    <hyperlink ref="J236" r:id="rId1783" display="https://www.daloopa.com/src/8779487" xr:uid="{5E48F693-E2A3-44A6-B329-2B669648B0E1}"/>
    <hyperlink ref="K236" r:id="rId1784" display="https://www.daloopa.com/src/8779477" xr:uid="{D97DB991-5996-43CE-B23D-495DD7D28BC7}"/>
    <hyperlink ref="L236" r:id="rId1785" display="https://www.daloopa.com/src/8779475" xr:uid="{BE824F07-A904-4780-958E-1F10C2D7582E}"/>
    <hyperlink ref="M236" r:id="rId1786" display="https://www.daloopa.com/src/8779436" xr:uid="{629DE198-E57C-4CB3-BC92-848A3FEEF630}"/>
    <hyperlink ref="N236" r:id="rId1787" display="https://www.daloopa.com/src/8779406" xr:uid="{03658CBC-D971-4EEB-B349-DF87CDA38709}"/>
    <hyperlink ref="O236" r:id="rId1788" display="https://www.daloopa.com/src/8779385" xr:uid="{73ABDF51-9B0E-4840-8702-C4927A63B676}"/>
    <hyperlink ref="P236" r:id="rId1789" display="https://www.daloopa.com/src/8779367" xr:uid="{B868DCBE-6212-4867-AB0C-11CAC00943B1}"/>
    <hyperlink ref="Q236" r:id="rId1790" display="https://www.daloopa.com/src/8779315" xr:uid="{86952D65-6488-49CC-B0A5-316414B5AEDC}"/>
    <hyperlink ref="R236" r:id="rId1791" display="https://www.daloopa.com/src/8779310" xr:uid="{4E040D95-70C6-434D-A24F-3E18A2FBCDAF}"/>
    <hyperlink ref="S236" r:id="rId1792" display="https://www.daloopa.com/src/8779308" xr:uid="{42E8E507-6799-41EB-A59B-F3AD71B42BA4}"/>
    <hyperlink ref="T236" r:id="rId1793" display="https://www.daloopa.com/src/8779299" xr:uid="{0C820FE9-0C8F-4886-A7B5-7ADAD5327EDC}"/>
    <hyperlink ref="U236" r:id="rId1794" display="https://www.daloopa.com/src/8779294" xr:uid="{8571C658-3939-44A0-8D89-56427CDFC7DB}"/>
    <hyperlink ref="V236" r:id="rId1795" display="https://www.daloopa.com/src/8779283" xr:uid="{E0B84DDE-5EDB-4E89-B771-979501AB3908}"/>
    <hyperlink ref="W236" r:id="rId1796" display="https://www.daloopa.com/src/8779271" xr:uid="{7F2407D1-ECF2-471B-AC64-6CC46A7127AD}"/>
    <hyperlink ref="X236" r:id="rId1797" display="https://www.daloopa.com/src/8779266" xr:uid="{1B168DA4-4201-4D2D-81EB-116D9D74A97C}"/>
    <hyperlink ref="Y236" r:id="rId1798" display="https://www.daloopa.com/src/8779253" xr:uid="{3791ECFC-1F43-4FE1-8F1E-4C67F0D5A51B}"/>
    <hyperlink ref="Z236" r:id="rId1799" display="https://www.daloopa.com/src/8779245" xr:uid="{45655E15-5725-4393-93DC-1D0ACBB40A3E}"/>
    <hyperlink ref="AA236" r:id="rId1800" display="https://www.daloopa.com/src/8779244" xr:uid="{2CB26721-8ED9-47B8-AB66-EC6A55128DAF}"/>
    <hyperlink ref="AB236" r:id="rId1801" display="https://www.daloopa.com/src/8779243" xr:uid="{C3DEF4BA-87FA-485B-B578-78FD4A395641}"/>
    <hyperlink ref="AC236" r:id="rId1802" display="https://www.daloopa.com/src/8779235" xr:uid="{E50C7BFC-44C5-4E57-8555-1C2679AB82C4}"/>
    <hyperlink ref="AD236" r:id="rId1803" display="https://www.daloopa.com/src/8779207" xr:uid="{78B763E9-62BD-4DAF-B3D1-F9378CD2EEE0}"/>
    <hyperlink ref="AE236" r:id="rId1804" display="https://www.daloopa.com/src/8779194" xr:uid="{68DFAA4E-2595-4D1D-B0D6-8BC179FF9797}"/>
    <hyperlink ref="AF236" r:id="rId1805" display="https://www.daloopa.com/src/8779167" xr:uid="{265713D1-074B-4D2C-8641-058DF8E9A7A1}"/>
    <hyperlink ref="AG236" r:id="rId1806" display="https://www.daloopa.com/src/8779101" xr:uid="{9940BD34-6364-4638-9FD4-4B23DCDD47F5}"/>
    <hyperlink ref="AH236" r:id="rId1807" display="https://www.daloopa.com/src/8847902" xr:uid="{5BA0BB15-8C0A-47C5-B798-AF50270DE06C}"/>
    <hyperlink ref="AI236" r:id="rId1808" display="https://www.daloopa.com/src/18767906" xr:uid="{399C7561-109A-4A1D-847F-F98171F3C8A1}"/>
    <hyperlink ref="AJ236" r:id="rId1809" display="https://www.daloopa.com/src/23061443" xr:uid="{6FE86A72-AE62-4168-891C-A1DAF5C46C59}"/>
    <hyperlink ref="AK236" r:id="rId1810" display="https://www.daloopa.com/src/23053038" xr:uid="{FF5AF759-37AF-4249-9926-E04ADA878944}"/>
    <hyperlink ref="AL236" r:id="rId1811" display="https://www.daloopa.com/src/33999290" xr:uid="{54F60FA1-E2F6-44C0-AA96-62E5DBD45DFF}"/>
    <hyperlink ref="AM236" r:id="rId1812" display="https://www.daloopa.com/src/41059763" xr:uid="{FB397405-0137-48F5-9D76-3186CFC0AFA3}"/>
    <hyperlink ref="AN236" r:id="rId1813" display="https://www.daloopa.com/src/50570407" xr:uid="{5DDF964B-A587-4861-99B8-6129ADB37A20}"/>
    <hyperlink ref="AO236" r:id="rId1814" display="https://www.daloopa.com/src/55743960" xr:uid="{D72F756D-5F87-4295-A4FB-62B3E35C2969}"/>
    <hyperlink ref="AP236" r:id="rId1815" display="https://www.daloopa.com/src/60201396" xr:uid="{6CB14786-F5E6-42B4-8148-C85001B054D7}"/>
    <hyperlink ref="AQ236" r:id="rId1816" display="https://www.daloopa.com/src/64849018" xr:uid="{0107544D-8672-4B4A-AE7F-AF0DC28AE694}"/>
    <hyperlink ref="AR236" r:id="rId1817" display="https://www.daloopa.com/src/70320405" xr:uid="{729D8EDC-B34F-41BA-8666-CEFC0ECF3B87}"/>
    <hyperlink ref="AS236" r:id="rId1818" display="https://www.daloopa.com/src/75156033" xr:uid="{ED8E5120-B054-4471-AB41-D4C547CD3CA4}"/>
    <hyperlink ref="A237" r:id="rId1819" xr:uid="{30ABADEB-9685-4CBC-8944-DB92B717B629}"/>
    <hyperlink ref="C237" r:id="rId1820" xr:uid="{67667A84-F7D1-4EB3-8A47-4E83E934C315}"/>
    <hyperlink ref="E237" r:id="rId1821" display="https://www.daloopa.com/src/8771106" xr:uid="{FAC5750F-AEC7-4B72-9D7B-8C8FF52DA71A}"/>
    <hyperlink ref="F237" r:id="rId1822" display="https://www.daloopa.com/src/8771105" xr:uid="{F2BA610F-C3FC-41A5-9490-DE263242A040}"/>
    <hyperlink ref="G237" r:id="rId1823" display="https://www.daloopa.com/src/8771097" xr:uid="{163EC6C7-2A5E-4265-9C3B-084C7F4D0090}"/>
    <hyperlink ref="H237" r:id="rId1824" display="https://www.daloopa.com/src/8771090" xr:uid="{204A048F-29D8-4251-ADAB-A889FA69E9D2}"/>
    <hyperlink ref="I237" r:id="rId1825" display="https://www.daloopa.com/src/8771077" xr:uid="{FE324735-E990-4A8E-B4EB-98148C1D49E9}"/>
    <hyperlink ref="J237" r:id="rId1826" display="https://www.daloopa.com/src/8771073" xr:uid="{8895A7D3-2D9C-48C2-A9C3-B6CA78E1FF1C}"/>
    <hyperlink ref="K237" r:id="rId1827" display="https://www.daloopa.com/src/8771072" xr:uid="{492353CC-1E84-4A73-B35B-971DD267514F}"/>
    <hyperlink ref="L237" r:id="rId1828" display="https://www.daloopa.com/src/8771068" xr:uid="{AEE522DC-5BF9-47B0-96AB-88BECBC43B5C}"/>
    <hyperlink ref="M237" r:id="rId1829" display="https://www.daloopa.com/src/8771061" xr:uid="{FF26E3C7-875A-479F-86C2-8FDDEB064CFF}"/>
    <hyperlink ref="N237" r:id="rId1830" display="https://www.daloopa.com/src/8771053" xr:uid="{CA5430E1-44E0-4413-8BC6-36193CD2E0FE}"/>
    <hyperlink ref="O237" r:id="rId1831" display="https://www.daloopa.com/src/8771052" xr:uid="{F9AD7BEF-EE14-472E-A77F-D330B7DE5D35}"/>
    <hyperlink ref="P237" r:id="rId1832" display="https://www.daloopa.com/src/8771036" xr:uid="{7172C58A-F644-4489-91B8-BB9BDCAC3778}"/>
    <hyperlink ref="Q237" r:id="rId1833" display="https://www.daloopa.com/src/8771020" xr:uid="{88363E10-4444-4CE2-B5D2-03C38A0D1603}"/>
    <hyperlink ref="R237" r:id="rId1834" display="https://www.daloopa.com/src/8771016" xr:uid="{41734DF9-EA5D-4947-B515-E4C7552DD7A3}"/>
    <hyperlink ref="S237" r:id="rId1835" display="https://www.daloopa.com/src/8770986" xr:uid="{0ADF0CE1-E479-4481-9766-A2AF19D6B149}"/>
    <hyperlink ref="T237" r:id="rId1836" display="https://www.daloopa.com/src/8770985" xr:uid="{F9C1BAD8-BD85-4871-ABAF-0FBF6E3E616F}"/>
    <hyperlink ref="U237" r:id="rId1837" display="https://www.daloopa.com/src/8770964" xr:uid="{1A46349A-4E72-40FE-9438-7362FEC2B69E}"/>
    <hyperlink ref="V237" r:id="rId1838" display="https://www.daloopa.com/src/8770934" xr:uid="{05376476-A1BB-48A8-81C1-F51EC2AE5113}"/>
    <hyperlink ref="W237" r:id="rId1839" display="https://www.daloopa.com/src/8770933" xr:uid="{BA27B83F-1264-48F8-A8A5-088D7FBE5828}"/>
    <hyperlink ref="X237" r:id="rId1840" display="https://www.daloopa.com/src/8770905" xr:uid="{77822242-3654-4C8E-93EB-8D7AB50C069B}"/>
    <hyperlink ref="Y237" r:id="rId1841" display="https://www.daloopa.com/src/8770891" xr:uid="{C86CFC0C-66C1-4C8C-B722-95E7F5B7FA0A}"/>
    <hyperlink ref="Z237" r:id="rId1842" display="https://www.daloopa.com/src/8770889" xr:uid="{FBBCC15D-28E3-4A16-B023-F498FAB7C716}"/>
    <hyperlink ref="AA237" r:id="rId1843" display="https://www.daloopa.com/src/8770864" xr:uid="{59EAAB3C-00CB-4BC3-B193-8619F39E8638}"/>
    <hyperlink ref="AB237" r:id="rId1844" display="https://www.daloopa.com/src/8770856" xr:uid="{05BD4356-01F9-475E-B726-076E3EEFF8D7}"/>
    <hyperlink ref="AC237" r:id="rId1845" display="https://www.daloopa.com/src/8770845" xr:uid="{9705CED4-60BB-40E5-A7E9-05CE6EC982B5}"/>
    <hyperlink ref="AD237" r:id="rId1846" display="https://www.daloopa.com/src/8770828" xr:uid="{B91A96A0-B160-40F3-891D-7F0F9324C24D}"/>
    <hyperlink ref="AE237" r:id="rId1847" display="https://www.daloopa.com/src/8770805" xr:uid="{A84BD366-DB9F-4C40-B68C-19E201BE5FE4}"/>
    <hyperlink ref="AF237" r:id="rId1848" display="https://www.daloopa.com/src/8770646" xr:uid="{BD7142B4-0849-4EFB-AF68-8FB67CAB51ED}"/>
    <hyperlink ref="AG237" r:id="rId1849" display="https://www.daloopa.com/src/8770625" xr:uid="{4096243E-56F8-4633-B6C7-CAC2FF6A1626}"/>
    <hyperlink ref="AH237" r:id="rId1850" display="https://www.daloopa.com/src/8847876" xr:uid="{C8131164-74CF-4FF8-8672-437AC10AE127}"/>
    <hyperlink ref="AI237" r:id="rId1851" display="https://www.daloopa.com/src/18750572" xr:uid="{5BB5BDC2-6BA8-4F2B-BCE0-4F88E95F4A8C}"/>
    <hyperlink ref="AJ237" r:id="rId1852" display="https://www.daloopa.com/src/18750457" xr:uid="{F96FAAA1-BF15-4990-9350-EC08FA5B422E}"/>
    <hyperlink ref="AK237" r:id="rId1853" display="https://www.daloopa.com/src/23052684" xr:uid="{EA9D4DEA-7E5F-4E54-8344-7FFB0AF0BAA9}"/>
    <hyperlink ref="AL237" r:id="rId1854" display="https://www.daloopa.com/src/33998647" xr:uid="{C70562CC-4B54-4791-A5BD-8170CA5AB715}"/>
    <hyperlink ref="AM237" r:id="rId1855" display="https://www.daloopa.com/src/41059728" xr:uid="{35F828F0-608B-4210-BC24-7D23DFB06950}"/>
    <hyperlink ref="AN237" r:id="rId1856" display="https://www.daloopa.com/src/50453141" xr:uid="{12FEB72B-BDBA-4EA5-9BFD-D23740F80D46}"/>
    <hyperlink ref="AO237" r:id="rId1857" display="https://www.daloopa.com/src/55735618" xr:uid="{8453C2BE-177D-4A12-B1FF-075E32ED0CD9}"/>
    <hyperlink ref="AP237" r:id="rId1858" display="https://www.daloopa.com/src/60194963" xr:uid="{57BCCF41-93EC-4CCF-A7E6-622CD31BCB6C}"/>
    <hyperlink ref="AQ237" r:id="rId1859" display="https://www.daloopa.com/src/64848985" xr:uid="{3E5C803A-579E-4C31-BEB6-B916D108DEC7}"/>
    <hyperlink ref="AR237" r:id="rId1860" display="https://www.daloopa.com/src/69163545" xr:uid="{61A2DE42-FD79-4AEE-A662-B4EC3B1F3CD0}"/>
    <hyperlink ref="AS237" r:id="rId1861" display="https://www.daloopa.com/src/75006345" xr:uid="{020DE111-F46D-428C-B1D1-C3E6175D79A3}"/>
    <hyperlink ref="A240" r:id="rId1862" xr:uid="{F22DE91B-66C6-4A2E-86B6-7BE33ECF8A93}"/>
    <hyperlink ref="C240" r:id="rId1863" xr:uid="{014DD4DD-DCFA-42C9-BE67-49E972B064E1}"/>
    <hyperlink ref="AF240" r:id="rId1864" display="https://www.daloopa.com/src/50525781" xr:uid="{AF0B6DAD-E2F3-412D-8AD0-02DDD77829F4}"/>
    <hyperlink ref="AJ240" r:id="rId1865" display="https://www.daloopa.com/src/50525522" xr:uid="{9103196F-ACDB-45B2-89E4-73603168EABF}"/>
    <hyperlink ref="AN240" r:id="rId1866" display="https://www.daloopa.com/src/50571025" xr:uid="{A60DE2A3-A742-4418-833E-12AF52EE0650}"/>
    <hyperlink ref="AR240" r:id="rId1867" display="https://www.daloopa.com/src/70320583" xr:uid="{DDD93DCF-4C7D-4684-B0CF-2EB2E481F6E7}"/>
    <hyperlink ref="A241" r:id="rId1868" xr:uid="{E6860FE1-32D0-422A-A329-E08521AB4D1C}"/>
    <hyperlink ref="C241" r:id="rId1869" xr:uid="{48D96F44-C287-44C6-97C9-780E1255C239}"/>
    <hyperlink ref="AF241" r:id="rId1870" display="https://www.daloopa.com/src/50525782" xr:uid="{109336FF-A68A-49A0-A271-B794A4EE3B1A}"/>
    <hyperlink ref="AJ241" r:id="rId1871" display="https://www.daloopa.com/src/50525524" xr:uid="{B5935EE0-3220-43A8-8B7A-18264EF8123D}"/>
    <hyperlink ref="AN241" r:id="rId1872" display="https://www.daloopa.com/src/50571027" xr:uid="{7DB62A9C-4163-4521-B3E9-85A9CBCF29AB}"/>
    <hyperlink ref="AR241" r:id="rId1873" display="https://www.daloopa.com/src/70320586" xr:uid="{3D8A6E70-47E6-4F70-8A5A-09377E0277DC}"/>
    <hyperlink ref="A242" r:id="rId1874" xr:uid="{6ABB1907-948F-41F7-AA08-452F70CFA44D}"/>
    <hyperlink ref="C242" r:id="rId1875" xr:uid="{6EFE674C-7EAB-408C-AAC4-C5737D35834B}"/>
    <hyperlink ref="AJ242" r:id="rId1876" display="https://www.daloopa.com/src/50525523" xr:uid="{139A0D57-75DD-4D02-A005-582D82F7EA73}"/>
    <hyperlink ref="AN242" r:id="rId1877" display="https://www.daloopa.com/src/50571026" xr:uid="{766083B8-382E-48E8-B9D7-1A04355D2082}"/>
    <hyperlink ref="AR242" r:id="rId1878" display="https://www.daloopa.com/src/70320585" xr:uid="{3B80B7C0-C3DE-4F3D-A12A-ED062910EC56}"/>
    <hyperlink ref="A243" r:id="rId1879" xr:uid="{2395EA77-3E83-401A-842A-7DEF7B391661}"/>
    <hyperlink ref="C243" r:id="rId1880" xr:uid="{17527A2F-BC1C-40E1-9339-6C8386E1A132}"/>
    <hyperlink ref="AN243" r:id="rId1881" display="https://www.daloopa.com/src/50571028" xr:uid="{B83ED4EB-F573-4416-8125-15991E0D3F6C}"/>
    <hyperlink ref="AR243" r:id="rId1882" display="https://www.daloopa.com/src/70320584" xr:uid="{625CBC4A-E1BC-44E0-A42A-2D5E73FFC77E}"/>
    <hyperlink ref="A244" r:id="rId1883" xr:uid="{9F17AFAF-FC13-46B5-9F0C-8B9AC2DA5625}"/>
    <hyperlink ref="C244" r:id="rId1884" xr:uid="{6B85693D-E7BC-49A0-B04D-F8CC3F4E4829}"/>
    <hyperlink ref="AR244" r:id="rId1885" display="https://www.daloopa.com/src/70320588" xr:uid="{AE6F0C5B-6C88-4685-80E0-A25294673054}"/>
    <hyperlink ref="A245" r:id="rId1886" xr:uid="{D74BB8AE-DC0E-4E83-ACFC-12605DA9B0FA}"/>
    <hyperlink ref="C245" r:id="rId1887" xr:uid="{5CF77FB1-A9B2-4ACA-A3B0-2FA3D772E2FE}"/>
    <hyperlink ref="AJ245" r:id="rId1888" display="https://www.daloopa.com/src/50525525" xr:uid="{4614C7B5-240B-45D0-947D-D69C7867B95D}"/>
    <hyperlink ref="AN245" r:id="rId1889" display="https://www.daloopa.com/src/50571029" xr:uid="{B4330FAF-7924-47BA-B150-D4D576CAC760}"/>
    <hyperlink ref="AR245" r:id="rId1890" display="https://www.daloopa.com/src/70320587" xr:uid="{4E24F083-6F55-4DF4-B945-255EA7CEC53E}"/>
    <hyperlink ref="A246" r:id="rId1891" xr:uid="{512E5CE7-B719-4206-9882-3F9E61C6C159}"/>
    <hyperlink ref="C246" r:id="rId1892" xr:uid="{850DBFAC-4EA1-4918-9850-3427D42D0AFB}"/>
    <hyperlink ref="AF246" r:id="rId1893" display="https://www.daloopa.com/src/50996495" xr:uid="{B6048497-69C7-4B5C-B50F-2DA57423E02C}"/>
    <hyperlink ref="AJ246" r:id="rId1894" display="https://www.daloopa.com/src/50995491" xr:uid="{E1DE2F1F-34A7-431B-BC1C-7AD8AD2F881B}"/>
    <hyperlink ref="AN246" r:id="rId1895" display="https://www.daloopa.com/src/50995485" xr:uid="{5C6A1F8D-656F-4A67-BAAC-3AD1C03FE920}"/>
    <hyperlink ref="AR246" r:id="rId1896" display="https://www.daloopa.com/src/70320589" xr:uid="{4ABFF67D-BD8F-4EC1-B5AC-F29B4A2AFC65}"/>
    <hyperlink ref="A249" r:id="rId1897" xr:uid="{049C946F-5327-4AF5-9273-90149BE5F68F}"/>
    <hyperlink ref="C249" r:id="rId1898" xr:uid="{F52F3E59-7315-46E1-9E7E-BAA0FAEE8CF6}"/>
    <hyperlink ref="H249" r:id="rId1899" display="https://www.daloopa.com/src/50521996" xr:uid="{BC58F663-4014-475C-8401-C78AE5A9A805}"/>
    <hyperlink ref="AJ249" r:id="rId1900" display="https://www.daloopa.com/src/50518632" xr:uid="{7C52476E-051D-4EE8-A68C-8EE9F5664039}"/>
    <hyperlink ref="AN249" r:id="rId1901" display="https://www.daloopa.com/src/50570932" xr:uid="{CC29F24D-5019-442F-94D4-DE8655169368}"/>
    <hyperlink ref="AR249" r:id="rId1902" display="https://www.daloopa.com/src/70320499" xr:uid="{62CBB704-71D9-446F-9F4A-9B25B64B6B98}"/>
    <hyperlink ref="A250" r:id="rId1903" xr:uid="{6A6272C8-349A-4132-AD0F-E8040152C613}"/>
    <hyperlink ref="C250" r:id="rId1904" xr:uid="{EAA7D525-82E9-4BC5-AA6A-72A55A07157B}"/>
    <hyperlink ref="H250" r:id="rId1905" display="https://www.daloopa.com/src/50521995" xr:uid="{1C032E4F-DB08-484B-8BD4-A037F44320E7}"/>
    <hyperlink ref="AJ250" r:id="rId1906" display="https://www.daloopa.com/src/50518633" xr:uid="{E010121F-A6D0-47E5-996F-E9ABA0FB10AE}"/>
    <hyperlink ref="AN250" r:id="rId1907" display="https://www.daloopa.com/src/50570933" xr:uid="{C35CD99D-F7DF-49AC-A0F4-3503937CEBF9}"/>
    <hyperlink ref="AR250" r:id="rId1908" display="https://www.daloopa.com/src/70320498" xr:uid="{3B92B906-B614-4C3C-84C6-4708E2CB3320}"/>
    <hyperlink ref="A251" r:id="rId1909" xr:uid="{E9290F87-B775-4BFE-A318-E0D4A878B833}"/>
    <hyperlink ref="C251" r:id="rId1910" xr:uid="{795A6227-4D31-4ED9-A8BB-5861F1D4819C}"/>
    <hyperlink ref="AJ251" r:id="rId1911" display="https://www.daloopa.com/src/50518631" xr:uid="{4FAD5A69-D7C4-46EA-96C0-E770AB344D3F}"/>
    <hyperlink ref="A252" r:id="rId1912" xr:uid="{75FC0720-F46E-4D90-A746-9C50DDA0FCDB}"/>
    <hyperlink ref="C252" r:id="rId1913" xr:uid="{FD2932E2-AD15-4DC0-84D7-32C574BEA30B}"/>
    <hyperlink ref="L252" r:id="rId1914" display="https://www.daloopa.com/src/50521860" xr:uid="{A2E85E25-71B1-4DBA-ABFE-5ADAAD795B23}"/>
    <hyperlink ref="P252" r:id="rId1915" display="https://www.daloopa.com/src/50521230" xr:uid="{F8554499-3E02-4A47-A75D-1BEB7D7D29DD}"/>
    <hyperlink ref="T252" r:id="rId1916" display="https://www.daloopa.com/src/50521173" xr:uid="{8C934830-2C3C-4854-8320-FAF63C78FF0E}"/>
    <hyperlink ref="X252" r:id="rId1917" display="https://www.daloopa.com/src/50521091" xr:uid="{965C4F04-7E14-455E-963E-D747B7EBAC49}"/>
    <hyperlink ref="A253" r:id="rId1918" xr:uid="{FEEA7C2A-09EB-4B7A-87BA-4E60486CB8CC}"/>
    <hyperlink ref="C253" r:id="rId1919" xr:uid="{37DC43AC-C138-4755-9FD6-364A0D9E2D51}"/>
    <hyperlink ref="AF253" r:id="rId1920" display="https://www.daloopa.com/src/50520650" xr:uid="{86D81B87-22FB-47F3-A051-EACEE3EF23CE}"/>
    <hyperlink ref="A254" r:id="rId1921" xr:uid="{625EF77C-3B6C-4D7C-B779-0B999BEA6918}"/>
    <hyperlink ref="C254" r:id="rId1922" xr:uid="{3C08DD3D-9805-45A7-A651-69491C74CBD9}"/>
    <hyperlink ref="AB254" r:id="rId1923" display="https://www.daloopa.com/src/50520962" xr:uid="{4B97ADC7-9A49-4F3B-9D0C-5AFA58E75723}"/>
    <hyperlink ref="A256" r:id="rId1924" xr:uid="{E9717104-30C7-48E7-A6A7-59ACEDD49638}"/>
    <hyperlink ref="C256" r:id="rId1925" xr:uid="{689A5A9D-47C9-47DA-B491-8568F1132AE6}"/>
    <hyperlink ref="H256" r:id="rId1926" display="https://www.daloopa.com/src/8773382" xr:uid="{E7F3A200-762B-44E1-A9AB-EFC1336BC673}"/>
    <hyperlink ref="L256" r:id="rId1927" display="https://www.daloopa.com/src/8773325" xr:uid="{7E417CA0-6584-4226-9F7D-D03BD1CEC2ED}"/>
    <hyperlink ref="P256" r:id="rId1928" display="https://www.daloopa.com/src/8773298" xr:uid="{32C16D52-FC99-4431-AED1-8A40AC1E7B96}"/>
    <hyperlink ref="T256" r:id="rId1929" display="https://www.daloopa.com/src/8773277" xr:uid="{07586366-D0FB-4B7A-9BEC-9BA57C4BB51B}"/>
    <hyperlink ref="X256" r:id="rId1930" display="https://www.daloopa.com/src/8773258" xr:uid="{0D65528E-BFA2-4E2F-9BFC-ADE152EAD876}"/>
    <hyperlink ref="AB256" r:id="rId1931" display="https://www.daloopa.com/src/8773222" xr:uid="{BAB0783E-6FE8-4390-9701-6A6E93AC7361}"/>
    <hyperlink ref="AF256" r:id="rId1932" display="https://www.daloopa.com/src/8773195" xr:uid="{BC633C9E-307B-4175-B590-53BE236435A9}"/>
    <hyperlink ref="AJ256" r:id="rId1933" display="https://www.daloopa.com/src/50728183" xr:uid="{387FADB8-62C9-4360-A74E-3E886EAE6C2B}"/>
    <hyperlink ref="A257" r:id="rId1934" xr:uid="{D543B7D5-903C-4A35-BA24-7BDA75930728}"/>
    <hyperlink ref="C257" r:id="rId1935" xr:uid="{4176EB51-1B4B-4CED-9211-533E62704E10}"/>
    <hyperlink ref="AU257" r:id="rId1936" display="https://www.daloopa.com/src/8773383" xr:uid="{92AB255F-76C6-46C4-B436-0281ABC8EF74}"/>
    <hyperlink ref="AV257" r:id="rId1937" display="https://www.daloopa.com/src/8773326" xr:uid="{D026CFF7-C7C8-436D-A2C4-4648A98D4750}"/>
    <hyperlink ref="AW257" r:id="rId1938" display="https://www.daloopa.com/src/8773299" xr:uid="{8CB9514E-E378-4080-95E5-803DF98E3581}"/>
    <hyperlink ref="AX257" r:id="rId1939" display="https://www.daloopa.com/src/8773278" xr:uid="{FC6D2AC3-45EE-446E-8E54-14A267B1DDB7}"/>
    <hyperlink ref="AY257" r:id="rId1940" display="https://www.daloopa.com/src/8773259" xr:uid="{FFADE665-D570-4204-B9D8-151D3012A7AF}"/>
    <hyperlink ref="AZ257" r:id="rId1941" display="https://www.daloopa.com/src/8773223" xr:uid="{90CBD268-A5FC-4FA3-AA91-AB155FA57EF2}"/>
    <hyperlink ref="BA257" r:id="rId1942" display="https://www.daloopa.com/src/8773196" xr:uid="{58EF90A6-4B6F-4AA3-AA60-ADCCBB13E78F}"/>
    <hyperlink ref="BB257" r:id="rId1943" display="https://www.daloopa.com/src/50728184" xr:uid="{E9F4F825-BC5F-47F8-BFE2-281FF1F59F80}"/>
    <hyperlink ref="BC257" r:id="rId1944" display="https://www.daloopa.com/src/50728398" xr:uid="{668BA85C-3618-4A95-8F7A-14A9BED2C67B}"/>
    <hyperlink ref="BD257" r:id="rId1945" display="https://www.daloopa.com/src/70319403" xr:uid="{4679B12F-5120-4C59-99D5-2F3648C9785E}"/>
    <hyperlink ref="A258" r:id="rId1946" xr:uid="{39EC185E-763F-4DEA-84C0-37E78CB01482}"/>
    <hyperlink ref="C258" r:id="rId1947" xr:uid="{0287DE4B-4264-4F52-80BC-C9F8C0A8F62E}"/>
    <hyperlink ref="E258" r:id="rId1948" display="https://www.daloopa.com/src/8769631" xr:uid="{63EB44AC-2888-41A2-9FD8-FDDDFAFB5BAA}"/>
    <hyperlink ref="F258" r:id="rId1949" display="https://www.daloopa.com/src/8769630" xr:uid="{BAFC1DE3-7B17-46FC-A0F0-A98AF0AC9E32}"/>
    <hyperlink ref="G258" r:id="rId1950" display="https://www.daloopa.com/src/8769623" xr:uid="{98E3D831-39CA-4AF9-BEA5-AAFA26D2876E}"/>
    <hyperlink ref="H258" r:id="rId1951" display="https://www.daloopa.com/src/8769802" xr:uid="{4D3ACFAE-1549-4B6B-9364-4AD9C4825EDF}"/>
    <hyperlink ref="I258" r:id="rId1952" display="https://www.daloopa.com/src/8769606" xr:uid="{B379DFB0-9043-4DFE-8CD1-639EC62FF0E8}"/>
    <hyperlink ref="J258" r:id="rId1953" display="https://www.daloopa.com/src/8769601" xr:uid="{3169FF81-5BD1-433F-A188-207BD489BCE7}"/>
    <hyperlink ref="K258" r:id="rId1954" display="https://www.daloopa.com/src/8769280" xr:uid="{9E85D111-C871-4646-A0A9-D36617510008}"/>
    <hyperlink ref="L258" r:id="rId1955" display="https://www.daloopa.com/src/8769274" xr:uid="{FC47DF05-59BE-432F-BE61-8EA6CDBAA657}"/>
    <hyperlink ref="M258" r:id="rId1956" display="https://www.daloopa.com/src/8769235" xr:uid="{A918A504-6536-4A30-BE47-137FF1CEBD34}"/>
    <hyperlink ref="N258" r:id="rId1957" display="https://www.daloopa.com/src/8769223" xr:uid="{50FC78EE-C69D-40EE-8CE0-DE06C7324B02}"/>
    <hyperlink ref="O258" r:id="rId1958" display="https://www.daloopa.com/src/8769170" xr:uid="{C6BDF4C8-89C9-4417-9269-F1BD5AB98AA7}"/>
    <hyperlink ref="P258" r:id="rId1959" display="https://www.daloopa.com/src/8769771" xr:uid="{04795AB7-3A3B-403F-8150-C1518FC2F121}"/>
    <hyperlink ref="Q258" r:id="rId1960" display="https://www.daloopa.com/src/8769156" xr:uid="{09677F95-C9F1-42D1-BD4F-40EABF41438D}"/>
    <hyperlink ref="R258" r:id="rId1961" display="https://www.daloopa.com/src/8769150" xr:uid="{6F1644AF-0F07-40A6-9E44-B99C4A004918}"/>
    <hyperlink ref="S258" r:id="rId1962" display="https://www.daloopa.com/src/8769145" xr:uid="{F459A66A-F4D2-493C-9F21-D0C6A4AEE1C1}"/>
    <hyperlink ref="T258" r:id="rId1963" display="https://www.daloopa.com/src/8769130" xr:uid="{270AD2ED-501F-4E1E-B459-B843A146073C}"/>
    <hyperlink ref="U258" r:id="rId1964" display="https://www.daloopa.com/src/8769123" xr:uid="{0933B21B-4929-451D-8425-2870469583BD}"/>
    <hyperlink ref="V258" r:id="rId1965" display="https://www.daloopa.com/src/8769114" xr:uid="{704A14E8-9684-4238-B560-5699B5EAE6C9}"/>
    <hyperlink ref="W258" r:id="rId1966" display="https://www.daloopa.com/src/8769121" xr:uid="{34F98D38-D8C1-495E-A9FB-CF59ECA9DB94}"/>
    <hyperlink ref="X258" r:id="rId1967" display="https://www.daloopa.com/src/8769743" xr:uid="{C57106E1-629A-4D60-AE54-CC55DF7749BE}"/>
    <hyperlink ref="Y258" r:id="rId1968" display="https://www.daloopa.com/src/8768876" xr:uid="{B6532B3E-9B52-4546-ABD5-4B8A069AFB30}"/>
    <hyperlink ref="Z258" r:id="rId1969" display="https://www.daloopa.com/src/8768870" xr:uid="{48EB394A-1062-4991-BEAF-CB55C33D233E}"/>
    <hyperlink ref="AA258" r:id="rId1970" display="https://www.daloopa.com/src/8768851" xr:uid="{7AF00040-C3AE-41A5-BB39-FC1B43CF78A0}"/>
    <hyperlink ref="AB258" r:id="rId1971" display="https://www.daloopa.com/src/8768845" xr:uid="{5FF12AAF-D8F7-492E-95A5-D4B48A621BA2}"/>
    <hyperlink ref="AC258" r:id="rId1972" display="https://www.daloopa.com/src/8768822" xr:uid="{9A01323D-A07E-4422-ABFF-D1D31C3F49F3}"/>
    <hyperlink ref="AD258" r:id="rId1973" display="https://www.daloopa.com/src/8768816" xr:uid="{50FD94E9-04B6-450A-8D47-2F5CCF1558B5}"/>
    <hyperlink ref="AE258" r:id="rId1974" display="https://www.daloopa.com/src/8768814" xr:uid="{DD0A8B2E-51FE-4CEC-AAEE-A8AFF3768DAF}"/>
    <hyperlink ref="AF258" r:id="rId1975" display="https://www.daloopa.com/src/8768792" xr:uid="{3A716118-0593-4CD3-9B41-BC9AAE345F7F}"/>
    <hyperlink ref="AG258" r:id="rId1976" display="https://www.daloopa.com/src/8768746" xr:uid="{1DF0132B-1D82-4CDA-87F7-75ADAC7070CF}"/>
    <hyperlink ref="AH258" r:id="rId1977" display="https://www.daloopa.com/src/8847871" xr:uid="{0EE2C498-4E24-44B0-8B8E-F3295EFACF95}"/>
    <hyperlink ref="AI258" r:id="rId1978" display="https://www.daloopa.com/src/18768485" xr:uid="{E296C0B1-32B1-4A5B-ACE8-BD81CF06861B}"/>
    <hyperlink ref="AJ258" r:id="rId1979" display="https://www.daloopa.com/src/18768580" xr:uid="{BC3A461B-5597-4C0B-9100-DCEB62B727C7}"/>
    <hyperlink ref="AK258" r:id="rId1980" display="https://www.daloopa.com/src/23052639" xr:uid="{9273C584-2669-4DC0-89C6-969AD3FFA2E5}"/>
    <hyperlink ref="AL258" r:id="rId1981" display="https://www.daloopa.com/src/33998517" xr:uid="{B1535E24-F9FD-477B-833C-A04F3280EA73}"/>
    <hyperlink ref="AM258" r:id="rId1982" display="https://www.daloopa.com/src/41059727" xr:uid="{3DB8F802-F856-4819-A222-3A94CC19A0A3}"/>
    <hyperlink ref="AN258" r:id="rId1983" display="https://www.daloopa.com/src/50453043" xr:uid="{6A1237EF-6CB3-448E-8766-EB2F90698ACC}"/>
    <hyperlink ref="AO258" r:id="rId1984" display="https://www.daloopa.com/src/55732425" xr:uid="{4CDF2D40-B28C-4DA3-BBF0-374F08914A24}"/>
    <hyperlink ref="AP258" r:id="rId1985" display="https://www.daloopa.com/src/60194962" xr:uid="{1972087C-D9B6-4006-85BB-00B0CA7A7AAA}"/>
    <hyperlink ref="AQ258" r:id="rId1986" display="https://www.daloopa.com/src/64848979" xr:uid="{34FF5FBE-A2C8-41C7-957F-A4AF45FB19F3}"/>
    <hyperlink ref="AR258" r:id="rId1987" display="https://www.daloopa.com/src/69163470" xr:uid="{4122A810-9710-452D-AED4-4FBBF2AE1FD0}"/>
    <hyperlink ref="AS258" r:id="rId1988" display="https://www.daloopa.com/src/75006323" xr:uid="{89B95CAF-8AAC-4F07-9A70-C6138A444019}"/>
    <hyperlink ref="AU258" r:id="rId1989" display="https://www.daloopa.com/src/51031436" xr:uid="{8744309F-A446-48BF-876C-242CEF2D7C33}"/>
    <hyperlink ref="AV258" r:id="rId1990" display="https://www.daloopa.com/src/51031209" xr:uid="{D5EFC791-3864-414D-B42C-F1FE794E396D}"/>
    <hyperlink ref="AW258" r:id="rId1991" display="https://www.daloopa.com/src/51031049" xr:uid="{38825831-52B1-4614-A27D-E83A95D84A33}"/>
    <hyperlink ref="AX258" r:id="rId1992" display="https://www.daloopa.com/src/51030800" xr:uid="{D2EC9332-605B-4B44-9EF7-C401E26A9C2F}"/>
    <hyperlink ref="AY258" r:id="rId1993" display="https://www.daloopa.com/src/51030555" xr:uid="{748651DD-EDC2-4E7C-9E17-F7990D63F15D}"/>
    <hyperlink ref="AZ258" r:id="rId1994" display="https://www.daloopa.com/src/51030350" xr:uid="{2063F40A-8C6D-4E27-B0D4-2E71967E3280}"/>
    <hyperlink ref="BA258" r:id="rId1995" display="https://www.daloopa.com/src/51029383" xr:uid="{97AB714C-5778-4D3C-8423-815C858FA4F2}"/>
    <hyperlink ref="BB258" r:id="rId1996" display="https://www.daloopa.com/src/18768822" xr:uid="{22869736-9BF8-45C4-8016-860C3DA9963A}"/>
    <hyperlink ref="BC258" r:id="rId1997" display="https://www.daloopa.com/src/50453054" xr:uid="{752E0A8B-7085-4ABE-AC82-84F1EC10AFE6}"/>
    <hyperlink ref="BD258" r:id="rId1998" display="https://www.daloopa.com/src/69163497" xr:uid="{F4DB06B2-5F56-4D84-A658-F5CEADDFFA69}"/>
    <hyperlink ref="A259" r:id="rId1999" xr:uid="{6DA2C770-4379-46EF-BF30-8A720C8DE6DD}"/>
    <hyperlink ref="C259" r:id="rId2000" xr:uid="{08CE5BC8-6F9D-4A27-BFB9-A61304805497}"/>
    <hyperlink ref="M259" r:id="rId2001" display="https://www.daloopa.com/src/8769236" xr:uid="{99C11DD3-98FB-4B72-9612-5D7A66D49A74}"/>
    <hyperlink ref="N259" r:id="rId2002" display="https://www.daloopa.com/src/8769224" xr:uid="{0773F6BF-24DD-4684-A4D7-E46F528DDADC}"/>
    <hyperlink ref="O259" r:id="rId2003" display="https://www.daloopa.com/src/8769171" xr:uid="{F0F45548-9366-4B80-BC80-50E702EB2CD2}"/>
    <hyperlink ref="Q259" r:id="rId2004" display="https://www.daloopa.com/src/8769157" xr:uid="{38F71074-7A19-4263-9582-0024312D4098}"/>
    <hyperlink ref="R259" r:id="rId2005" display="https://www.daloopa.com/src/8769151" xr:uid="{07823CFF-8943-473D-AF0B-2BC18CE8B8AF}"/>
    <hyperlink ref="S259" r:id="rId2006" display="https://www.daloopa.com/src/8769146" xr:uid="{73DF824C-1E74-4CD6-8B4A-82657FBF9850}"/>
    <hyperlink ref="U259" r:id="rId2007" display="https://www.daloopa.com/src/8769124" xr:uid="{062E6122-4D0B-4040-A04F-3DB306C0B870}"/>
    <hyperlink ref="V259" r:id="rId2008" display="https://www.daloopa.com/src/8769115" xr:uid="{B7168D5F-0BD1-4283-8C73-51BF031F80AB}"/>
    <hyperlink ref="W259" r:id="rId2009" display="https://www.daloopa.com/src/8769122" xr:uid="{2B0D6E85-FFD1-4A07-AADD-AF72F6F7BE66}"/>
    <hyperlink ref="X259" r:id="rId2010" display="https://www.daloopa.com/src/8769744" xr:uid="{428CFE51-FAB2-4A04-BBC9-2F3A38742CB7}"/>
    <hyperlink ref="Y259" r:id="rId2011" display="https://www.daloopa.com/src/8768877" xr:uid="{1E4F742C-8C83-47FA-AB11-D9F9BE96B119}"/>
    <hyperlink ref="Z259" r:id="rId2012" display="https://www.daloopa.com/src/8768871" xr:uid="{DC3F8A61-27F2-4A66-8987-681417A708AF}"/>
    <hyperlink ref="AA259" r:id="rId2013" display="https://www.daloopa.com/src/8768852" xr:uid="{52644B43-808F-4B05-BB65-C41B8193365F}"/>
    <hyperlink ref="AB259" r:id="rId2014" display="https://www.daloopa.com/src/8768846" xr:uid="{4C1D9B9D-5B46-4537-B7CB-0AFC6DB6F620}"/>
    <hyperlink ref="AC259" r:id="rId2015" display="https://www.daloopa.com/src/8768823" xr:uid="{9F641A08-6E69-466F-8B98-F93A0FD847CB}"/>
    <hyperlink ref="AD259" r:id="rId2016" display="https://www.daloopa.com/src/8768817" xr:uid="{0CCCF344-378D-4ED9-BC35-1A91E4B35175}"/>
    <hyperlink ref="AE259" r:id="rId2017" display="https://www.daloopa.com/src/8768815" xr:uid="{9B929663-D434-44C9-84FD-319EBF17E6E7}"/>
    <hyperlink ref="AF259" r:id="rId2018" display="https://www.daloopa.com/src/8768793" xr:uid="{C22461E0-5AC5-4730-A802-B3196C78D6C7}"/>
    <hyperlink ref="AH259" r:id="rId2019" display="https://www.daloopa.com/src/8847872" xr:uid="{A8D101B1-D124-451C-867E-418944F23214}"/>
    <hyperlink ref="AI259" r:id="rId2020" display="https://www.daloopa.com/src/51035556" xr:uid="{6A978655-7F04-4271-A764-141605925D50}"/>
    <hyperlink ref="AY259" r:id="rId2021" display="https://www.daloopa.com/src/51172055" xr:uid="{E0A071E8-B078-4902-A8D5-C2295E4D2F78}"/>
    <hyperlink ref="AZ259" r:id="rId2022" display="https://www.daloopa.com/src/51172056" xr:uid="{35340E6F-1DDC-4407-AFC4-A2CDAA00A282}"/>
    <hyperlink ref="BA259" r:id="rId2023" display="https://www.daloopa.com/src/51172057" xr:uid="{85A4BE05-9D8D-4F98-8A18-39A43B926293}"/>
    <hyperlink ref="A262" r:id="rId2024" xr:uid="{D0656B48-0DD7-43C1-927B-97B0961F591C}"/>
    <hyperlink ref="C262" r:id="rId2025" xr:uid="{9E2E4E56-6C69-4443-B453-2CBBA1015365}"/>
    <hyperlink ref="AS262" r:id="rId2026" display="https://www.daloopa.com/src/75216415" xr:uid="{19671208-208C-418C-A88F-BF8E9DFE1935}"/>
    <hyperlink ref="AU262" r:id="rId2027" display="https://www.daloopa.com/src/8774275" xr:uid="{AD5F306E-5D47-44CE-AEC9-CE7F12D575B9}"/>
    <hyperlink ref="AV262" r:id="rId2028" display="https://www.daloopa.com/src/8774255" xr:uid="{AF164FD5-B48B-467B-8B63-9FD4F4E2F9BF}"/>
    <hyperlink ref="AW262" r:id="rId2029" display="https://www.daloopa.com/src/8774233" xr:uid="{B94311BB-0937-4B80-8C61-F0194AF6A43E}"/>
    <hyperlink ref="AX262" r:id="rId2030" display="https://www.daloopa.com/src/8774211" xr:uid="{8593101A-0E51-4E7D-9655-08C9D47A1413}"/>
    <hyperlink ref="AY262" r:id="rId2031" display="https://www.daloopa.com/src/8774190" xr:uid="{76A91DDB-CFA4-400F-BEE6-53CD7CCA64C2}"/>
    <hyperlink ref="AZ262" r:id="rId2032" display="https://www.daloopa.com/src/8774167" xr:uid="{5583AE41-2D79-4034-BEBC-C3D42A73022C}"/>
    <hyperlink ref="BA262" r:id="rId2033" display="https://www.daloopa.com/src/8901964" xr:uid="{1495BFCC-4CEA-4F9C-9E12-5F0A52739474}"/>
    <hyperlink ref="BB262" r:id="rId2034" display="https://www.daloopa.com/src/23060457" xr:uid="{02EB5A30-36BF-4B25-A402-7A15CF92E8C8}"/>
    <hyperlink ref="BC262" r:id="rId2035" display="https://www.daloopa.com/src/51077497" xr:uid="{8BE8574F-3178-4C80-96F4-DC444E23DBEE}"/>
    <hyperlink ref="A263" r:id="rId2036" xr:uid="{2C7DE934-EBCB-479E-B020-B0AFACF673EF}"/>
    <hyperlink ref="C263" r:id="rId2037" xr:uid="{363595C0-2B52-46A6-9BAB-824A39371C8A}"/>
    <hyperlink ref="AU263" r:id="rId2038" display="https://www.daloopa.com/src/8774276" xr:uid="{9FEF7247-7112-4FF3-8E3C-2C5329BA46DE}"/>
    <hyperlink ref="AV263" r:id="rId2039" display="https://www.daloopa.com/src/8774256" xr:uid="{9FACBDC2-2803-42BC-84B8-536F8215B92A}"/>
    <hyperlink ref="AW263" r:id="rId2040" display="https://www.daloopa.com/src/8774234" xr:uid="{67289B99-6CD0-4192-920D-4B86BB1D324B}"/>
    <hyperlink ref="AX263" r:id="rId2041" display="https://www.daloopa.com/src/8774212" xr:uid="{2680126C-4079-4AA5-8E18-A0F25F637F29}"/>
    <hyperlink ref="AY263" r:id="rId2042" display="https://www.daloopa.com/src/8774191" xr:uid="{506C76ED-5190-4A35-BFB8-9D8137D4BF67}"/>
    <hyperlink ref="AZ263" r:id="rId2043" display="https://www.daloopa.com/src/8774168" xr:uid="{3B9A5BC1-45B5-4306-A25F-B2F366F884E9}"/>
    <hyperlink ref="BA263" r:id="rId2044" display="https://www.daloopa.com/src/8901993" xr:uid="{B47B1977-6408-48DA-A52C-DACCF0DC3777}"/>
    <hyperlink ref="BB263" r:id="rId2045" display="https://www.daloopa.com/src/23060452" xr:uid="{101E72BB-BC23-435A-8A42-94FA7670D738}"/>
    <hyperlink ref="A264" r:id="rId2046" xr:uid="{DAF622F0-1FDF-48A9-A0B2-2F044DD2A150}"/>
    <hyperlink ref="C264" r:id="rId2047" xr:uid="{B9754809-5C3C-4E6C-82AF-4E6895BC5092}"/>
    <hyperlink ref="E264" r:id="rId2048" display="https://www.daloopa.com/src/50589610" xr:uid="{1DA49A7E-184A-423C-A23B-FEE3508C40FD}"/>
    <hyperlink ref="F264" r:id="rId2049" display="https://www.daloopa.com/src/50589564" xr:uid="{E95C493B-D863-45D8-87D7-201D44C2BCBC}"/>
    <hyperlink ref="G264" r:id="rId2050" display="https://www.daloopa.com/src/50589500" xr:uid="{5E4B49DC-822E-4B84-98E8-4912D3878B27}"/>
    <hyperlink ref="H264" r:id="rId2051" display="https://www.daloopa.com/src/8774277" xr:uid="{EFA8C017-AEA7-4FA0-A89D-4C0C3297BB60}"/>
    <hyperlink ref="I264" r:id="rId2052" display="https://www.daloopa.com/src/50589245" xr:uid="{93D5F5FB-ED2B-4565-B03D-12CEAA09632D}"/>
    <hyperlink ref="J264" r:id="rId2053" display="https://www.daloopa.com/src/50589212" xr:uid="{C2733521-1C27-45B9-AF0B-90D93F062ED1}"/>
    <hyperlink ref="K264" r:id="rId2054" display="https://www.daloopa.com/src/50589149" xr:uid="{C67A7EDE-F3F1-44A4-9840-03FF89C82920}"/>
    <hyperlink ref="L264" r:id="rId2055" display="https://www.daloopa.com/src/8774257" xr:uid="{20CD9896-B866-4157-868D-011C7B5BD96D}"/>
    <hyperlink ref="M264" r:id="rId2056" display="https://www.daloopa.com/src/50588922" xr:uid="{FB6EE41D-1D52-4069-A4E4-EB23DAA8B6E6}"/>
    <hyperlink ref="N264" r:id="rId2057" display="https://www.daloopa.com/src/50588847" xr:uid="{4A971E01-49C3-4B74-AD51-551489829280}"/>
    <hyperlink ref="O264" r:id="rId2058" display="https://www.daloopa.com/src/50588763" xr:uid="{92BEA20F-1CCD-4587-B954-9F7F763E9F19}"/>
    <hyperlink ref="P264" r:id="rId2059" display="https://www.daloopa.com/src/8774235" xr:uid="{57FBEE8E-A2CE-48F7-91D3-73D4AE277E55}"/>
    <hyperlink ref="Q264" r:id="rId2060" display="https://www.daloopa.com/src/50588517" xr:uid="{F576388C-96A4-4681-9AEC-84E5A0BF6D3E}"/>
    <hyperlink ref="R264" r:id="rId2061" display="https://www.daloopa.com/src/50588452" xr:uid="{5AC142CD-382D-4A2C-B890-9EF684D9B3BB}"/>
    <hyperlink ref="S264" r:id="rId2062" display="https://www.daloopa.com/src/50588404" xr:uid="{330220AD-334C-4042-89CE-A9D119544A60}"/>
    <hyperlink ref="T264" r:id="rId2063" display="https://www.daloopa.com/src/8774213" xr:uid="{F16A40AB-DADC-4AEB-800C-276EAC51BD3B}"/>
    <hyperlink ref="U264" r:id="rId2064" display="https://www.daloopa.com/src/50588009" xr:uid="{3D7D3576-25F8-45B6-BDBC-4616B943AE94}"/>
    <hyperlink ref="V264" r:id="rId2065" display="https://www.daloopa.com/src/50587912" xr:uid="{35724C8F-3109-4F74-8978-602D9D207794}"/>
    <hyperlink ref="W264" r:id="rId2066" display="https://www.daloopa.com/src/50587798" xr:uid="{A7C0A0BE-9144-4DAE-B71C-6731B43B78BE}"/>
    <hyperlink ref="X264" r:id="rId2067" display="https://www.daloopa.com/src/8774192" xr:uid="{4C09B721-9240-4D14-B18D-4A835A41816C}"/>
    <hyperlink ref="Y264" r:id="rId2068" display="https://www.daloopa.com/src/50585632" xr:uid="{2DA7A0D4-3FEA-4A7C-AF0B-DD08F649CE8F}"/>
    <hyperlink ref="Z264" r:id="rId2069" display="https://www.daloopa.com/src/50585512" xr:uid="{90955F69-7937-4127-AA1C-CEB057158730}"/>
    <hyperlink ref="AA264" r:id="rId2070" display="https://www.daloopa.com/src/50585425" xr:uid="{2D6BB76E-6A64-42EB-BB37-7B9A4472A0F7}"/>
    <hyperlink ref="AB264" r:id="rId2071" display="https://www.daloopa.com/src/8774169" xr:uid="{CB03D024-131C-42EB-8169-ECDD52F85D4D}"/>
    <hyperlink ref="AC264" r:id="rId2072" display="https://www.daloopa.com/src/50585106" xr:uid="{59CBFA05-7445-4348-88DF-E5CF3C7B85DB}"/>
    <hyperlink ref="AD264" r:id="rId2073" display="https://www.daloopa.com/src/50585009" xr:uid="{1E721411-C2C0-46F0-AF58-5F5788466942}"/>
    <hyperlink ref="AE264" r:id="rId2074" display="https://www.daloopa.com/src/50584644" xr:uid="{4EA4C48C-8198-4000-96CA-E58310D18F61}"/>
    <hyperlink ref="AF264" r:id="rId2075" display="https://www.daloopa.com/src/8901965" xr:uid="{F7B95CA2-C69B-47F4-B08D-2C604690B0A1}"/>
    <hyperlink ref="AG264" r:id="rId2076" display="https://www.daloopa.com/src/50593641" xr:uid="{DDA4234B-BED9-4E48-A830-2C31AE357F3D}"/>
    <hyperlink ref="AH264" r:id="rId2077" display="https://www.daloopa.com/src/50593406" xr:uid="{2520C993-5D3B-4C72-8609-B26EECAEFEE4}"/>
    <hyperlink ref="AI264" r:id="rId2078" display="https://www.daloopa.com/src/50593250" xr:uid="{58E5AEAE-BF32-4901-AF09-73A3BF7512F4}"/>
    <hyperlink ref="AJ264" r:id="rId2079" display="https://www.daloopa.com/src/23060453" xr:uid="{F2D34325-28C7-4FE8-8D86-A7AE18869D5E}"/>
    <hyperlink ref="AK264" r:id="rId2080" display="https://www.daloopa.com/src/50595788" xr:uid="{BDC90D27-CB7C-4CBE-B28B-362B669858B9}"/>
    <hyperlink ref="AL264" r:id="rId2081" display="https://www.daloopa.com/src/50595919" xr:uid="{9C31CA35-6FDD-48CA-AF7B-B200D940C651}"/>
    <hyperlink ref="AM264" r:id="rId2082" display="https://www.daloopa.com/src/50596097" xr:uid="{B5E106A3-4489-4AD1-BFFD-2DFC16E2A357}"/>
    <hyperlink ref="AN264" r:id="rId2083" display="https://www.daloopa.com/src/51077148" xr:uid="{42D808D8-2ACB-4D8B-87E8-19722C1FAE41}"/>
    <hyperlink ref="AO264" r:id="rId2084" display="https://www.daloopa.com/src/55743901" xr:uid="{17384A26-CD5A-4560-AA51-6D3D8CAD92C6}"/>
    <hyperlink ref="AP264" r:id="rId2085" display="https://www.daloopa.com/src/60200986" xr:uid="{5AA3B538-4C0B-41ED-BC86-80D4F4ADC2FC}"/>
    <hyperlink ref="AQ264" r:id="rId2086" display="https://www.daloopa.com/src/64849003" xr:uid="{3AD7DB49-2F88-4D79-88E9-E6FA9BCCF2BF}"/>
    <hyperlink ref="AR264" r:id="rId2087" display="https://www.daloopa.com/src/70320194" xr:uid="{3ED51B29-2144-4AEF-A38A-8B0ACDDF8AAC}"/>
    <hyperlink ref="AS264" r:id="rId2088" display="https://www.daloopa.com/src/75155865" xr:uid="{FD53902B-BF1F-4C94-BE8B-98F0CC12A87F}"/>
    <hyperlink ref="A265" r:id="rId2089" xr:uid="{55FA9120-04C7-4C25-AF59-93717A7135C8}"/>
    <hyperlink ref="C265" r:id="rId2090" xr:uid="{F8B5C0ED-1C0A-41B6-9741-15C79500812F}"/>
    <hyperlink ref="H265" r:id="rId2091" display="https://www.daloopa.com/src/8774278" xr:uid="{ECCB8554-7430-4390-8505-7AC4A9006B44}"/>
    <hyperlink ref="L265" r:id="rId2092" display="https://www.daloopa.com/src/8774258" xr:uid="{EADF7C9D-892B-4CC0-901F-8561C1FB450B}"/>
    <hyperlink ref="P265" r:id="rId2093" display="https://www.daloopa.com/src/8774236" xr:uid="{ECECAEC0-9DBB-451E-A9CF-B498E8B0B559}"/>
    <hyperlink ref="T265" r:id="rId2094" display="https://www.daloopa.com/src/8774214" xr:uid="{7307A5AD-FDD7-455C-B951-AC326ED213D6}"/>
    <hyperlink ref="X265" r:id="rId2095" display="https://www.daloopa.com/src/8774193" xr:uid="{2F50F949-B4EA-4F46-9C2E-CABC854A347B}"/>
    <hyperlink ref="AB265" r:id="rId2096" display="https://www.daloopa.com/src/8774170" xr:uid="{45BBD902-84BD-4665-9B26-B3714BB02F8D}"/>
    <hyperlink ref="AF265" r:id="rId2097" display="https://www.daloopa.com/src/8901966" xr:uid="{E89588AD-565B-4945-BC16-A467BCD95C69}"/>
    <hyperlink ref="AJ265" r:id="rId2098" display="https://www.daloopa.com/src/23060451" xr:uid="{24BF0A15-081A-4790-B002-9EEAFF6CCE03}"/>
    <hyperlink ref="A266" r:id="rId2099" xr:uid="{1A704EA9-C7DF-49CC-8628-C98193C25414}"/>
    <hyperlink ref="C266" r:id="rId2100" xr:uid="{E6A92C00-CE35-48D7-A0EB-97C7673BB688}"/>
    <hyperlink ref="H266" r:id="rId2101" display="https://www.daloopa.com/src/8774279" xr:uid="{85855F04-DE4F-48BD-9224-A677F9ACFF32}"/>
    <hyperlink ref="L266" r:id="rId2102" display="https://www.daloopa.com/src/8774259" xr:uid="{7179E13F-C99F-4E0D-9297-1388DF6166BB}"/>
    <hyperlink ref="P266" r:id="rId2103" display="https://www.daloopa.com/src/8774237" xr:uid="{977525DF-1F1B-4F0B-94A4-C2A90297E709}"/>
    <hyperlink ref="T266" r:id="rId2104" display="https://www.daloopa.com/src/8774215" xr:uid="{F8780455-6780-4A22-98C5-CA98165B539D}"/>
    <hyperlink ref="X266" r:id="rId2105" display="https://www.daloopa.com/src/8774194" xr:uid="{57350E01-9C58-4639-B042-07C4D4055144}"/>
    <hyperlink ref="AB266" r:id="rId2106" display="https://www.daloopa.com/src/8774171" xr:uid="{EFE53181-D54C-478E-A861-0F916A0483C1}"/>
    <hyperlink ref="AF266" r:id="rId2107" display="https://www.daloopa.com/src/8901994" xr:uid="{53858C95-8647-4212-8D26-B186FCCF49F7}"/>
    <hyperlink ref="AJ266" r:id="rId2108" display="https://www.daloopa.com/src/23060450" xr:uid="{446CAD9C-1C15-468F-BEB6-8A2D6CFFD9F6}"/>
    <hyperlink ref="A267" r:id="rId2109" xr:uid="{1F6D592D-9C6B-4EFF-8C1F-569DF4C0D6F0}"/>
    <hyperlink ref="C267" r:id="rId2110" xr:uid="{ADB26BE7-B6AF-4D77-B8DB-0DFDE947887C}"/>
    <hyperlink ref="AU267" r:id="rId2111" display="https://www.daloopa.com/src/8774280" xr:uid="{69A08DEA-572D-4A22-9693-1D20A709BE72}"/>
    <hyperlink ref="AV267" r:id="rId2112" display="https://www.daloopa.com/src/8774260" xr:uid="{714BBF3A-E1E8-41A1-8253-BD0846F4587F}"/>
    <hyperlink ref="AW267" r:id="rId2113" display="https://www.daloopa.com/src/8774238" xr:uid="{58F46D6B-C0F4-4A71-8864-94543C5B4126}"/>
    <hyperlink ref="AX267" r:id="rId2114" display="https://www.daloopa.com/src/8774216" xr:uid="{92AA556E-1B70-4ED4-B5F1-5E482F606499}"/>
    <hyperlink ref="AY267" r:id="rId2115" display="https://www.daloopa.com/src/8774195" xr:uid="{C9C6FA5C-82EB-446F-BC44-C72DA0EF0BD9}"/>
    <hyperlink ref="AZ267" r:id="rId2116" display="https://www.daloopa.com/src/8774172" xr:uid="{2BB4B350-0926-49F5-A896-425F45BC5BBF}"/>
    <hyperlink ref="BA267" r:id="rId2117" display="https://www.daloopa.com/src/8901995" xr:uid="{2E81FE35-9187-4311-8045-F31E46A7B44E}"/>
    <hyperlink ref="BB267" r:id="rId2118" display="https://www.daloopa.com/src/23060456" xr:uid="{2534751A-524D-4222-81F6-9A06F4DEB9BD}"/>
    <hyperlink ref="A268" r:id="rId2119" xr:uid="{A0BE4372-BE49-4033-B15A-A0F60E5E6CC1}"/>
    <hyperlink ref="C268" r:id="rId2120" xr:uid="{DF0C6AEB-4A72-4765-816A-92F7C4B6659D}"/>
    <hyperlink ref="AU268" r:id="rId2121" display="https://www.daloopa.com/src/8774285" xr:uid="{058FB9B8-C942-4222-A620-D07FE0194B81}"/>
    <hyperlink ref="AV268" r:id="rId2122" display="https://www.daloopa.com/src/8774265" xr:uid="{F424F848-0BEF-4994-A3DE-BDD2EF515BB5}"/>
    <hyperlink ref="AW268" r:id="rId2123" display="https://www.daloopa.com/src/8774243" xr:uid="{25B6B5C6-C238-4B8B-8006-C8383440AEFA}"/>
    <hyperlink ref="AX268" r:id="rId2124" display="https://www.daloopa.com/src/8774221" xr:uid="{64129B76-546F-401F-A4DA-990EB92409CB}"/>
    <hyperlink ref="AY268" r:id="rId2125" display="https://www.daloopa.com/src/8774200" xr:uid="{DF3C9C40-8B6D-4AE3-9AEC-3FF1E259EB54}"/>
    <hyperlink ref="AZ268" r:id="rId2126" display="https://www.daloopa.com/src/8774177" xr:uid="{DC2B9E46-D9EE-4030-9A6F-46236F936023}"/>
    <hyperlink ref="A269" r:id="rId2127" xr:uid="{385D0F2C-5BA2-4B49-95BF-E6AE1171FD10}"/>
    <hyperlink ref="C269" r:id="rId2128" xr:uid="{12BF7210-A5E6-4AD3-BF20-AFF31738E527}"/>
    <hyperlink ref="E269" r:id="rId2129" display="https://www.daloopa.com/src/50589611" xr:uid="{470D8A40-4011-401E-BB27-C5B0189B11A2}"/>
    <hyperlink ref="F269" r:id="rId2130" display="https://www.daloopa.com/src/50589565" xr:uid="{0DC554B6-AD60-407A-B287-DA6F7B22FEE3}"/>
    <hyperlink ref="G269" r:id="rId2131" display="https://www.daloopa.com/src/50589501" xr:uid="{2C9A9507-FC58-432C-B0C9-B519AC3D219E}"/>
    <hyperlink ref="H269" r:id="rId2132" display="https://www.daloopa.com/src/66239457" xr:uid="{9D4EFED9-D5A1-4567-B259-249EC797F608}"/>
    <hyperlink ref="I269" r:id="rId2133" display="https://www.daloopa.com/src/50589246" xr:uid="{0B58748F-6C94-45B7-99EC-295A9510FE0F}"/>
    <hyperlink ref="J269" r:id="rId2134" display="https://www.daloopa.com/src/50589213" xr:uid="{285FCE0A-3888-4DE3-B684-3AF80A7CC748}"/>
    <hyperlink ref="K269" r:id="rId2135" display="https://www.daloopa.com/src/50589150" xr:uid="{F1155632-805E-4B68-9C63-70C617128121}"/>
    <hyperlink ref="L269" r:id="rId2136" display="https://www.daloopa.com/src/66239458" xr:uid="{0861A9CE-A4DC-419C-B773-B55720E1C572}"/>
    <hyperlink ref="M269" r:id="rId2137" display="https://www.daloopa.com/src/50588921" xr:uid="{E9102321-9E47-4A3D-B63A-132FD4B39A95}"/>
    <hyperlink ref="N269" r:id="rId2138" display="https://www.daloopa.com/src/50588846" xr:uid="{1829B4B3-A3ED-4055-8A69-9D0F9495905F}"/>
    <hyperlink ref="O269" r:id="rId2139" display="https://www.daloopa.com/src/50588764" xr:uid="{B2A21233-F73E-44B8-A2EA-7CBA9645B8D5}"/>
    <hyperlink ref="P269" r:id="rId2140" display="https://www.daloopa.com/src/66239459" xr:uid="{42A0BE9F-E37D-4D57-996D-8C5347A5CF36}"/>
    <hyperlink ref="Q269" r:id="rId2141" display="https://www.daloopa.com/src/50588518" xr:uid="{EA684290-F0C5-41E1-A4C4-F73CD026FEE9}"/>
    <hyperlink ref="R269" r:id="rId2142" display="https://www.daloopa.com/src/50588453" xr:uid="{B52ECCE2-2769-474B-9386-5AC2D9FA0EE2}"/>
    <hyperlink ref="S269" r:id="rId2143" display="https://www.daloopa.com/src/50588405" xr:uid="{D10E7D97-5902-4F42-899A-FB30CCFA5B9D}"/>
    <hyperlink ref="T269" r:id="rId2144" display="https://www.daloopa.com/src/66239460" xr:uid="{00AACC54-713F-4357-AE7F-DA659201E3BC}"/>
    <hyperlink ref="U269" r:id="rId2145" display="https://www.daloopa.com/src/50588010" xr:uid="{A7865EA1-5348-44C7-AF46-A99779403A0C}"/>
    <hyperlink ref="V269" r:id="rId2146" display="https://www.daloopa.com/src/50587911" xr:uid="{EF17EAC3-F154-4E09-8B6E-CB85E8DE7E99}"/>
    <hyperlink ref="W269" r:id="rId2147" display="https://www.daloopa.com/src/50587799" xr:uid="{B4337324-0E7B-4AD8-BBDC-306AFA1F25A5}"/>
    <hyperlink ref="X269" r:id="rId2148" display="https://www.daloopa.com/src/66239461" xr:uid="{A00D7930-1DAC-4987-A795-DB84FC9FB948}"/>
    <hyperlink ref="Y269" r:id="rId2149" display="https://www.daloopa.com/src/50585633" xr:uid="{9A47E14E-F1B8-4EAE-8590-8762AB54CF64}"/>
    <hyperlink ref="Z269" r:id="rId2150" display="https://www.daloopa.com/src/50585513" xr:uid="{6C8B00CE-994F-477B-B2DC-CE4F7F42DB03}"/>
    <hyperlink ref="AA269" r:id="rId2151" display="https://www.daloopa.com/src/50585426" xr:uid="{0FFEE7A5-BD39-4985-AFB2-017BE3111E0F}"/>
    <hyperlink ref="AB269" r:id="rId2152" display="https://www.daloopa.com/src/66239462" xr:uid="{8277C057-3711-4B10-9D0A-83124D185B63}"/>
    <hyperlink ref="AC269" r:id="rId2153" display="https://www.daloopa.com/src/50585107" xr:uid="{8E430710-299B-4148-A8F6-709E32D604F2}"/>
    <hyperlink ref="AD269" r:id="rId2154" display="https://www.daloopa.com/src/50585008" xr:uid="{DB65C2A1-3198-4C45-A86C-280FFADE3203}"/>
    <hyperlink ref="AE269" r:id="rId2155" display="https://www.daloopa.com/src/50584645" xr:uid="{1045BE3E-9A38-4726-9655-59149AAAF2C7}"/>
    <hyperlink ref="AF269" r:id="rId2156" display="https://www.daloopa.com/src/66239463" xr:uid="{538F861E-EB9A-4E72-88FC-DAB429DE0A6F}"/>
    <hyperlink ref="AG269" r:id="rId2157" display="https://www.daloopa.com/src/50593642" xr:uid="{D8323441-FAB9-4F57-8859-34AA7F188C47}"/>
    <hyperlink ref="AH269" r:id="rId2158" display="https://www.daloopa.com/src/50593407" xr:uid="{8F7B571B-DBAC-47F4-9B81-7E1CCE3E92A6}"/>
    <hyperlink ref="AI269" r:id="rId2159" display="https://www.daloopa.com/src/50593251" xr:uid="{A11B634A-EAB8-4323-A3BD-7389EB4EE8FF}"/>
    <hyperlink ref="AJ269" r:id="rId2160" display="https://www.daloopa.com/src/66239464" xr:uid="{5B81B982-50B9-4C83-953E-3FD3EF2D7058}"/>
    <hyperlink ref="AK269" r:id="rId2161" display="https://www.daloopa.com/src/50595789" xr:uid="{62C68E6F-1696-4B60-BE2F-E4B73CFFF248}"/>
    <hyperlink ref="AL269" r:id="rId2162" display="https://www.daloopa.com/src/50595920" xr:uid="{A7B0EC0B-658E-46DC-97B7-758C1490AC4B}"/>
    <hyperlink ref="AM269" r:id="rId2163" display="https://www.daloopa.com/src/50596098" xr:uid="{40C152BD-3B42-4103-B159-7936DD9C9C21}"/>
    <hyperlink ref="AN269" r:id="rId2164" display="https://www.daloopa.com/src/51172103" xr:uid="{1D38A4D1-2787-4512-B470-9987AC7388C7}"/>
    <hyperlink ref="AO269" r:id="rId2165" display="https://www.daloopa.com/src/55744076" xr:uid="{CC707F01-377A-4CC4-AD14-60B87712B380}"/>
    <hyperlink ref="AP269" r:id="rId2166" display="https://www.daloopa.com/src/60201855" xr:uid="{433008A7-ABEE-46AD-BC9D-E63710D0E439}"/>
    <hyperlink ref="AQ269" r:id="rId2167" display="https://www.daloopa.com/src/64849043" xr:uid="{09AE5462-F66A-4869-BC50-49201F1BC242}"/>
    <hyperlink ref="AR269" r:id="rId2168" display="https://www.daloopa.com/src/70328431" xr:uid="{BFFB92FC-E394-4CAE-8E1F-8066F97EFA0B}"/>
    <hyperlink ref="AS269" r:id="rId2169" display="https://www.daloopa.com/src/75156251" xr:uid="{67934595-7468-4EAF-92BB-49681CE2F9C6}"/>
    <hyperlink ref="AU269" r:id="rId2170" display="https://www.daloopa.com/src/50589355" xr:uid="{C77C6431-A3DC-4419-8824-3D1977CB025F}"/>
    <hyperlink ref="AV269" r:id="rId2171" display="https://www.daloopa.com/src/50589016" xr:uid="{EFC1C4D9-D460-45EB-9BCC-A1EB9576E1C0}"/>
    <hyperlink ref="AW269" r:id="rId2172" display="https://www.daloopa.com/src/50588713" xr:uid="{B3F33D11-A15C-42B2-A7A5-4DB1C42B4669}"/>
    <hyperlink ref="AX269" r:id="rId2173" display="https://www.daloopa.com/src/50588227" xr:uid="{7F523B30-6BBD-49FF-BB64-960E988CECC9}"/>
    <hyperlink ref="AY269" r:id="rId2174" display="https://www.daloopa.com/src/50585752" xr:uid="{6760777C-5733-4966-9D87-AC4E1172166C}"/>
    <hyperlink ref="AZ269" r:id="rId2175" display="https://www.daloopa.com/src/50585249" xr:uid="{41F9284A-E19F-4142-A4A0-9D8ABADE71A3}"/>
    <hyperlink ref="BA269" r:id="rId2176" display="https://www.daloopa.com/src/50583929" xr:uid="{09FB1D2A-BC3A-4084-AEEF-DFCA13D5BF32}"/>
    <hyperlink ref="BB269" r:id="rId2177" display="https://www.daloopa.com/src/50583725" xr:uid="{07DBC0C9-95E2-492A-A774-17EFB6CCF939}"/>
    <hyperlink ref="BC269" r:id="rId2178" display="https://www.daloopa.com/src/50596914" xr:uid="{40019FC9-A9F1-496E-8453-27E608950DE7}"/>
    <hyperlink ref="BD269" r:id="rId2179" display="https://www.daloopa.com/src/70321219" xr:uid="{AFD5DD49-8265-4218-9D5C-18F5950B1C4E}"/>
    <hyperlink ref="A272" r:id="rId2180" xr:uid="{2C721D60-5D96-4B1D-8563-F9312A08733D}"/>
    <hyperlink ref="C272" r:id="rId2181" xr:uid="{7DF80556-6FEB-457C-BFC3-9DE9D9BB71F8}"/>
    <hyperlink ref="E272" r:id="rId2182" display="https://www.daloopa.com/src/8772074" xr:uid="{5868938F-5190-4E73-8C3D-A8B65E900C62}"/>
    <hyperlink ref="F272" r:id="rId2183" display="https://www.daloopa.com/src/8772064" xr:uid="{A09EBF3A-8680-48DD-AE76-CA5340FC190A}"/>
    <hyperlink ref="G272" r:id="rId2184" display="https://www.daloopa.com/src/8772019" xr:uid="{8A81B95F-24A1-4262-8489-77AAA045DDF4}"/>
    <hyperlink ref="H272" r:id="rId2185" display="https://www.daloopa.com/src/8771882" xr:uid="{439A3846-7EA2-491C-9BBD-88119D5CFC1C}"/>
    <hyperlink ref="I272" r:id="rId2186" display="https://www.daloopa.com/src/8771848" xr:uid="{CCAF9DBA-423E-4A65-B3E0-60FC0AFCD2A7}"/>
    <hyperlink ref="J272" r:id="rId2187" display="https://www.daloopa.com/src/8771768" xr:uid="{6B35003B-3411-45C8-A607-AB9CF29B1710}"/>
    <hyperlink ref="K272" r:id="rId2188" display="https://www.daloopa.com/src/8771760" xr:uid="{FC6ED29F-5ADD-4A92-A9B4-9B1B41A0F37C}"/>
    <hyperlink ref="L272" r:id="rId2189" display="https://www.daloopa.com/src/8771744" xr:uid="{7066D303-D645-44F6-BCF4-AEE244A33969}"/>
    <hyperlink ref="M272" r:id="rId2190" display="https://www.daloopa.com/src/8771708" xr:uid="{AB46E7D7-044D-410A-B26D-F4A59B8FD1F7}"/>
    <hyperlink ref="N272" r:id="rId2191" display="https://www.daloopa.com/src/8771701" xr:uid="{6EAF7996-50C4-431D-8037-EDCEEF873D12}"/>
    <hyperlink ref="O272" r:id="rId2192" display="https://www.daloopa.com/src/8771656" xr:uid="{E5FE4895-50FB-4923-9F4E-12F2F73F3BE4}"/>
    <hyperlink ref="P272" r:id="rId2193" display="https://www.daloopa.com/src/8771634" xr:uid="{DD6A451C-2061-4F5C-8B7C-223FC6301BC0}"/>
    <hyperlink ref="Q272" r:id="rId2194" display="https://www.daloopa.com/src/8771612" xr:uid="{9E7F06E4-8231-43D7-BF3F-3964DF085AD5}"/>
    <hyperlink ref="R272" r:id="rId2195" display="https://www.daloopa.com/src/8771593" xr:uid="{FEB1A529-11CD-4C21-A040-03DB0400E087}"/>
    <hyperlink ref="S272" r:id="rId2196" display="https://www.daloopa.com/src/8771567" xr:uid="{14CFF8F0-4BBA-4120-90B5-3D3003E126FC}"/>
    <hyperlink ref="T272" r:id="rId2197" display="https://www.daloopa.com/src/8771556" xr:uid="{04E0A51D-91E2-4CF7-BF57-2CF3F7472D13}"/>
    <hyperlink ref="U272" r:id="rId2198" display="https://www.daloopa.com/src/8771549" xr:uid="{FEF617AE-C975-45A0-8427-3940191BFAF4}"/>
    <hyperlink ref="V272" r:id="rId2199" display="https://www.daloopa.com/src/8771480" xr:uid="{4D0ABE37-CAC5-4692-8043-450382847C7C}"/>
    <hyperlink ref="W272" r:id="rId2200" display="https://www.daloopa.com/src/8771470" xr:uid="{FA360D45-535D-4FDF-A626-04086B84F1A7}"/>
    <hyperlink ref="X272" r:id="rId2201" display="https://www.daloopa.com/src/8771461" xr:uid="{665E6D22-5586-49C3-AEE4-213D2719C464}"/>
    <hyperlink ref="Y272" r:id="rId2202" display="https://www.daloopa.com/src/8771447" xr:uid="{6718A9D1-EED2-44B2-A728-8DAB4E87D8DA}"/>
    <hyperlink ref="Z272" r:id="rId2203" display="https://www.daloopa.com/src/8771443" xr:uid="{035904D2-4C8D-4B66-A910-626CC90FDD6B}"/>
    <hyperlink ref="AA272" r:id="rId2204" display="https://www.daloopa.com/src/8771429" xr:uid="{28795D38-F181-415F-82CC-AE07EFF76A5F}"/>
    <hyperlink ref="AB272" r:id="rId2205" display="https://www.daloopa.com/src/8771425" xr:uid="{6BFDE2E8-DAE4-43AE-BAAC-6E5AED909AE4}"/>
    <hyperlink ref="AC272" r:id="rId2206" display="https://www.daloopa.com/src/8771421" xr:uid="{7C654951-6C0F-4A6B-9AC6-11D25626A0DA}"/>
    <hyperlink ref="AD272" r:id="rId2207" display="https://www.daloopa.com/src/8771415" xr:uid="{7B707457-18C7-46AF-B466-F2DD7D7CFD35}"/>
    <hyperlink ref="AE272" r:id="rId2208" display="https://www.daloopa.com/src/8771411" xr:uid="{D7D426A9-C84B-4C43-BF32-51552B029589}"/>
    <hyperlink ref="AF272" r:id="rId2209" display="https://www.daloopa.com/src/8771407" xr:uid="{65E0358D-CDFF-46CD-99B3-F1934DEC0969}"/>
    <hyperlink ref="AG272" r:id="rId2210" display="https://www.daloopa.com/src/8771336" xr:uid="{4D32A652-D68E-4A3D-BE12-BFFF9F1F715D}"/>
    <hyperlink ref="AH272" r:id="rId2211" display="https://www.daloopa.com/src/8847675" xr:uid="{1D3B2479-31ED-4AA9-B2B0-4AB333A5CE4A}"/>
    <hyperlink ref="AI272" r:id="rId2212" display="https://www.daloopa.com/src/18768280" xr:uid="{52A79851-FB38-466A-8CF7-2DE163473018}"/>
    <hyperlink ref="AJ272" r:id="rId2213" display="https://www.daloopa.com/src/18768367" xr:uid="{60B0321F-5B45-4429-AC28-85060C8D77C7}"/>
    <hyperlink ref="AK272" r:id="rId2214" display="https://www.daloopa.com/src/23052770" xr:uid="{BC712033-F16F-4B36-ABBD-57020B61A580}"/>
    <hyperlink ref="AL272" r:id="rId2215" display="https://www.daloopa.com/src/33998822" xr:uid="{0E30B177-2EFE-41CB-99CF-DBA941284418}"/>
    <hyperlink ref="AM272" r:id="rId2216" display="https://www.daloopa.com/src/41059731" xr:uid="{51BDC13B-C35A-4503-B870-6B4D8EEB1D22}"/>
    <hyperlink ref="AN272" r:id="rId2217" display="https://www.daloopa.com/src/50453273" xr:uid="{B6010F04-3EED-4945-A5EA-233548C53A37}"/>
    <hyperlink ref="AO272" r:id="rId2218" display="https://www.daloopa.com/src/55735351" xr:uid="{F91DD1E4-5058-4117-B70F-25DD711A877C}"/>
    <hyperlink ref="AP272" r:id="rId2219" display="https://www.daloopa.com/src/60195020" xr:uid="{93D91C15-9597-4B20-9BA7-14746001E218}"/>
    <hyperlink ref="AQ272" r:id="rId2220" display="https://www.daloopa.com/src/64848995" xr:uid="{4E78FDFB-E2B4-407B-B937-9EA8880F363C}"/>
    <hyperlink ref="AR272" r:id="rId2221" display="https://www.daloopa.com/src/69163609" xr:uid="{F4BB8AFD-B09D-4A71-AC28-AA250F82FCF1}"/>
    <hyperlink ref="AS272" r:id="rId2222" display="https://www.daloopa.com/src/75006490" xr:uid="{329C497E-96A6-4CE7-B78F-B407B39BDBC5}"/>
    <hyperlink ref="AU272" r:id="rId2223" display="https://www.daloopa.com/src/45801612" xr:uid="{CD2224DE-56F6-47D3-857B-324873A78379}"/>
    <hyperlink ref="AV272" r:id="rId2224" display="https://www.daloopa.com/src/45801613" xr:uid="{7EF4F538-2744-433B-9575-FE5B7DE9745E}"/>
    <hyperlink ref="AW272" r:id="rId2225" display="https://www.daloopa.com/src/45801614" xr:uid="{C142E6C3-7ED9-4B7E-B5F0-0FAE435FF179}"/>
    <hyperlink ref="AX272" r:id="rId2226" display="https://www.daloopa.com/src/45801615" xr:uid="{6FDA84B6-66AC-40D2-8707-18599039675F}"/>
    <hyperlink ref="AY272" r:id="rId2227" display="https://www.daloopa.com/src/45801616" xr:uid="{BECA9820-0975-46FB-946F-06E92CBE67D9}"/>
    <hyperlink ref="AZ272" r:id="rId2228" display="https://www.daloopa.com/src/45801617" xr:uid="{4AC97306-66B5-4B03-B191-73DDD249C360}"/>
    <hyperlink ref="BA272" r:id="rId2229" display="https://www.daloopa.com/src/45801618" xr:uid="{7362CF2C-22D0-450D-9736-D7B8691B799E}"/>
    <hyperlink ref="BB272" r:id="rId2230" display="https://www.daloopa.com/src/45801619" xr:uid="{9D0BE512-EEDA-4E86-8226-CD45AE7FF1EF}"/>
    <hyperlink ref="BC272" r:id="rId2231" display="https://www.daloopa.com/src/51172058" xr:uid="{D44E41B1-9B66-4EA5-B914-392A5836F73C}"/>
    <hyperlink ref="BD272" r:id="rId2232" display="https://www.daloopa.com/src/69165714" xr:uid="{2D93F290-4C1D-4902-AE82-32F381E05475}"/>
    <hyperlink ref="A273" r:id="rId2233" xr:uid="{7B4C0104-F3B0-4A85-8FE3-689A3DD2B32D}"/>
    <hyperlink ref="C273" r:id="rId2234" xr:uid="{FF974AB6-3758-4592-9785-A48F1E63EF19}"/>
    <hyperlink ref="E273" r:id="rId2235" display="https://www.daloopa.com/src/8772077" xr:uid="{BC807318-BFA3-44DE-91AF-DD4360E789FA}"/>
    <hyperlink ref="F273" r:id="rId2236" display="https://www.daloopa.com/src/8772067" xr:uid="{B49048A5-6794-4775-ACE1-1CDC3DA7A2FC}"/>
    <hyperlink ref="G273" r:id="rId2237" display="https://www.daloopa.com/src/8772021" xr:uid="{E6543DD5-508A-4AC0-A1C9-3E811835E03B}"/>
    <hyperlink ref="H273" r:id="rId2238" display="https://www.daloopa.com/src/8771884" xr:uid="{9DC938BD-FD9D-435C-B4D9-55150DADABB2}"/>
    <hyperlink ref="I273" r:id="rId2239" display="https://www.daloopa.com/src/8771851" xr:uid="{EA894AF4-369A-4C59-80AD-0A26E0B3070C}"/>
    <hyperlink ref="J273" r:id="rId2240" display="https://www.daloopa.com/src/8771770" xr:uid="{E9105075-65A7-47D5-9409-83FCFD1C1072}"/>
    <hyperlink ref="K273" r:id="rId2241" display="https://www.daloopa.com/src/8771762" xr:uid="{67877988-6885-45E4-9214-45D8C0B8AE0A}"/>
    <hyperlink ref="L273" r:id="rId2242" display="https://www.daloopa.com/src/8771746" xr:uid="{9699EB12-0A5A-43A5-BAD9-B9E5C5A07842}"/>
    <hyperlink ref="M273" r:id="rId2243" display="https://www.daloopa.com/src/8771710" xr:uid="{F2BF0BF0-0382-4922-AFC4-3B37A0CCA3BB}"/>
    <hyperlink ref="N273" r:id="rId2244" display="https://www.daloopa.com/src/8771702" xr:uid="{6F3D48EF-5332-4F3E-85C3-5840694EEF57}"/>
    <hyperlink ref="O273" r:id="rId2245" display="https://www.daloopa.com/src/8771657" xr:uid="{FA1960C9-D5A1-48CF-9D02-2AB29DB6745E}"/>
    <hyperlink ref="P273" r:id="rId2246" display="https://www.daloopa.com/src/8771635" xr:uid="{D1AA25E8-8224-4A42-BC54-64DDD631D2F6}"/>
    <hyperlink ref="Q273" r:id="rId2247" display="https://www.daloopa.com/src/8771611" xr:uid="{7D088DDD-FF01-4989-B665-383F8CC7A185}"/>
    <hyperlink ref="R273" r:id="rId2248" display="https://www.daloopa.com/src/8771592" xr:uid="{CFC1D73E-5AC8-4651-9550-E642BC6D7C79}"/>
    <hyperlink ref="S273" r:id="rId2249" display="https://www.daloopa.com/src/8771566" xr:uid="{2AC2F6BA-FF19-4F76-8064-E6964B9C2E73}"/>
    <hyperlink ref="T273" r:id="rId2250" display="https://www.daloopa.com/src/8771555" xr:uid="{3933E168-FF4C-4009-8170-52F5D9696FD5}"/>
    <hyperlink ref="U273" r:id="rId2251" display="https://www.daloopa.com/src/8771548" xr:uid="{6ACD8F4B-56AC-41EA-BCD3-B2BA9A534753}"/>
    <hyperlink ref="V273" r:id="rId2252" display="https://www.daloopa.com/src/8771481" xr:uid="{757CF14A-4697-425F-939C-7E4561227176}"/>
    <hyperlink ref="W273" r:id="rId2253" display="https://www.daloopa.com/src/8771472" xr:uid="{39761123-46DA-4A5E-85DA-F4E6164A073C}"/>
    <hyperlink ref="X273" r:id="rId2254" display="https://www.daloopa.com/src/8771463" xr:uid="{E03568D2-A7A8-402F-A048-9F696EF18FD8}"/>
    <hyperlink ref="Y273" r:id="rId2255" display="https://www.daloopa.com/src/8771449" xr:uid="{FE54AE05-8681-4CF2-AC20-C5835F3F36D1}"/>
    <hyperlink ref="Z273" r:id="rId2256" display="https://www.daloopa.com/src/8771444" xr:uid="{EB4244A3-C4FA-4293-8638-ED8C33D2689F}"/>
    <hyperlink ref="AA273" r:id="rId2257" display="https://www.daloopa.com/src/8771430" xr:uid="{D065514D-52CF-4511-BD62-FA0EF8B22DA5}"/>
    <hyperlink ref="AB273" r:id="rId2258" display="https://www.daloopa.com/src/8771426" xr:uid="{1B2D1F1E-3B75-4177-99F6-EF06846D1DDB}"/>
    <hyperlink ref="AC273" r:id="rId2259" display="https://www.daloopa.com/src/8771423" xr:uid="{B731EB93-C473-4127-808A-40D69645764C}"/>
    <hyperlink ref="AD273" r:id="rId2260" display="https://www.daloopa.com/src/8771417" xr:uid="{4395E2B3-8FAA-4DB1-A62B-EECD677500AF}"/>
    <hyperlink ref="AE273" r:id="rId2261" display="https://www.daloopa.com/src/8771412" xr:uid="{B981F49A-5AD9-455C-A89D-0FB08C517CC5}"/>
    <hyperlink ref="AF273" r:id="rId2262" display="https://www.daloopa.com/src/8771408" xr:uid="{C1088F89-1490-44E5-8B0A-78E5B3DF6978}"/>
    <hyperlink ref="AG273" r:id="rId2263" display="https://www.daloopa.com/src/8771338" xr:uid="{6CD705B5-B9BE-404C-B4F3-444D4855F1BC}"/>
    <hyperlink ref="AH273" r:id="rId2264" display="https://www.daloopa.com/src/8847677" xr:uid="{13D0AE10-47A3-4627-BDAA-399FFDA56E6F}"/>
    <hyperlink ref="AI273" r:id="rId2265" display="https://www.daloopa.com/src/18768295" xr:uid="{B460E817-CAFE-4749-8EF0-16BE5910ECB3}"/>
    <hyperlink ref="AJ273" r:id="rId2266" display="https://www.daloopa.com/src/18768368" xr:uid="{87F01BC7-08E9-441B-9885-CA2EF90771A5}"/>
    <hyperlink ref="AK273" r:id="rId2267" display="https://www.daloopa.com/src/23052772" xr:uid="{F9257BEB-853E-4144-AEF6-80CE264E707B}"/>
    <hyperlink ref="AL273" r:id="rId2268" display="https://www.daloopa.com/src/33998824" xr:uid="{4769B165-7DDD-4B1A-AD7E-B9776D833803}"/>
    <hyperlink ref="AM273" r:id="rId2269" display="https://www.daloopa.com/src/41059733" xr:uid="{7BF7AB60-2F74-464B-A15B-C7009C7CFBDF}"/>
    <hyperlink ref="AN273" r:id="rId2270" display="https://www.daloopa.com/src/50453272" xr:uid="{EF346F07-7BE0-4FE3-8BAB-952E306F07FB}"/>
    <hyperlink ref="AO273" r:id="rId2271" display="https://www.daloopa.com/src/55735352" xr:uid="{3556B032-7E4F-4781-A001-8D96C21F7247}"/>
    <hyperlink ref="AP273" r:id="rId2272" display="https://www.daloopa.com/src/60195022" xr:uid="{E133090C-CE64-4283-97A2-472B294B9424}"/>
    <hyperlink ref="AQ273" r:id="rId2273" display="https://www.daloopa.com/src/64848996" xr:uid="{85F39292-6C19-42A9-AE92-D46B4233D66C}"/>
    <hyperlink ref="AR273" r:id="rId2274" display="https://www.daloopa.com/src/69163608" xr:uid="{98F0093E-5023-437F-9B48-419C7481ADC0}"/>
    <hyperlink ref="AS273" r:id="rId2275" display="https://www.daloopa.com/src/75006489" xr:uid="{992B21A9-81AE-43D8-9DB3-9DD9B6DC1453}"/>
    <hyperlink ref="AU273" r:id="rId2276" display="https://www.daloopa.com/src/45801646" xr:uid="{96B3E808-99AD-4C78-AC1B-863AAB33021C}"/>
    <hyperlink ref="AV273" r:id="rId2277" display="https://www.daloopa.com/src/45801631" xr:uid="{A65C05D3-53EE-465D-BE84-C7D88E15419D}"/>
    <hyperlink ref="AW273" r:id="rId2278" display="https://www.daloopa.com/src/45801632" xr:uid="{22DD5B58-3F19-4644-AA3D-7F9AB99C715C}"/>
    <hyperlink ref="AX273" r:id="rId2279" display="https://www.daloopa.com/src/45801633" xr:uid="{4002883B-178D-4953-AE0C-1B6C524E05D9}"/>
    <hyperlink ref="AY273" r:id="rId2280" display="https://www.daloopa.com/src/45801634" xr:uid="{CC77F9AD-7226-4FDE-9C59-1215E19947F2}"/>
    <hyperlink ref="AZ273" r:id="rId2281" display="https://www.daloopa.com/src/45801635" xr:uid="{22E2720B-186E-4735-9489-75800CBDA0C0}"/>
    <hyperlink ref="BA273" r:id="rId2282" display="https://www.daloopa.com/src/45801636" xr:uid="{6FB88ACC-C3BC-4757-B125-B164B309F5B9}"/>
    <hyperlink ref="BB273" r:id="rId2283" display="https://www.daloopa.com/src/45801637" xr:uid="{BBF758F3-652D-4115-BA31-4F78B45CA470}"/>
    <hyperlink ref="BC273" r:id="rId2284" display="https://www.daloopa.com/src/51172059" xr:uid="{F7EF946A-5F12-4201-A214-72C3B265F33C}"/>
    <hyperlink ref="BD273" r:id="rId2285" display="https://www.daloopa.com/src/69165715" xr:uid="{A9277297-6EBE-4520-BB53-C42088BE0754}"/>
    <hyperlink ref="A274" r:id="rId2286" xr:uid="{80D3F02C-8DE5-45A4-BF6B-32727C39BD5F}"/>
    <hyperlink ref="C274" r:id="rId2287" xr:uid="{9174A6C3-A0E9-4C1B-AC51-372EDC692307}"/>
    <hyperlink ref="E274" r:id="rId2288" display="https://www.daloopa.com/src/8772078" xr:uid="{5E95C286-DCF4-465B-B64E-D74DBD0E7B12}"/>
    <hyperlink ref="F274" r:id="rId2289" display="https://www.daloopa.com/src/8772068" xr:uid="{8332B6CB-CF92-40D3-A208-B4F5DDB8E747}"/>
    <hyperlink ref="G274" r:id="rId2290" display="https://www.daloopa.com/src/8772023" xr:uid="{A819B11B-BA29-41CE-B2A8-C58CF3811473}"/>
    <hyperlink ref="H274" r:id="rId2291" display="https://www.daloopa.com/src/8771886" xr:uid="{26A1C52F-97B3-45BD-BBCE-6EB694CA6DF0}"/>
    <hyperlink ref="I274" r:id="rId2292" display="https://www.daloopa.com/src/8771850" xr:uid="{275FBD40-AC2B-472A-937B-9D347C391053}"/>
    <hyperlink ref="J274" r:id="rId2293" display="https://www.daloopa.com/src/8771771" xr:uid="{4ACAAD0B-C2C6-4A66-A183-ED96AF4580A9}"/>
    <hyperlink ref="K274" r:id="rId2294" display="https://www.daloopa.com/src/8771764" xr:uid="{B057A3B3-309E-43DF-AF24-D204F9C761A9}"/>
    <hyperlink ref="L274" r:id="rId2295" display="https://www.daloopa.com/src/8771748" xr:uid="{9D9E9541-ECDF-4DD0-A022-AB6C418CCAFF}"/>
    <hyperlink ref="M274" r:id="rId2296" display="https://www.daloopa.com/src/8771712" xr:uid="{350739A3-8AEF-4A27-9DE3-E232CFE228F0}"/>
    <hyperlink ref="N274" r:id="rId2297" display="https://www.daloopa.com/src/8771705" xr:uid="{49119592-6946-4E73-A1B4-E4A4C21FA27E}"/>
    <hyperlink ref="O274" r:id="rId2298" display="https://www.daloopa.com/src/8771660" xr:uid="{EFB9628D-ABC4-4C88-B6BE-5609E2BDC0AA}"/>
    <hyperlink ref="P274" r:id="rId2299" display="https://www.daloopa.com/src/8771638" xr:uid="{7E8F653C-745E-44F7-90C9-385C22425070}"/>
    <hyperlink ref="Q274" r:id="rId2300" display="https://www.daloopa.com/src/8771614" xr:uid="{3F38D76A-2E7C-4CAB-97C9-2A6E4B737177}"/>
    <hyperlink ref="R274" r:id="rId2301" display="https://www.daloopa.com/src/8771596" xr:uid="{4F1FECDB-1862-438A-9BFC-138FEC3D8550}"/>
    <hyperlink ref="S274" r:id="rId2302" display="https://www.daloopa.com/src/8771570" xr:uid="{EB4D2B95-B5A4-4D55-9CCC-11FFC61DFF5F}"/>
    <hyperlink ref="T274" r:id="rId2303" display="https://www.daloopa.com/src/8771559" xr:uid="{872ED0DC-FB14-4454-A4F4-7BBAAD1B530A}"/>
    <hyperlink ref="V274" r:id="rId2304" display="https://www.daloopa.com/src/8771483" xr:uid="{FC64B4CA-EA8B-4F7F-A9EB-1CC490776E0F}"/>
    <hyperlink ref="W274" r:id="rId2305" display="https://www.daloopa.com/src/8771473" xr:uid="{D64048B3-3335-428C-A65D-B643AD3D047E}"/>
    <hyperlink ref="X274" r:id="rId2306" display="https://www.daloopa.com/src/8771464" xr:uid="{11512F64-7336-408E-AA3C-972207F80B01}"/>
    <hyperlink ref="Y274" r:id="rId2307" display="https://www.daloopa.com/src/8771450" xr:uid="{3CAF1643-601C-4998-BCEB-EECA9568E4B6}"/>
    <hyperlink ref="Z274" r:id="rId2308" display="https://www.daloopa.com/src/8771446" xr:uid="{718C245F-80A7-415F-ABEF-83E14A852127}"/>
    <hyperlink ref="AA274" r:id="rId2309" display="https://www.daloopa.com/src/8771432" xr:uid="{D7E85F8C-7B71-46CD-B4D7-1691824918F0}"/>
    <hyperlink ref="AB274" r:id="rId2310" display="https://www.daloopa.com/src/8771428" xr:uid="{15A7B3A3-FE7F-4F86-BCD2-7ED4B50E0952}"/>
    <hyperlink ref="AC274" r:id="rId2311" display="https://www.daloopa.com/src/8771424" xr:uid="{92DE75F7-5F2A-4F2B-80E4-84D011FAE744}"/>
    <hyperlink ref="AD274" r:id="rId2312" display="https://www.daloopa.com/src/8771418" xr:uid="{7BEE1DD8-E948-4767-881B-1760D0C9C525}"/>
    <hyperlink ref="AE274" r:id="rId2313" display="https://www.daloopa.com/src/8771414" xr:uid="{777D0FF1-F346-4A4D-BAFA-9EE7AF094CC6}"/>
    <hyperlink ref="AF274" r:id="rId2314" display="https://www.daloopa.com/src/8771410" xr:uid="{206B510B-9C3F-4852-9157-82C72FC6CE7C}"/>
    <hyperlink ref="AG274" r:id="rId2315" display="https://www.daloopa.com/src/8771339" xr:uid="{E97DCDD9-73A4-4730-BD84-039A4CC89D5C}"/>
    <hyperlink ref="AH274" r:id="rId2316" display="https://www.daloopa.com/src/8847678" xr:uid="{E5EC5380-86EA-4852-92D7-8848F4A6FAAE}"/>
    <hyperlink ref="AI274" r:id="rId2317" display="https://www.daloopa.com/src/18768296" xr:uid="{BC9ACD6B-A5DE-46DE-A9DA-6162E24F43D2}"/>
    <hyperlink ref="AJ274" r:id="rId2318" display="https://www.daloopa.com/src/18768370" xr:uid="{A2D1D660-10D4-4EFA-93DB-D8BD6E36D141}"/>
    <hyperlink ref="AK274" r:id="rId2319" display="https://www.daloopa.com/src/23052773" xr:uid="{4CC62F92-B33A-465E-91E6-B8254508D49C}"/>
    <hyperlink ref="AL274" r:id="rId2320" display="https://www.daloopa.com/src/33998825" xr:uid="{51636C05-9DF3-4233-AF57-29CC5CF56206}"/>
    <hyperlink ref="AM274" r:id="rId2321" display="https://www.daloopa.com/src/41059734" xr:uid="{D002DD0C-B8BF-4D1F-9D40-2C8DB6703BA0}"/>
    <hyperlink ref="AN274" r:id="rId2322" display="https://www.daloopa.com/src/50453275" xr:uid="{BC0B6C0D-7B3A-493F-87EA-30064218FA65}"/>
    <hyperlink ref="AO274" r:id="rId2323" display="https://www.daloopa.com/src/55735353" xr:uid="{8640A917-7BB3-4BD0-98D1-B69846E48254}"/>
    <hyperlink ref="AP274" r:id="rId2324" display="https://www.daloopa.com/src/60195023" xr:uid="{640A65B0-F292-4415-AC27-077C3A48D542}"/>
    <hyperlink ref="AQ274" r:id="rId2325" display="https://www.daloopa.com/src/64848998" xr:uid="{24D49C8C-BC50-4BDC-8BF1-8A96B9B68027}"/>
    <hyperlink ref="AR274" r:id="rId2326" display="https://www.daloopa.com/src/69163613" xr:uid="{29396C18-4315-4D95-8D66-9A95B0F22E77}"/>
    <hyperlink ref="AS274" r:id="rId2327" display="https://www.daloopa.com/src/75006493" xr:uid="{59BB98EF-38B7-4ED3-A964-531C2C686ED2}"/>
    <hyperlink ref="AU274" r:id="rId2328" display="https://www.daloopa.com/src/45801638" xr:uid="{745B32A7-CC50-420A-BB67-891327C62703}"/>
    <hyperlink ref="AV274" r:id="rId2329" display="https://www.daloopa.com/src/45801639" xr:uid="{A9E4FFBE-3AB4-40D7-8D7D-6C0FAF6ACB43}"/>
    <hyperlink ref="AW274" r:id="rId2330" display="https://www.daloopa.com/src/45801640" xr:uid="{3E3C9832-FEA4-45BA-B99D-9244260CE9D2}"/>
    <hyperlink ref="AX274" r:id="rId2331" display="https://www.daloopa.com/src/45801641" xr:uid="{C364418D-66A3-47A7-BCD9-60AC42256605}"/>
    <hyperlink ref="AY274" r:id="rId2332" display="https://www.daloopa.com/src/45801642" xr:uid="{9359799E-39EF-44D9-ABF8-6A0A536BE5E4}"/>
    <hyperlink ref="AZ274" r:id="rId2333" display="https://www.daloopa.com/src/45801643" xr:uid="{E4B512DD-9367-4DCE-B0C8-09861FCB4D31}"/>
    <hyperlink ref="BA274" r:id="rId2334" display="https://www.daloopa.com/src/45801644" xr:uid="{BE96C27A-8C2B-4994-B17A-C4BBC1EA875F}"/>
    <hyperlink ref="BB274" r:id="rId2335" display="https://www.daloopa.com/src/45801645" xr:uid="{F18E8911-F281-42D5-BCFD-59CF6697D2FE}"/>
    <hyperlink ref="BC274" r:id="rId2336" display="https://www.daloopa.com/src/51172060" xr:uid="{76A63049-7A32-40F6-AD1A-569598186B56}"/>
    <hyperlink ref="BD274" r:id="rId2337" display="https://www.daloopa.com/src/69165716" xr:uid="{F84FF9FA-A7C3-4117-B7A2-5179CD98DCF9}"/>
    <hyperlink ref="A275" r:id="rId2338" xr:uid="{FCDAC061-2B0A-47E0-AA0C-51096A4F6F4C}"/>
    <hyperlink ref="C275" r:id="rId2339" xr:uid="{95D562EA-42DE-4B5D-9A35-83C65F2EC84D}"/>
    <hyperlink ref="E275" r:id="rId2340" display="https://www.daloopa.com/src/8772075" xr:uid="{C76B1AF4-08B8-49E3-A2D0-B502A5818E67}"/>
    <hyperlink ref="F275" r:id="rId2341" display="https://www.daloopa.com/src/8772065" xr:uid="{BAC27A30-4616-4477-9DF7-ACBB7CA57781}"/>
    <hyperlink ref="G275" r:id="rId2342" display="https://www.daloopa.com/src/8772020" xr:uid="{0AA9FDCB-9E65-480C-9F22-349AEFC71853}"/>
    <hyperlink ref="H275" r:id="rId2343" display="https://www.daloopa.com/src/8771883" xr:uid="{B9ECF29C-FF89-4DD3-9250-D21CBADF091F}"/>
    <hyperlink ref="I275" r:id="rId2344" display="https://www.daloopa.com/src/8771849" xr:uid="{D24B52F2-6A57-4E5C-96F8-AA69D6A3BE56}"/>
    <hyperlink ref="J275" r:id="rId2345" display="https://www.daloopa.com/src/8771769" xr:uid="{0FC3DECA-404A-4387-90BF-1CB739949795}"/>
    <hyperlink ref="K275" r:id="rId2346" display="https://www.daloopa.com/src/8771761" xr:uid="{5CC5AA34-DF99-4EDB-9D60-FCF40515440A}"/>
    <hyperlink ref="L275" r:id="rId2347" display="https://www.daloopa.com/src/8771745" xr:uid="{2A531C71-1A1C-428D-AF91-956F17235DC4}"/>
    <hyperlink ref="M275" r:id="rId2348" display="https://www.daloopa.com/src/8771709" xr:uid="{DAFAF374-8B55-409C-A57F-49D3C2585F86}"/>
    <hyperlink ref="N275" r:id="rId2349" display="https://www.daloopa.com/src/8771703" xr:uid="{3B291F1F-0A14-43E5-869C-E6015AABC1B0}"/>
    <hyperlink ref="O275" r:id="rId2350" display="https://www.daloopa.com/src/8771658" xr:uid="{A5F23FAE-DD33-440D-B637-586438F9A677}"/>
    <hyperlink ref="P275" r:id="rId2351" display="https://www.daloopa.com/src/8771636" xr:uid="{281AC3E3-C19D-4415-9AE3-3BB6B80C4132}"/>
    <hyperlink ref="Q275" r:id="rId2352" display="https://www.daloopa.com/src/8771613" xr:uid="{9ABB2C33-01EF-4E69-B3F6-877B545493B4}"/>
    <hyperlink ref="R275" r:id="rId2353" display="https://www.daloopa.com/src/8771594" xr:uid="{226997F2-B693-4C01-B7A8-787E5088DCEC}"/>
    <hyperlink ref="S275" r:id="rId2354" display="https://www.daloopa.com/src/8771568" xr:uid="{0F430E32-23C6-47B5-B553-A85CACAA8BBC}"/>
    <hyperlink ref="T275" r:id="rId2355" display="https://www.daloopa.com/src/8771557" xr:uid="{7681FD9E-9B3B-4AB2-9946-BBB77C10E38F}"/>
    <hyperlink ref="U275" r:id="rId2356" display="https://www.daloopa.com/src/8771550" xr:uid="{A97FE9A8-5AB9-4C11-8D41-2F03577D7B65}"/>
    <hyperlink ref="V275" r:id="rId2357" display="https://www.daloopa.com/src/8771482" xr:uid="{AE183FCD-4AE4-4B2E-9A6C-211E54772EC5}"/>
    <hyperlink ref="W275" r:id="rId2358" display="https://www.daloopa.com/src/8771471" xr:uid="{E125356C-E1F3-4BC9-94E3-F7D47AB5780A}"/>
    <hyperlink ref="X275" r:id="rId2359" display="https://www.daloopa.com/src/8771462" xr:uid="{E889DA8C-2B3F-44A2-9352-BFCEB4F8C6A0}"/>
    <hyperlink ref="Y275" r:id="rId2360" display="https://www.daloopa.com/src/8771448" xr:uid="{31B16656-A1F1-4067-B806-8255ADEB6B27}"/>
    <hyperlink ref="Z275" r:id="rId2361" display="https://www.daloopa.com/src/8771445" xr:uid="{CF80FEF1-E4B3-47AE-BD1B-4C68F583796E}"/>
    <hyperlink ref="AA275" r:id="rId2362" display="https://www.daloopa.com/src/8771431" xr:uid="{FF90DCAE-2791-4D1C-98F2-604F68804677}"/>
    <hyperlink ref="AB275" r:id="rId2363" display="https://www.daloopa.com/src/8771427" xr:uid="{5C4C1DF4-757B-4A8B-A1AF-F99DF1258BC7}"/>
    <hyperlink ref="AC275" r:id="rId2364" display="https://www.daloopa.com/src/8771422" xr:uid="{99C12979-8A01-444B-A259-C6C50D105008}"/>
    <hyperlink ref="AD275" r:id="rId2365" display="https://www.daloopa.com/src/8771416" xr:uid="{35E44642-0EAD-407F-8A44-C308CC897D93}"/>
    <hyperlink ref="AE275" r:id="rId2366" display="https://www.daloopa.com/src/8771413" xr:uid="{84971BD6-E32E-4C56-AB79-CAD71CB16D48}"/>
    <hyperlink ref="AF275" r:id="rId2367" display="https://www.daloopa.com/src/8771409" xr:uid="{326962D1-6334-4FAD-84AB-7DA4AF223A17}"/>
    <hyperlink ref="AG275" r:id="rId2368" display="https://www.daloopa.com/src/8771337" xr:uid="{F12CEAF4-095F-4391-B0FA-C73127CE34D8}"/>
    <hyperlink ref="AH275" r:id="rId2369" display="https://www.daloopa.com/src/8847676" xr:uid="{5F8C9082-5969-4882-96AD-65DFBE2EEB32}"/>
    <hyperlink ref="AI275" r:id="rId2370" display="https://www.daloopa.com/src/18768287" xr:uid="{60ED147E-8097-4781-A97D-9B23B627DAD9}"/>
    <hyperlink ref="AJ275" r:id="rId2371" display="https://www.daloopa.com/src/18768369" xr:uid="{5BE3DF3E-271F-411D-92FB-386958A218AF}"/>
    <hyperlink ref="AK275" r:id="rId2372" display="https://www.daloopa.com/src/23052771" xr:uid="{8F3F14C2-17FF-4DA1-9B9E-0E48E2F55145}"/>
    <hyperlink ref="AL275" r:id="rId2373" display="https://www.daloopa.com/src/33998823" xr:uid="{CBE6B1DC-3C96-4F37-9A8C-491FE481B4AE}"/>
    <hyperlink ref="AM275" r:id="rId2374" display="https://www.daloopa.com/src/41059732" xr:uid="{193399C3-2D6E-42B0-A359-D313D4B0AB7A}"/>
    <hyperlink ref="AN275" r:id="rId2375" display="https://www.daloopa.com/src/50453274" xr:uid="{79EABD2A-CEE1-4F9D-8CD5-65EB606DE1B5}"/>
    <hyperlink ref="AO275" r:id="rId2376" display="https://www.daloopa.com/src/55735354" xr:uid="{AAA77CA4-C72D-4BE6-9D3D-35B3B43FD914}"/>
    <hyperlink ref="AP275" r:id="rId2377" display="https://www.daloopa.com/src/60195021" xr:uid="{AB1D5CE9-5EA8-47A1-AF0A-B286573E8C78}"/>
    <hyperlink ref="AQ275" r:id="rId2378" display="https://www.daloopa.com/src/64848997" xr:uid="{BDAF580A-ED4E-4EEC-B7C8-F74E525D55DB}"/>
    <hyperlink ref="AR275" r:id="rId2379" display="https://www.daloopa.com/src/69163614" xr:uid="{78C498FE-8497-4F51-8097-E9BCE9D5CB56}"/>
    <hyperlink ref="AS275" r:id="rId2380" display="https://www.daloopa.com/src/75006491" xr:uid="{AD9F91AB-052C-4E24-B3DA-82B2AD8C98E5}"/>
    <hyperlink ref="AU275" r:id="rId2381" display="https://www.daloopa.com/src/45801620" xr:uid="{ED41C229-78DC-4DA4-A539-1CD677E0C0DB}"/>
    <hyperlink ref="AV275" r:id="rId2382" display="https://www.daloopa.com/src/45801621" xr:uid="{A234DCF3-4D1A-4D36-A152-4C5CA9460C03}"/>
    <hyperlink ref="AW275" r:id="rId2383" display="https://www.daloopa.com/src/45801622" xr:uid="{D6B40382-CCA4-48AB-B34F-EB3D85CE8F86}"/>
    <hyperlink ref="AX275" r:id="rId2384" display="https://www.daloopa.com/src/45801623" xr:uid="{F9D6683A-8FA8-4EAC-813A-5AFE28B06322}"/>
    <hyperlink ref="AY275" r:id="rId2385" display="https://www.daloopa.com/src/45801624" xr:uid="{019EB9A0-D078-4048-85A3-7A82268A33F3}"/>
    <hyperlink ref="AZ275" r:id="rId2386" display="https://www.daloopa.com/src/45801625" xr:uid="{F7AC1645-BD2D-4BFD-9C14-E3BCEEF6A465}"/>
    <hyperlink ref="BA275" r:id="rId2387" display="https://www.daloopa.com/src/45801626" xr:uid="{2C31E128-B5AE-4A07-9E5D-033602DC21E7}"/>
    <hyperlink ref="BB275" r:id="rId2388" display="https://www.daloopa.com/src/45801647" xr:uid="{54FF4C51-A6D9-4402-A537-AE9CA9F03D19}"/>
    <hyperlink ref="BC275" r:id="rId2389" display="https://www.daloopa.com/src/51172061" xr:uid="{C0605BAC-2F65-4AA0-9F7B-4B0A89B9760B}"/>
    <hyperlink ref="BD275" r:id="rId2390" display="https://www.daloopa.com/src/69165717" xr:uid="{D4DEA6B2-5CAE-4FE2-8D71-2A3120C76C09}"/>
    <hyperlink ref="A276" r:id="rId2391" xr:uid="{D70F289D-793D-42E3-931C-4C9CD06D3625}"/>
    <hyperlink ref="C276" r:id="rId2392" xr:uid="{E794E56D-3A74-420F-8D69-F6CA8EA05F00}"/>
    <hyperlink ref="E276" r:id="rId2393" display="https://www.daloopa.com/src/8772076" xr:uid="{43C60011-652E-4B57-9389-2F78091FEEAF}"/>
    <hyperlink ref="F276" r:id="rId2394" display="https://www.daloopa.com/src/8772066" xr:uid="{3A701586-8B0F-4724-ACAE-5ADDB3712F4C}"/>
    <hyperlink ref="G276" r:id="rId2395" display="https://www.daloopa.com/src/8772022" xr:uid="{52A2BD65-6010-4499-A7B2-FA6F064EBDF7}"/>
    <hyperlink ref="H276" r:id="rId2396" display="https://www.daloopa.com/src/8771885" xr:uid="{501E63FE-C644-4869-8A72-CED05352798B}"/>
    <hyperlink ref="I276" r:id="rId2397" display="https://www.daloopa.com/src/8771852" xr:uid="{FDCBAD7C-B237-40A0-9657-76DC944AEB4A}"/>
    <hyperlink ref="J276" r:id="rId2398" display="https://www.daloopa.com/src/8771772" xr:uid="{04D9310D-A47A-4483-86AB-E9BCA6D56B9C}"/>
    <hyperlink ref="K276" r:id="rId2399" display="https://www.daloopa.com/src/8771763" xr:uid="{924124C8-3AD5-43F7-855C-694F097035F3}"/>
    <hyperlink ref="L276" r:id="rId2400" display="https://www.daloopa.com/src/8771747" xr:uid="{4215AA43-0595-47E5-A954-4938CF3699D0}"/>
    <hyperlink ref="M276" r:id="rId2401" display="https://www.daloopa.com/src/8771711" xr:uid="{B38C2C8F-B10F-46DD-8B64-164DC76B5534}"/>
    <hyperlink ref="N276" r:id="rId2402" display="https://www.daloopa.com/src/8771704" xr:uid="{A7449340-22DA-455F-A4C4-79F4E73CE460}"/>
    <hyperlink ref="O276" r:id="rId2403" display="https://www.daloopa.com/src/8771659" xr:uid="{4BC6F402-F37C-45FF-94FE-8CCD13451AA9}"/>
    <hyperlink ref="P276" r:id="rId2404" display="https://www.daloopa.com/src/8771637" xr:uid="{76694908-DEE0-4CF7-938D-9E68CA57487B}"/>
    <hyperlink ref="R276" r:id="rId2405" display="https://www.daloopa.com/src/8771595" xr:uid="{8EA006FA-C445-43D8-B66B-B5D587D94903}"/>
    <hyperlink ref="S276" r:id="rId2406" display="https://www.daloopa.com/src/8771569" xr:uid="{469834CF-CCEB-4FDA-940E-4F66A6B657F1}"/>
    <hyperlink ref="T276" r:id="rId2407" display="https://www.daloopa.com/src/8771558" xr:uid="{E03F1786-DF19-4C19-8874-99B22F4896C8}"/>
    <hyperlink ref="AU276" r:id="rId2408" display="https://www.daloopa.com/src/45801627" xr:uid="{CE2E6CA7-691B-4FD0-88FD-8CCB3F932AE5}"/>
    <hyperlink ref="AV276" r:id="rId2409" display="https://www.daloopa.com/src/45801628" xr:uid="{75380B99-D854-4AF8-A6D6-11652E78FD80}"/>
    <hyperlink ref="AW276" r:id="rId2410" display="https://www.daloopa.com/src/45801629" xr:uid="{FD4F02BD-9B03-40DF-8552-300D978F0F7D}"/>
    <hyperlink ref="AX276" r:id="rId2411" display="https://www.daloopa.com/src/45801630" xr:uid="{701AC528-50DC-43BE-B783-1A327F02A2B2}"/>
    <hyperlink ref="A280" r:id="rId2412" xr:uid="{B2E0F10A-B928-473F-9645-3D2BF4EFEF84}"/>
    <hyperlink ref="C280" r:id="rId2413" xr:uid="{4D19E83D-D8A1-4CAE-B31F-66F3A702AF8D}"/>
    <hyperlink ref="E280" r:id="rId2414" display="https://www.daloopa.com/src/4423493" xr:uid="{C9C96A6D-63DE-422B-BB42-F94AC409E477}"/>
    <hyperlink ref="F280" r:id="rId2415" display="https://www.daloopa.com/src/4423498" xr:uid="{710FAC5D-56E6-4823-B19F-B8BA9C1295D8}"/>
    <hyperlink ref="G280" r:id="rId2416" display="https://www.daloopa.com/src/4423503" xr:uid="{2FC9D972-400B-48D4-ABA4-B877A2830FE4}"/>
    <hyperlink ref="H280" r:id="rId2417" display="https://www.daloopa.com/src/4423595" xr:uid="{879D3785-6B29-456F-BD51-C7EA1A6DCDF7}"/>
    <hyperlink ref="I280" r:id="rId2418" display="https://www.daloopa.com/src/4423600" xr:uid="{C48EE540-45F4-430D-BC2E-91646A346362}"/>
    <hyperlink ref="J280" r:id="rId2419" display="https://www.daloopa.com/src/4423605" xr:uid="{0F5AF7D3-FCC0-41E3-B97E-9C716E809B0F}"/>
    <hyperlink ref="K280" r:id="rId2420" display="https://www.daloopa.com/src/4423610" xr:uid="{777CD5D6-C458-4322-AA37-2D1E70E3046A}"/>
    <hyperlink ref="L280" r:id="rId2421" display="https://www.daloopa.com/src/4423615" xr:uid="{78B6E9C8-5779-4218-8767-A49138328ABE}"/>
    <hyperlink ref="M280" r:id="rId2422" display="https://www.daloopa.com/src/4423620" xr:uid="{F3AA58DE-8E0E-478F-BC76-479C4297E731}"/>
    <hyperlink ref="N280" r:id="rId2423" display="https://www.daloopa.com/src/4423625" xr:uid="{6030B6AA-3778-43EC-AAE0-E02E973B1014}"/>
    <hyperlink ref="O280" r:id="rId2424" display="https://www.daloopa.com/src/4423590" xr:uid="{D52FEDE5-0AE8-4956-B960-D7E15850FB43}"/>
    <hyperlink ref="P280" r:id="rId2425" display="https://www.daloopa.com/src/4423585" xr:uid="{899C396E-F8D1-4D7D-A0B7-2CB808B4810D}"/>
    <hyperlink ref="Q280" r:id="rId2426" display="https://www.daloopa.com/src/4423580" xr:uid="{8EDF35B2-4D58-4198-B4CB-FAFAB0276827}"/>
    <hyperlink ref="R280" r:id="rId2427" display="https://www.daloopa.com/src/4423575" xr:uid="{18224A20-7495-435A-ADD5-DA3E134A0FE3}"/>
    <hyperlink ref="S280" r:id="rId2428" display="https://www.daloopa.com/src/4423570" xr:uid="{88A15AC2-77F2-4068-82D2-E28E4A1A992F}"/>
    <hyperlink ref="T280" r:id="rId2429" display="https://www.daloopa.com/src/4423565" xr:uid="{1E243C2C-5412-43FF-BE09-D09A51A272C1}"/>
    <hyperlink ref="U280" r:id="rId2430" display="https://www.daloopa.com/src/4423557" xr:uid="{94FC92E7-C472-4615-A63C-B72B3FFEA0CE}"/>
    <hyperlink ref="V280" r:id="rId2431" display="https://www.daloopa.com/src/4423552" xr:uid="{78CA96EA-B02F-46DA-8F8B-42C03E3BD9C0}"/>
    <hyperlink ref="W280" r:id="rId2432" display="https://www.daloopa.com/src/4423547" xr:uid="{B6B000C9-D1D0-4FA9-BF45-7AE6A7AC7D7F}"/>
    <hyperlink ref="X280" r:id="rId2433" display="https://www.daloopa.com/src/4423538" xr:uid="{8AF8206F-1C52-4C23-85CD-5A89C6929B93}"/>
    <hyperlink ref="Y280" r:id="rId2434" display="https://www.daloopa.com/src/4423533" xr:uid="{17A1F88E-F396-45C8-8D18-B7BD69FB9006}"/>
    <hyperlink ref="Z280" r:id="rId2435" display="https://www.daloopa.com/src/4423528" xr:uid="{519F89EF-3E36-44E9-A04A-E0AE86AD9715}"/>
    <hyperlink ref="AA280" r:id="rId2436" display="https://www.daloopa.com/src/4423523" xr:uid="{95F50900-E864-4938-A8C4-37E7622DBA83}"/>
    <hyperlink ref="AB280" r:id="rId2437" display="https://www.daloopa.com/src/4423518" xr:uid="{44C5DDD3-377D-424D-AD9F-66FB28EAF595}"/>
    <hyperlink ref="AC280" r:id="rId2438" display="https://www.daloopa.com/src/4423513" xr:uid="{E81058C9-B130-4278-B405-42DE26EFB915}"/>
    <hyperlink ref="AD280" r:id="rId2439" display="https://www.daloopa.com/src/4423508" xr:uid="{DDE68FEC-4AD0-4B06-80EC-7403213CE942}"/>
    <hyperlink ref="AE280" r:id="rId2440" display="https://www.daloopa.com/src/4423482" xr:uid="{433E0714-4CB0-4E1A-A7BA-9404714717C7}"/>
    <hyperlink ref="AF280" r:id="rId2441" display="https://www.daloopa.com/src/4423477" xr:uid="{9650EC23-0460-4CE3-BF7F-E1DE19BE8C4F}"/>
    <hyperlink ref="AG280" r:id="rId2442" display="https://www.daloopa.com/src/8847767" xr:uid="{2D1BDA21-4A10-4407-A3A8-B86EE2F9933E}"/>
    <hyperlink ref="AH280" r:id="rId2443" display="https://www.daloopa.com/src/8847772" xr:uid="{8D7E716D-3BBE-47F6-848C-F938067616BB}"/>
    <hyperlink ref="AI280" r:id="rId2444" display="https://www.daloopa.com/src/18756157" xr:uid="{D7DDC790-C6CB-4EF6-9ADB-46583D626B3A}"/>
    <hyperlink ref="AJ280" r:id="rId2445" display="https://www.daloopa.com/src/18748109" xr:uid="{5692C62E-5A82-4B89-BE00-8E8AA79140E4}"/>
    <hyperlink ref="AK280" r:id="rId2446" display="https://www.daloopa.com/src/23052241" xr:uid="{68EDCE84-D42F-4DB4-9512-54822569882C}"/>
    <hyperlink ref="AL280" r:id="rId2447" display="https://www.daloopa.com/src/33997555" xr:uid="{D610CF6C-41A0-4863-A9D3-D4E6B19F3ABB}"/>
    <hyperlink ref="AM280" r:id="rId2448" display="https://www.daloopa.com/src/41059690" xr:uid="{B4A125E8-8E60-4C1B-8E83-45846DFEB056}"/>
    <hyperlink ref="AN280" r:id="rId2449" display="https://www.daloopa.com/src/50451991" xr:uid="{F44A8600-6C58-4CD8-B4BD-11BDDA09FA5F}"/>
    <hyperlink ref="AO280" r:id="rId2450" display="https://www.daloopa.com/src/55732312" xr:uid="{90A70010-467C-4582-8548-797568BE29EA}"/>
    <hyperlink ref="AP280" r:id="rId2451" display="https://www.daloopa.com/src/60194775" xr:uid="{1E3AF4F0-34C9-4CB8-A251-6B33F1CB66E7}"/>
    <hyperlink ref="AQ280" r:id="rId2452" display="https://www.daloopa.com/src/64848724" xr:uid="{28307D70-EA5B-4657-8A11-137BA613E31B}"/>
    <hyperlink ref="AR280" r:id="rId2453" display="https://www.daloopa.com/src/69162788" xr:uid="{65A42A62-46DD-4959-AB81-D1BECEF06FF2}"/>
    <hyperlink ref="AS280" r:id="rId2454" display="https://www.daloopa.com/src/75006849" xr:uid="{F111AAA5-D5FF-4B4F-BFDC-7985C0812865}"/>
    <hyperlink ref="AU280" r:id="rId2455" display="https://www.daloopa.com/src/50721573" xr:uid="{6F1B16A3-F110-4E42-A419-EF0878CE83B5}"/>
    <hyperlink ref="AV280" r:id="rId2456" display="https://www.daloopa.com/src/50721554" xr:uid="{336CD2BD-615B-480F-94ED-0F725E058091}"/>
    <hyperlink ref="AW280" r:id="rId2457" display="https://www.daloopa.com/src/50721527" xr:uid="{BAECCF71-D16A-4E02-9BC7-BB77B7EFDA3E}"/>
    <hyperlink ref="AX280" r:id="rId2458" display="https://www.daloopa.com/src/50721496" xr:uid="{4ED7D982-AD5B-430B-A949-A6E7A362E7FA}"/>
    <hyperlink ref="AY280" r:id="rId2459" display="https://www.daloopa.com/src/50721429" xr:uid="{736598D5-2D85-447A-BCA3-E419DB4629F6}"/>
    <hyperlink ref="AZ280" r:id="rId2460" display="https://www.daloopa.com/src/50721373" xr:uid="{4DE4DD66-9D9F-4051-89AD-F8A7897B3128}"/>
    <hyperlink ref="BA280" r:id="rId2461" display="https://www.daloopa.com/src/50721270" xr:uid="{4E3B5467-E403-4F40-99DB-DB38308C35AC}"/>
    <hyperlink ref="BB280" r:id="rId2462" display="https://www.daloopa.com/src/18748554" xr:uid="{97597702-A723-4AEC-905E-7A9660EF4A6E}"/>
    <hyperlink ref="BC280" r:id="rId2463" display="https://www.daloopa.com/src/50452026" xr:uid="{E2B40EED-C381-4F77-B01C-F6A806A67D44}"/>
    <hyperlink ref="BD280" r:id="rId2464" display="https://www.daloopa.com/src/69162804" xr:uid="{931CF2D7-24DA-49CE-A24E-95F0B2CEF670}"/>
    <hyperlink ref="A281" r:id="rId2465" xr:uid="{D680BB9A-33DB-4331-87BD-7930CAD80331}"/>
    <hyperlink ref="C281" r:id="rId2466" xr:uid="{CCCE8D88-56AE-4941-9518-2A8BFA69C4ED}"/>
    <hyperlink ref="E281" r:id="rId2467" display="https://www.daloopa.com/src/4423494" xr:uid="{CB87AAC4-BFAC-4D11-883B-6EDE921AD232}"/>
    <hyperlink ref="F281" r:id="rId2468" display="https://www.daloopa.com/src/4423499" xr:uid="{9DA4C31B-DBFF-40F3-9575-602392554F19}"/>
    <hyperlink ref="G281" r:id="rId2469" display="https://www.daloopa.com/src/4423504" xr:uid="{CA0B96D6-ABED-4A2A-8C51-24B663EE16A6}"/>
    <hyperlink ref="H281" r:id="rId2470" display="https://www.daloopa.com/src/4423596" xr:uid="{A34315C9-E4D0-4ABA-B2BE-9837D082BDB0}"/>
    <hyperlink ref="I281" r:id="rId2471" display="https://www.daloopa.com/src/4423601" xr:uid="{A0C40A8E-96D4-4B21-8553-DF2A7D238BB7}"/>
    <hyperlink ref="J281" r:id="rId2472" display="https://www.daloopa.com/src/4423606" xr:uid="{5F8A3001-7C53-4634-8DBB-2D4C0D74BAC4}"/>
    <hyperlink ref="K281" r:id="rId2473" display="https://www.daloopa.com/src/4423611" xr:uid="{6108AEB6-179F-478E-98C3-3025F6047AED}"/>
    <hyperlink ref="L281" r:id="rId2474" display="https://www.daloopa.com/src/4423616" xr:uid="{ADDFB69D-6CF9-4BEA-997B-B8AF3D326505}"/>
    <hyperlink ref="M281" r:id="rId2475" display="https://www.daloopa.com/src/4423621" xr:uid="{A8CE1414-D166-4B77-83A5-879312967D50}"/>
    <hyperlink ref="N281" r:id="rId2476" display="https://www.daloopa.com/src/4423626" xr:uid="{836DAB94-1AE4-45E6-B805-2F7FD8844615}"/>
    <hyperlink ref="O281" r:id="rId2477" display="https://www.daloopa.com/src/4423591" xr:uid="{8782B8CC-663A-433B-903E-C11C07EEB4A8}"/>
    <hyperlink ref="P281" r:id="rId2478" display="https://www.daloopa.com/src/4423586" xr:uid="{04A682E7-FA40-41B6-94EE-B58E3FED934E}"/>
    <hyperlink ref="Q281" r:id="rId2479" display="https://www.daloopa.com/src/4423581" xr:uid="{CEB2236D-1A48-4E46-8EA3-A04543BB911E}"/>
    <hyperlink ref="R281" r:id="rId2480" display="https://www.daloopa.com/src/4423576" xr:uid="{C333AA0B-19E8-49D4-A275-80DEE535A029}"/>
    <hyperlink ref="S281" r:id="rId2481" display="https://www.daloopa.com/src/4423571" xr:uid="{79CEC8B0-735C-4454-9210-D77B6F59A6BD}"/>
    <hyperlink ref="T281" r:id="rId2482" display="https://www.daloopa.com/src/4423566" xr:uid="{916E771C-E6E4-42FA-ABCD-44161301D0AE}"/>
    <hyperlink ref="U281" r:id="rId2483" display="https://www.daloopa.com/src/4423558" xr:uid="{DFD9E201-5BC7-4BAE-800F-1F353BF912C7}"/>
    <hyperlink ref="V281" r:id="rId2484" display="https://www.daloopa.com/src/4423553" xr:uid="{C3EE9331-F85F-4207-9BF1-505CC1355C66}"/>
    <hyperlink ref="W281" r:id="rId2485" display="https://www.daloopa.com/src/4423548" xr:uid="{51F5E4FC-E0E4-457C-A869-246D849560ED}"/>
    <hyperlink ref="X281" r:id="rId2486" display="https://www.daloopa.com/src/4423539" xr:uid="{7E8B61D1-A12E-41B5-A460-C4A967F50C69}"/>
    <hyperlink ref="Y281" r:id="rId2487" display="https://www.daloopa.com/src/4423534" xr:uid="{31B57176-F563-4174-B718-5394A6D39D12}"/>
    <hyperlink ref="Z281" r:id="rId2488" display="https://www.daloopa.com/src/4423529" xr:uid="{7CBD43AB-14B9-4215-8CEA-AB26543C9FBF}"/>
    <hyperlink ref="AA281" r:id="rId2489" display="https://www.daloopa.com/src/4423524" xr:uid="{EE7A96B1-F142-484C-9D4B-F92F15571D29}"/>
    <hyperlink ref="AB281" r:id="rId2490" display="https://www.daloopa.com/src/4423519" xr:uid="{F321320F-8711-4B99-91AA-8B3FA24194EE}"/>
    <hyperlink ref="AC281" r:id="rId2491" display="https://www.daloopa.com/src/4423514" xr:uid="{E01F2588-ED3C-497A-8E06-6788B1417A0A}"/>
    <hyperlink ref="AD281" r:id="rId2492" display="https://www.daloopa.com/src/4423509" xr:uid="{C025DC99-E271-441D-9329-0192994EAA3F}"/>
    <hyperlink ref="AE281" r:id="rId2493" display="https://www.daloopa.com/src/4423483" xr:uid="{C3EF0527-CF2F-4BC4-8C4D-0598ECB5C8EF}"/>
    <hyperlink ref="AF281" r:id="rId2494" display="https://www.daloopa.com/src/4423478" xr:uid="{C2EAD428-6A05-4B98-B204-A608BFFCA21B}"/>
    <hyperlink ref="AG281" r:id="rId2495" display="https://www.daloopa.com/src/8847768" xr:uid="{75FD6B80-5F7D-42C6-B02E-B618C1FC38F3}"/>
    <hyperlink ref="AH281" r:id="rId2496" display="https://www.daloopa.com/src/8847773" xr:uid="{BF159AED-C249-4402-BCA1-8D5E651E90E0}"/>
    <hyperlink ref="AI281" r:id="rId2497" display="https://www.daloopa.com/src/18756156" xr:uid="{94AC8866-EAFE-423A-A46E-A273AAD3EDF5}"/>
    <hyperlink ref="AJ281" r:id="rId2498" display="https://www.daloopa.com/src/18748110" xr:uid="{F8C1130A-FBC5-4F21-950B-830D14CCAC13}"/>
    <hyperlink ref="AK281" r:id="rId2499" display="https://www.daloopa.com/src/23052240" xr:uid="{BD9B2044-5EAF-4092-9341-FA10FC19D8C7}"/>
    <hyperlink ref="AL281" r:id="rId2500" display="https://www.daloopa.com/src/33997556" xr:uid="{81D62F0C-980A-41EE-A166-E796F1F4348B}"/>
    <hyperlink ref="AM281" r:id="rId2501" display="https://www.daloopa.com/src/41059691" xr:uid="{29520146-5265-4119-BCBD-DA94477EBAE7}"/>
    <hyperlink ref="AN281" r:id="rId2502" display="https://www.daloopa.com/src/50451994" xr:uid="{BD8F7E5C-39D5-4CF0-83A8-A8E58676ADE6}"/>
    <hyperlink ref="AO281" r:id="rId2503" display="https://www.daloopa.com/src/55732313" xr:uid="{ADEDCB73-F336-4BF9-8294-70FC189AEE85}"/>
    <hyperlink ref="AP281" r:id="rId2504" display="https://www.daloopa.com/src/60194774" xr:uid="{4EEEA50B-0F2E-4772-98DB-F1F6E3AED11D}"/>
    <hyperlink ref="AQ281" r:id="rId2505" display="https://www.daloopa.com/src/64848725" xr:uid="{8A22625A-8EF6-4A23-872B-CF1DEED7F61C}"/>
    <hyperlink ref="AR281" r:id="rId2506" display="https://www.daloopa.com/src/69162787" xr:uid="{FBAFA28D-8738-4BAB-9CD2-00293DE859B5}"/>
    <hyperlink ref="AS281" r:id="rId2507" display="https://www.daloopa.com/src/75006851" xr:uid="{97B091F0-1789-4100-9272-A5AE33D62780}"/>
    <hyperlink ref="AU281" r:id="rId2508" display="https://www.daloopa.com/src/50721572" xr:uid="{B6FBA4F2-B760-4DE8-9FC1-7E21B5B59412}"/>
    <hyperlink ref="AV281" r:id="rId2509" display="https://www.daloopa.com/src/50721556" xr:uid="{23E479AA-E021-4130-B96F-337477D0B362}"/>
    <hyperlink ref="AW281" r:id="rId2510" display="https://www.daloopa.com/src/50721528" xr:uid="{2DBF62A7-AE53-469B-A665-97D0BDB8E5A5}"/>
    <hyperlink ref="AX281" r:id="rId2511" display="https://www.daloopa.com/src/50721495" xr:uid="{94D49E6D-FAC0-4BDD-95A8-B208F936FA0E}"/>
    <hyperlink ref="AY281" r:id="rId2512" display="https://www.daloopa.com/src/50721428" xr:uid="{D2C1A040-7AFB-49D1-9EC2-18C25D829885}"/>
    <hyperlink ref="AZ281" r:id="rId2513" display="https://www.daloopa.com/src/50721374" xr:uid="{D3E0D931-6208-49E8-8619-859B409B226B}"/>
    <hyperlink ref="BA281" r:id="rId2514" display="https://www.daloopa.com/src/50721267" xr:uid="{5662863B-CBF1-449A-90EE-6AE73624175D}"/>
    <hyperlink ref="BB281" r:id="rId2515" display="https://www.daloopa.com/src/18748552" xr:uid="{9B989DCA-1C6D-4E05-9444-CEB1181ED240}"/>
    <hyperlink ref="BC281" r:id="rId2516" display="https://www.daloopa.com/src/50452027" xr:uid="{C17C9B65-0B0D-495B-BD3E-876A54C7A15A}"/>
    <hyperlink ref="BD281" r:id="rId2517" display="https://www.daloopa.com/src/69162805" xr:uid="{20D48612-0B55-4A6E-AE36-51595673A552}"/>
    <hyperlink ref="A282" r:id="rId2518" xr:uid="{FED7FA22-CF90-4BED-A355-B901D1573DA2}"/>
    <hyperlink ref="C282" r:id="rId2519" xr:uid="{7D2124AF-6340-4F4B-9C00-13795D1B6664}"/>
    <hyperlink ref="E282" r:id="rId2520" display="https://www.daloopa.com/src/4423495" xr:uid="{855DD0D5-D603-4CF1-A1AA-06FD2C4A81CF}"/>
    <hyperlink ref="F282" r:id="rId2521" display="https://www.daloopa.com/src/4423500" xr:uid="{AA163037-076A-4F99-9861-75F15542B648}"/>
    <hyperlink ref="G282" r:id="rId2522" display="https://www.daloopa.com/src/4423505" xr:uid="{F544F39B-8A7A-49B8-953B-A971AF08A388}"/>
    <hyperlink ref="H282" r:id="rId2523" display="https://www.daloopa.com/src/4423597" xr:uid="{DE1D3562-CECD-4013-BCA0-C42E9DA52E71}"/>
    <hyperlink ref="I282" r:id="rId2524" display="https://www.daloopa.com/src/4423602" xr:uid="{4378C7A6-EA92-4C52-8E89-631A2DE9D0DD}"/>
    <hyperlink ref="J282" r:id="rId2525" display="https://www.daloopa.com/src/4423607" xr:uid="{F154FFC8-8B1E-4CD5-A7B9-6D2F14121F3C}"/>
    <hyperlink ref="K282" r:id="rId2526" display="https://www.daloopa.com/src/4423612" xr:uid="{4C380AC0-B573-4CF9-B93C-DDC1953C971F}"/>
    <hyperlink ref="L282" r:id="rId2527" display="https://www.daloopa.com/src/4423617" xr:uid="{8A94BED2-94D8-4844-B3D0-4E0B135DFD48}"/>
    <hyperlink ref="M282" r:id="rId2528" display="https://www.daloopa.com/src/4423622" xr:uid="{0F5A5346-29A6-46DE-993A-E270663646F3}"/>
    <hyperlink ref="N282" r:id="rId2529" display="https://www.daloopa.com/src/4423627" xr:uid="{9E021F73-F9F9-4F54-886B-BB9CD8642C4C}"/>
    <hyperlink ref="O282" r:id="rId2530" display="https://www.daloopa.com/src/4423592" xr:uid="{AFFF46D7-00E1-4C14-A185-578CF1113E41}"/>
    <hyperlink ref="P282" r:id="rId2531" display="https://www.daloopa.com/src/4423587" xr:uid="{B8173C57-6A1D-49D5-922D-23B0152999F4}"/>
    <hyperlink ref="Q282" r:id="rId2532" display="https://www.daloopa.com/src/4423582" xr:uid="{0886B899-8F5A-42CA-BCF9-B0765B752966}"/>
    <hyperlink ref="R282" r:id="rId2533" display="https://www.daloopa.com/src/4423577" xr:uid="{31E631F9-769E-4816-BFF5-940A591FF676}"/>
    <hyperlink ref="S282" r:id="rId2534" display="https://www.daloopa.com/src/4423572" xr:uid="{C2BD7970-9BCA-44BB-A2DB-8601C873DD42}"/>
    <hyperlink ref="T282" r:id="rId2535" display="https://www.daloopa.com/src/4423567" xr:uid="{C1F9B630-7C37-4545-908A-1DB2D71917EF}"/>
    <hyperlink ref="U282" r:id="rId2536" display="https://www.daloopa.com/src/4423559" xr:uid="{B737ED9D-DE9F-4B79-BD36-B50DBA5CB474}"/>
    <hyperlink ref="V282" r:id="rId2537" display="https://www.daloopa.com/src/4423554" xr:uid="{0F9E56E1-BB74-4439-BFA0-AE4B59E8EFE0}"/>
    <hyperlink ref="W282" r:id="rId2538" display="https://www.daloopa.com/src/4423549" xr:uid="{2F4717D3-A631-462B-9E23-C68C546455E3}"/>
    <hyperlink ref="X282" r:id="rId2539" display="https://www.daloopa.com/src/4423540" xr:uid="{C71804F2-C7A3-428A-9AA5-14A65B68004F}"/>
    <hyperlink ref="Y282" r:id="rId2540" display="https://www.daloopa.com/src/4423535" xr:uid="{E57A65A7-2958-4F1D-B946-905B62335416}"/>
    <hyperlink ref="Z282" r:id="rId2541" display="https://www.daloopa.com/src/4423530" xr:uid="{394F3035-BFEE-4454-87AD-A68B4180962B}"/>
    <hyperlink ref="AA282" r:id="rId2542" display="https://www.daloopa.com/src/4423525" xr:uid="{E1F650ED-FA3D-4A3A-BF1F-D55F3AF3B9D8}"/>
    <hyperlink ref="AB282" r:id="rId2543" display="https://www.daloopa.com/src/4423520" xr:uid="{E229D89A-DCE2-429C-8AC1-10B97AED09AA}"/>
    <hyperlink ref="AC282" r:id="rId2544" display="https://www.daloopa.com/src/4423515" xr:uid="{B6298829-2686-47EA-A200-8E8BDF7435E7}"/>
    <hyperlink ref="AD282" r:id="rId2545" display="https://www.daloopa.com/src/4423510" xr:uid="{FFD7BD7C-6839-40C2-8755-2B693E1B4CFD}"/>
    <hyperlink ref="AE282" r:id="rId2546" display="https://www.daloopa.com/src/4423484" xr:uid="{CEE5AC51-CC78-42A7-B684-D4D38516D2A8}"/>
    <hyperlink ref="AF282" r:id="rId2547" display="https://www.daloopa.com/src/4423479" xr:uid="{C8F3761B-1794-455F-911F-5428C4E8EE3D}"/>
    <hyperlink ref="AG282" r:id="rId2548" display="https://www.daloopa.com/src/8847769" xr:uid="{B16976C9-768C-491C-8A2E-A7B195386C42}"/>
    <hyperlink ref="AH282" r:id="rId2549" display="https://www.daloopa.com/src/8847774" xr:uid="{EC7A6582-1297-495F-B812-EBA197BBFE2A}"/>
    <hyperlink ref="AI282" r:id="rId2550" display="https://www.daloopa.com/src/18756158" xr:uid="{BD1D2300-E40B-4A80-8C52-84B89E3A360C}"/>
    <hyperlink ref="AJ282" r:id="rId2551" display="https://www.daloopa.com/src/18748111" xr:uid="{9CCB41A8-F70F-468F-A88B-B55A91D74A25}"/>
    <hyperlink ref="AK282" r:id="rId2552" display="https://www.daloopa.com/src/23052242" xr:uid="{9C6264E0-F014-4427-B9B8-D07F7DF74AB2}"/>
    <hyperlink ref="AL282" r:id="rId2553" display="https://www.daloopa.com/src/33997557" xr:uid="{85A78F5A-9A49-40B4-9383-52D526EC2EE6}"/>
    <hyperlink ref="AM282" r:id="rId2554" display="https://www.daloopa.com/src/41059689" xr:uid="{94C007B9-A173-45B1-838E-E08018124FBC}"/>
    <hyperlink ref="AN282" r:id="rId2555" display="https://www.daloopa.com/src/50451993" xr:uid="{02118EE9-FD7B-4EAB-A4D9-92701ED0ECA7}"/>
    <hyperlink ref="AO282" r:id="rId2556" display="https://www.daloopa.com/src/55732311" xr:uid="{5CE66911-C853-4FA0-9DEE-F5683DAA47D7}"/>
    <hyperlink ref="AP282" r:id="rId2557" display="https://www.daloopa.com/src/60194773" xr:uid="{1EE596C4-7BC5-47C4-93E1-CB2A05B5229A}"/>
    <hyperlink ref="AQ282" r:id="rId2558" display="https://www.daloopa.com/src/64848726" xr:uid="{7A9096E8-8516-4337-8624-60A58297D121}"/>
    <hyperlink ref="AR282" r:id="rId2559" display="https://www.daloopa.com/src/69162786" xr:uid="{547FB3E5-788D-4FF8-BE51-923BFCD4DE90}"/>
    <hyperlink ref="AS282" r:id="rId2560" display="https://www.daloopa.com/src/75006852" xr:uid="{3263D299-30BA-422A-ACC5-4C45CA7069CA}"/>
    <hyperlink ref="AU282" r:id="rId2561" display="https://www.daloopa.com/src/50721574" xr:uid="{E4F5E0EE-103F-4639-92FA-9E374CC62057}"/>
    <hyperlink ref="AV282" r:id="rId2562" display="https://www.daloopa.com/src/50721558" xr:uid="{A85C194E-67D2-480B-BED4-A73EB9DCE678}"/>
    <hyperlink ref="AW282" r:id="rId2563" display="https://www.daloopa.com/src/50721529" xr:uid="{87A3D29A-AA1E-47D0-83CE-E8A98AEAD370}"/>
    <hyperlink ref="AX282" r:id="rId2564" display="https://www.daloopa.com/src/50721494" xr:uid="{A1E8CFD9-3094-492A-AD06-CEED46103E43}"/>
    <hyperlink ref="AY282" r:id="rId2565" display="https://www.daloopa.com/src/50721427" xr:uid="{36712F84-1B1F-4CC1-8457-251E345B46BA}"/>
    <hyperlink ref="AZ282" r:id="rId2566" display="https://www.daloopa.com/src/50721375" xr:uid="{E58EEAA9-3E93-43FF-82DA-EEF86F192CD3}"/>
    <hyperlink ref="BA282" r:id="rId2567" display="https://www.daloopa.com/src/50721271" xr:uid="{AAF4A35E-4675-42D4-AF95-4BF0F2D5A411}"/>
    <hyperlink ref="BB282" r:id="rId2568" display="https://www.daloopa.com/src/18748551" xr:uid="{666FBB57-2568-415B-90F3-DE9C70134113}"/>
    <hyperlink ref="BC282" r:id="rId2569" display="https://www.daloopa.com/src/50452028" xr:uid="{0B035C86-AF75-410B-86B6-68A1468F8505}"/>
    <hyperlink ref="BD282" r:id="rId2570" display="https://www.daloopa.com/src/69162806" xr:uid="{00B4BF92-BCB2-4EF2-8A81-534C23FF3C85}"/>
    <hyperlink ref="A283" r:id="rId2571" xr:uid="{4A4A6DD4-15C2-4024-83ED-B847033DAE94}"/>
    <hyperlink ref="C283" r:id="rId2572" xr:uid="{1EC152D3-2132-4025-B171-1FADA2EE666C}"/>
    <hyperlink ref="E283" r:id="rId2573" display="https://www.daloopa.com/src/4423496" xr:uid="{8F50B219-E4BB-40D1-BA4D-2D994A66170F}"/>
    <hyperlink ref="F283" r:id="rId2574" display="https://www.daloopa.com/src/4423501" xr:uid="{0B594D40-6EB8-49AE-934E-AA6EE3E7046C}"/>
    <hyperlink ref="G283" r:id="rId2575" display="https://www.daloopa.com/src/4423506" xr:uid="{FAAFBBE3-E881-44E3-A910-D57FEC42511E}"/>
    <hyperlink ref="H283" r:id="rId2576" display="https://www.daloopa.com/src/4423598" xr:uid="{B91D7EC0-AB74-4AD2-9590-031CAAF6329D}"/>
    <hyperlink ref="I283" r:id="rId2577" display="https://www.daloopa.com/src/4423603" xr:uid="{6674101E-2108-45D7-9ACC-2F1DC7AD8BBA}"/>
    <hyperlink ref="J283" r:id="rId2578" display="https://www.daloopa.com/src/4423608" xr:uid="{D003135A-66D2-4C81-A82F-6315FA1CDA36}"/>
    <hyperlink ref="K283" r:id="rId2579" display="https://www.daloopa.com/src/4423613" xr:uid="{1313B4DF-A874-490B-9979-F038E0494400}"/>
    <hyperlink ref="L283" r:id="rId2580" display="https://www.daloopa.com/src/4423618" xr:uid="{D4018AED-4D39-4E36-96FE-7CBE00CBC139}"/>
    <hyperlink ref="M283" r:id="rId2581" display="https://www.daloopa.com/src/4423623" xr:uid="{C54D05D1-D58A-4ED9-AB5F-F24F05D942D6}"/>
    <hyperlink ref="N283" r:id="rId2582" display="https://www.daloopa.com/src/4423628" xr:uid="{727B6D7A-9450-460D-8C8E-8C949A4BDD92}"/>
    <hyperlink ref="O283" r:id="rId2583" display="https://www.daloopa.com/src/4423593" xr:uid="{B8326536-197F-4C7C-A707-7D190D198C23}"/>
    <hyperlink ref="P283" r:id="rId2584" display="https://www.daloopa.com/src/4423588" xr:uid="{9745CC6E-B1AB-4549-8D63-89429A3331F9}"/>
    <hyperlink ref="Q283" r:id="rId2585" display="https://www.daloopa.com/src/4423583" xr:uid="{7AABB7C3-AA2B-4B45-84FA-6E671493DE39}"/>
    <hyperlink ref="R283" r:id="rId2586" display="https://www.daloopa.com/src/4423578" xr:uid="{2F4D0398-0033-4C9D-8064-61D518DE7CA1}"/>
    <hyperlink ref="S283" r:id="rId2587" display="https://www.daloopa.com/src/4423573" xr:uid="{AC73E038-7395-4057-AD1E-ABAAC9ABF677}"/>
    <hyperlink ref="T283" r:id="rId2588" display="https://www.daloopa.com/src/4423568" xr:uid="{6A3E7D90-5328-4975-BBEF-1286217B4EAC}"/>
    <hyperlink ref="U283" r:id="rId2589" display="https://www.daloopa.com/src/4423560" xr:uid="{DF6DEC2F-3BDB-4006-A004-B17E549DD8D9}"/>
    <hyperlink ref="V283" r:id="rId2590" display="https://www.daloopa.com/src/4423555" xr:uid="{BD3D97DA-208E-4FD7-961F-45E26F0676F0}"/>
    <hyperlink ref="W283" r:id="rId2591" display="https://www.daloopa.com/src/4423550" xr:uid="{200DD084-8196-4C41-9C1D-8920942FBC6F}"/>
    <hyperlink ref="X283" r:id="rId2592" display="https://www.daloopa.com/src/4423541" xr:uid="{9A3455F7-5CBF-4C3B-9AB5-BC2E5FEC3691}"/>
    <hyperlink ref="Y283" r:id="rId2593" display="https://www.daloopa.com/src/4423536" xr:uid="{77186ECD-903F-47A2-B921-49A34E0EF540}"/>
    <hyperlink ref="Z283" r:id="rId2594" display="https://www.daloopa.com/src/4423531" xr:uid="{C23C0C48-7166-4269-B675-C7247346CD29}"/>
    <hyperlink ref="AA283" r:id="rId2595" display="https://www.daloopa.com/src/4423526" xr:uid="{4F3FE180-F570-45CB-ADE6-F2B8C7D7568A}"/>
    <hyperlink ref="AB283" r:id="rId2596" display="https://www.daloopa.com/src/4423521" xr:uid="{A46E71B8-FF6D-4347-B045-DFE16DC63DB3}"/>
    <hyperlink ref="AC283" r:id="rId2597" display="https://www.daloopa.com/src/4423516" xr:uid="{96CD02E1-89D6-423B-93DD-3D40E689AAE9}"/>
    <hyperlink ref="AD283" r:id="rId2598" display="https://www.daloopa.com/src/4423511" xr:uid="{0E2A9386-618F-4D66-B136-9AF3FA3B91B7}"/>
    <hyperlink ref="AE283" r:id="rId2599" display="https://www.daloopa.com/src/4423485" xr:uid="{E710533C-DD8E-488B-8FD1-767CBA75C857}"/>
    <hyperlink ref="AF283" r:id="rId2600" display="https://www.daloopa.com/src/4423480" xr:uid="{8A128E3B-20E1-4402-83D6-C280E2503B46}"/>
    <hyperlink ref="AG283" r:id="rId2601" display="https://www.daloopa.com/src/8847770" xr:uid="{B27164A3-ED7C-41A0-9720-5B710EB2FBE3}"/>
    <hyperlink ref="AH283" r:id="rId2602" display="https://www.daloopa.com/src/8847775" xr:uid="{A130C82A-0833-4520-9611-37E2843EEBE4}"/>
    <hyperlink ref="AI283" r:id="rId2603" display="https://www.daloopa.com/src/18756159" xr:uid="{A2698AEC-B155-4280-92A0-759AB85642C4}"/>
    <hyperlink ref="AJ283" r:id="rId2604" display="https://www.daloopa.com/src/18748112" xr:uid="{1FB4A57B-6959-4056-A53F-4F4663DCE685}"/>
    <hyperlink ref="AK283" r:id="rId2605" display="https://www.daloopa.com/src/23052243" xr:uid="{1AA046FC-8C57-45AD-A2B4-C6AF8A6D7DF7}"/>
    <hyperlink ref="AL283" r:id="rId2606" display="https://www.daloopa.com/src/33997554" xr:uid="{D3BEAA32-7EB2-4620-AC68-98CF0F12B7FE}"/>
    <hyperlink ref="AM283" r:id="rId2607" display="https://www.daloopa.com/src/41059692" xr:uid="{EAF85633-DAEB-4CB3-BC78-CB3B7EFB36D7}"/>
    <hyperlink ref="AN283" r:id="rId2608" display="https://www.daloopa.com/src/50451992" xr:uid="{268FE54D-109B-4D3D-9A2C-27843DAE6499}"/>
    <hyperlink ref="AO283" r:id="rId2609" display="https://www.daloopa.com/src/55732314" xr:uid="{7659C8A2-FDB0-49B2-8D64-7F0689986D58}"/>
    <hyperlink ref="AP283" r:id="rId2610" display="https://www.daloopa.com/src/60194772" xr:uid="{447433E7-B9D0-49F4-A25A-7D86F2960BFD}"/>
    <hyperlink ref="AQ283" r:id="rId2611" display="https://www.daloopa.com/src/64848727" xr:uid="{AD3584E9-DD18-4A8D-801D-AABBD0F41B3B}"/>
    <hyperlink ref="AR283" r:id="rId2612" display="https://www.daloopa.com/src/69162785" xr:uid="{2519EC04-657D-43E6-A6BF-22CABDA02798}"/>
    <hyperlink ref="AS283" r:id="rId2613" display="https://www.daloopa.com/src/75006850" xr:uid="{91E25AAA-C007-451F-9A06-61EE43D3EE57}"/>
    <hyperlink ref="AU283" r:id="rId2614" display="https://www.daloopa.com/src/50721575" xr:uid="{42A6049E-00C2-411A-B802-D46D4A9680E6}"/>
    <hyperlink ref="AV283" r:id="rId2615" display="https://www.daloopa.com/src/50721555" xr:uid="{722C7600-109C-4E01-B0F2-1339FF715526}"/>
    <hyperlink ref="AW283" r:id="rId2616" display="https://www.daloopa.com/src/50721530" xr:uid="{54EF0576-9910-4AF5-9939-AB1BB8F0773C}"/>
    <hyperlink ref="AX283" r:id="rId2617" display="https://www.daloopa.com/src/50721493" xr:uid="{9F48925F-3A20-4FE1-BFD4-3589BCFFB342}"/>
    <hyperlink ref="AY283" r:id="rId2618" display="https://www.daloopa.com/src/50721426" xr:uid="{22C6D045-EEF0-49DA-B162-E62E7FE9E8BD}"/>
    <hyperlink ref="AZ283" r:id="rId2619" display="https://www.daloopa.com/src/50721376" xr:uid="{45DB0F13-C754-494F-8332-C004563024A6}"/>
    <hyperlink ref="BA283" r:id="rId2620" display="https://www.daloopa.com/src/50721269" xr:uid="{205656F2-AA1E-4D91-A374-5968891EB279}"/>
    <hyperlink ref="BB283" r:id="rId2621" display="https://www.daloopa.com/src/18748553" xr:uid="{CDC7E88D-A00D-4003-A7A1-77078D090A15}"/>
    <hyperlink ref="BC283" r:id="rId2622" display="https://www.daloopa.com/src/50452029" xr:uid="{94918D90-1F7D-4B3C-9163-B750C14BAAE2}"/>
    <hyperlink ref="BD283" r:id="rId2623" display="https://www.daloopa.com/src/69162807" xr:uid="{75984D36-4F6A-48A0-A6D8-F1930FD0AE0C}"/>
    <hyperlink ref="A284" r:id="rId2624" xr:uid="{05011EED-5D8C-4A78-BAA5-907CFE3BA196}"/>
    <hyperlink ref="C284" r:id="rId2625" xr:uid="{39F9DA49-4EE5-42CA-9927-448701AB39FC}"/>
    <hyperlink ref="E284" r:id="rId2626" display="https://www.daloopa.com/src/4423497" xr:uid="{37D4E99A-CAD7-4F94-976E-F65F3F65F87B}"/>
    <hyperlink ref="F284" r:id="rId2627" display="https://www.daloopa.com/src/4423502" xr:uid="{566EBC97-F061-4B7A-9002-A9351D7F02BD}"/>
    <hyperlink ref="G284" r:id="rId2628" display="https://www.daloopa.com/src/4423507" xr:uid="{1E8BE050-2C74-4B8D-AE80-C99E3EF9660F}"/>
    <hyperlink ref="H284" r:id="rId2629" display="https://www.daloopa.com/src/4423599" xr:uid="{F4135DA2-5699-41DE-ADF6-40DF00618486}"/>
    <hyperlink ref="I284" r:id="rId2630" display="https://www.daloopa.com/src/4423604" xr:uid="{585836BA-1D15-4715-88A3-54016EB8699F}"/>
    <hyperlink ref="J284" r:id="rId2631" display="https://www.daloopa.com/src/4423609" xr:uid="{98C0FA6F-5A72-469E-82D7-1A764C45C80B}"/>
    <hyperlink ref="K284" r:id="rId2632" display="https://www.daloopa.com/src/4423614" xr:uid="{5FC8BE79-3306-41BA-9DF1-8EA0F6FF6280}"/>
    <hyperlink ref="L284" r:id="rId2633" display="https://www.daloopa.com/src/4423619" xr:uid="{E058FD6F-4C3B-4979-9C68-E9ABCC75FF78}"/>
    <hyperlink ref="M284" r:id="rId2634" display="https://www.daloopa.com/src/4423624" xr:uid="{D79A0AE3-DEBA-4FA7-AC3D-FFA3CFAC136D}"/>
    <hyperlink ref="N284" r:id="rId2635" display="https://www.daloopa.com/src/4423629" xr:uid="{4C90B53A-F687-406E-A8C8-E10A4DB110AF}"/>
    <hyperlink ref="O284" r:id="rId2636" display="https://www.daloopa.com/src/4423594" xr:uid="{EF592E56-83B4-49F7-852F-54F29C614EEA}"/>
    <hyperlink ref="P284" r:id="rId2637" display="https://www.daloopa.com/src/4423589" xr:uid="{73EFEEC1-F570-4674-A9F7-4716EBA46AA7}"/>
    <hyperlink ref="Q284" r:id="rId2638" display="https://www.daloopa.com/src/4423584" xr:uid="{E2F0A677-160A-42CB-B92E-C8300C57B8DC}"/>
    <hyperlink ref="R284" r:id="rId2639" display="https://www.daloopa.com/src/4423579" xr:uid="{323EADA6-6E3B-4124-923C-8C68F056C03D}"/>
    <hyperlink ref="S284" r:id="rId2640" display="https://www.daloopa.com/src/4423574" xr:uid="{49871282-99FC-4EC3-981B-09216603E64F}"/>
    <hyperlink ref="T284" r:id="rId2641" display="https://www.daloopa.com/src/4423569" xr:uid="{77B51CBD-A34F-44E9-B240-8F4D53A028C3}"/>
    <hyperlink ref="U284" r:id="rId2642" display="https://www.daloopa.com/src/4423561" xr:uid="{B16A58AC-66F3-4400-8B6E-F902887A42EF}"/>
    <hyperlink ref="V284" r:id="rId2643" display="https://www.daloopa.com/src/4423556" xr:uid="{05E1604D-DE30-4BE1-8B61-C8D6D3992E24}"/>
    <hyperlink ref="W284" r:id="rId2644" display="https://www.daloopa.com/src/4423551" xr:uid="{549B4DED-6445-4528-8695-C19F132608A6}"/>
    <hyperlink ref="X284" r:id="rId2645" display="https://www.daloopa.com/src/4423542" xr:uid="{1C11B56A-52C7-402A-A247-FE964C142B19}"/>
    <hyperlink ref="Y284" r:id="rId2646" display="https://www.daloopa.com/src/4423537" xr:uid="{742FF71C-9DC3-4182-B167-B93D72DEC259}"/>
    <hyperlink ref="Z284" r:id="rId2647" display="https://www.daloopa.com/src/4423532" xr:uid="{51E866D7-7A70-444B-BFA0-ED31DFA4C6BA}"/>
    <hyperlink ref="AA284" r:id="rId2648" display="https://www.daloopa.com/src/4423527" xr:uid="{92E221FB-E0CF-4A7D-97FA-E07A4BD193AF}"/>
    <hyperlink ref="AB284" r:id="rId2649" display="https://www.daloopa.com/src/4423522" xr:uid="{DC69E3D5-ACCF-40F0-818C-CDE8AF2246D2}"/>
    <hyperlink ref="AC284" r:id="rId2650" display="https://www.daloopa.com/src/4423517" xr:uid="{76390541-4FD2-4EC1-9178-9828960F5A9D}"/>
    <hyperlink ref="AD284" r:id="rId2651" display="https://www.daloopa.com/src/4423512" xr:uid="{3F304995-C762-488D-815F-8AAF4ECC9087}"/>
    <hyperlink ref="AE284" r:id="rId2652" display="https://www.daloopa.com/src/4423486" xr:uid="{0DF243F0-1CC0-4591-A644-186AC5F439E8}"/>
    <hyperlink ref="AF284" r:id="rId2653" display="https://www.daloopa.com/src/4423481" xr:uid="{0D061D62-5354-4CCB-A96F-849F92221CC4}"/>
    <hyperlink ref="AG284" r:id="rId2654" display="https://www.daloopa.com/src/8847771" xr:uid="{178DC406-BF3D-4550-9FA0-0C275F370C8A}"/>
    <hyperlink ref="AH284" r:id="rId2655" display="https://www.daloopa.com/src/8847776" xr:uid="{87950D9A-6D88-4CAA-A4D3-A7752430CA82}"/>
    <hyperlink ref="AI284" r:id="rId2656" display="https://www.daloopa.com/src/18756160" xr:uid="{884F08A0-A3CE-446E-B244-54E27990F228}"/>
    <hyperlink ref="AJ284" r:id="rId2657" display="https://www.daloopa.com/src/18748113" xr:uid="{50A60AAC-7348-4CF9-92F4-FF2650DEAA1E}"/>
    <hyperlink ref="AK284" r:id="rId2658" display="https://www.daloopa.com/src/23052244" xr:uid="{18DF01FC-C9FF-42BF-A4A8-252C29B2A938}"/>
    <hyperlink ref="AL284" r:id="rId2659" display="https://www.daloopa.com/src/33997553" xr:uid="{975213EF-107B-4BE8-9120-103A4921C619}"/>
    <hyperlink ref="AM284" r:id="rId2660" display="https://www.daloopa.com/src/41059693" xr:uid="{B2705E70-094B-4581-AC57-AA44C624124E}"/>
    <hyperlink ref="AN284" r:id="rId2661" display="https://www.daloopa.com/src/50451995" xr:uid="{69A4347F-D7FA-452C-8D46-B6A25C5D9006}"/>
    <hyperlink ref="AO284" r:id="rId2662" display="https://www.daloopa.com/src/55732310" xr:uid="{6CE8A003-8154-448A-B348-301592E19E23}"/>
    <hyperlink ref="AP284" r:id="rId2663" display="https://www.daloopa.com/src/60194771" xr:uid="{50152AD1-3E4D-40B0-97A2-75A6D976E3B5}"/>
    <hyperlink ref="AQ284" r:id="rId2664" display="https://www.daloopa.com/src/64848728" xr:uid="{4443AA41-EF09-4064-8B95-9495B9D23FC3}"/>
    <hyperlink ref="AR284" r:id="rId2665" display="https://www.daloopa.com/src/69162784" xr:uid="{585BF12E-E167-4EAD-9188-A8DD895E1466}"/>
    <hyperlink ref="AS284" r:id="rId2666" display="https://www.daloopa.com/src/75006848" xr:uid="{3BEB4E97-02F9-4D16-B3F9-1E2096081113}"/>
    <hyperlink ref="AU284" r:id="rId2667" display="https://www.daloopa.com/src/50721571" xr:uid="{BBE70943-F9CE-491B-B74E-3B2C46A2EA62}"/>
    <hyperlink ref="AV284" r:id="rId2668" display="https://www.daloopa.com/src/50721557" xr:uid="{E969AA86-856C-4311-B80F-ED1201A5E730}"/>
    <hyperlink ref="AW284" r:id="rId2669" display="https://www.daloopa.com/src/50721531" xr:uid="{1E3A321E-1C1E-418F-A7A2-A67446339908}"/>
    <hyperlink ref="AX284" r:id="rId2670" display="https://www.daloopa.com/src/50721492" xr:uid="{AC705A1F-6CA0-48FF-B82E-5075D19CD8A0}"/>
    <hyperlink ref="AY284" r:id="rId2671" display="https://www.daloopa.com/src/50721425" xr:uid="{38F20B2B-DEFE-4CB0-8E23-BDCB0CE2393F}"/>
    <hyperlink ref="AZ284" r:id="rId2672" display="https://www.daloopa.com/src/50721377" xr:uid="{079B6485-2B99-4C74-BF3F-6729F7BFB6CB}"/>
    <hyperlink ref="BA284" r:id="rId2673" display="https://www.daloopa.com/src/50721268" xr:uid="{45344AB0-71CD-4DB2-B0EA-F32CF2D86973}"/>
    <hyperlink ref="BB284" r:id="rId2674" display="https://www.daloopa.com/src/18748550" xr:uid="{A3B26416-51AC-473B-A58E-08D6E09F3954}"/>
    <hyperlink ref="BC284" r:id="rId2675" display="https://www.daloopa.com/src/50452030" xr:uid="{6DFABBF5-11F2-4992-9EBA-1F591F831F98}"/>
    <hyperlink ref="BD284" r:id="rId2676" display="https://www.daloopa.com/src/69162808" xr:uid="{2FEB0D4B-3EBB-461A-89CB-0E6096CDB476}"/>
    <hyperlink ref="A287" r:id="rId2677" xr:uid="{485CCC30-D509-484D-B1CC-A4516845DC47}"/>
    <hyperlink ref="C287" r:id="rId2678" xr:uid="{25CFCE9C-7047-4AE4-A5AA-9E6AC147C908}"/>
    <hyperlink ref="E287" r:id="rId2679" display="https://www.daloopa.com/src/4422115" xr:uid="{CC98F87D-65E4-4C2A-AF35-874040CEB91D}"/>
    <hyperlink ref="F287" r:id="rId2680" display="https://www.daloopa.com/src/4422129" xr:uid="{9B29E2FF-A657-445B-9CD8-1502055EFBD4}"/>
    <hyperlink ref="G287" r:id="rId2681" display="https://www.daloopa.com/src/4422142" xr:uid="{29F9308A-FD25-46C6-A8DA-DE4910B64567}"/>
    <hyperlink ref="H287" r:id="rId2682" display="https://www.daloopa.com/src/4422155" xr:uid="{A39081CC-2E66-477E-8E7C-1262F5FEA2E9}"/>
    <hyperlink ref="I287" r:id="rId2683" display="https://www.daloopa.com/src/4422168" xr:uid="{760E6D14-4F2A-4EDD-8E9B-659E3A44D0CE}"/>
    <hyperlink ref="J287" r:id="rId2684" display="https://www.daloopa.com/src/4422181" xr:uid="{E77C7BBD-BD73-4B7F-8BFB-2F34568AFE3A}"/>
    <hyperlink ref="K287" r:id="rId2685" display="https://www.daloopa.com/src/4422194" xr:uid="{A40C64F8-6BC7-43F5-B17F-40A365728A08}"/>
    <hyperlink ref="L287" r:id="rId2686" display="https://www.daloopa.com/src/4422047" xr:uid="{789D1029-D036-4B11-B1C1-3820BE7AF6CB}"/>
    <hyperlink ref="M287" r:id="rId2687" display="https://www.daloopa.com/src/4422207" xr:uid="{D7555773-8501-46A2-B703-93AFA4E28AFE}"/>
    <hyperlink ref="N287" r:id="rId2688" display="https://www.daloopa.com/src/4422220" xr:uid="{C161B447-0895-4422-96E5-510B86E14891}"/>
    <hyperlink ref="O287" r:id="rId2689" display="https://www.daloopa.com/src/4422233" xr:uid="{4A7EDAD2-D59D-493D-8BCE-653BF749A32C}"/>
    <hyperlink ref="P287" r:id="rId2690" display="https://www.daloopa.com/src/4422247" xr:uid="{EE632962-810E-4E2D-A383-D9B035FBB0B8}"/>
    <hyperlink ref="Q287" r:id="rId2691" display="https://www.daloopa.com/src/4422260" xr:uid="{09120A67-B73D-42D0-84DE-56BB0AB6C21E}"/>
    <hyperlink ref="R287" r:id="rId2692" display="https://www.daloopa.com/src/4422273" xr:uid="{AEF62D82-CEF7-4584-A92D-CBD89867E5A5}"/>
    <hyperlink ref="S287" r:id="rId2693" display="https://www.daloopa.com/src/4422286" xr:uid="{B774F07C-38EE-4909-82A6-656A3B46E9FE}"/>
    <hyperlink ref="T287" r:id="rId2694" display="https://www.daloopa.com/src/4422299" xr:uid="{053A42D8-B485-436C-A7E4-93158958B2EB}"/>
    <hyperlink ref="U287" r:id="rId2695" display="https://www.daloopa.com/src/4422312" xr:uid="{04AD9387-E676-4851-B440-A4C4D36BA8CF}"/>
    <hyperlink ref="V287" r:id="rId2696" display="https://www.daloopa.com/src/4422326" xr:uid="{FEBFD718-CCE5-4DC1-A0A3-ABDFCB16FF14}"/>
    <hyperlink ref="W287" r:id="rId2697" display="https://www.daloopa.com/src/4422339" xr:uid="{3D4FBF76-2BBB-4D30-BC5D-A5AD6D064586}"/>
    <hyperlink ref="X287" r:id="rId2698" display="https://www.daloopa.com/src/4422352" xr:uid="{FE7C1B7A-5226-4E99-83D7-486E6D3B1E41}"/>
    <hyperlink ref="Y287" r:id="rId2699" display="https://www.daloopa.com/src/4422365" xr:uid="{E8BBCFAC-DEE4-460F-BB83-06D5CEC5A8B7}"/>
    <hyperlink ref="Z287" r:id="rId2700" display="https://www.daloopa.com/src/50622660" xr:uid="{7B011D1A-11FA-4269-BC3D-AF4F1462BAB9}"/>
    <hyperlink ref="AA287" r:id="rId2701" display="https://www.daloopa.com/src/4422394" xr:uid="{97997F1F-F131-44C4-80B4-663904AB791A}"/>
    <hyperlink ref="AB287" r:id="rId2702" display="https://www.daloopa.com/src/4422407" xr:uid="{7B65B5FB-C12D-4B5C-915B-1F1BDFD60C9F}"/>
    <hyperlink ref="AC287" r:id="rId2703" display="https://www.daloopa.com/src/4422423" xr:uid="{92BEC99B-4407-4B5C-B4C1-53F371042918}"/>
    <hyperlink ref="AD287" r:id="rId2704" display="https://www.daloopa.com/src/4422436" xr:uid="{971BFDA6-CD43-499B-810B-B80EC0064EA7}"/>
    <hyperlink ref="AE287" r:id="rId2705" display="https://www.daloopa.com/src/4422449" xr:uid="{41372897-AC07-41C3-9DDF-7EAE98AFDEB0}"/>
    <hyperlink ref="AF287" r:id="rId2706" display="https://www.daloopa.com/src/4422474" xr:uid="{5C336D1A-AB8C-489E-B28C-06F48751915B}"/>
    <hyperlink ref="AG287" r:id="rId2707" display="https://www.daloopa.com/src/8847505" xr:uid="{C00558FC-E686-4E0F-B382-4D89003F5B8D}"/>
    <hyperlink ref="AH287" r:id="rId2708" display="https://www.daloopa.com/src/8847524" xr:uid="{59F996AF-EC1B-4DD4-A224-D9E51195631C}"/>
    <hyperlink ref="AI287" r:id="rId2709" display="https://www.daloopa.com/src/18751494" xr:uid="{5FD1D4B6-E5AE-46C1-A681-4B19B2DF4918}"/>
    <hyperlink ref="AJ287" r:id="rId2710" display="https://www.daloopa.com/src/18744549" xr:uid="{3586A821-1FBE-4301-ACEB-7EB3035C8F61}"/>
    <hyperlink ref="AK287" r:id="rId2711" display="https://www.daloopa.com/src/23051411" xr:uid="{7782F542-1EC8-4A0E-A46E-34F724C0D89D}"/>
    <hyperlink ref="AL287" r:id="rId2712" display="https://www.daloopa.com/src/33992296" xr:uid="{91661226-4943-4801-81DC-626C0B4BF9D3}"/>
    <hyperlink ref="AM287" r:id="rId2713" display="https://www.daloopa.com/src/41059611" xr:uid="{3A035D98-8096-4322-8CA6-44E26D0E8642}"/>
    <hyperlink ref="AN287" r:id="rId2714" display="https://www.daloopa.com/src/50449630" xr:uid="{660C771F-F4D3-4623-98E0-A19FD19C1F1D}"/>
    <hyperlink ref="AO287" r:id="rId2715" display="https://www.daloopa.com/src/55731687" xr:uid="{24C880AE-4618-4502-AE70-43E19092C0C2}"/>
    <hyperlink ref="AP287" r:id="rId2716" display="https://www.daloopa.com/src/60194295" xr:uid="{FC85FF92-D59B-4EF3-81D4-548D1C251A42}"/>
    <hyperlink ref="AQ287" r:id="rId2717" display="https://www.daloopa.com/src/64848798" xr:uid="{4E9FAFF0-52C6-4D89-9C8C-139400693CB9}"/>
    <hyperlink ref="AR287" r:id="rId2718" display="https://www.daloopa.com/src/69162221" xr:uid="{4E3A31E7-8A43-4D10-9A05-17A3681BF7C1}"/>
    <hyperlink ref="AS287" r:id="rId2719" display="https://www.daloopa.com/src/75006035" xr:uid="{C022995A-C652-4E08-A47C-115E47A16342}"/>
    <hyperlink ref="AU287" r:id="rId2720" display="https://www.daloopa.com/src/50625346" xr:uid="{FCE75099-6792-421D-8ECD-F2DA9BEFC47F}"/>
    <hyperlink ref="AV287" r:id="rId2721" display="https://www.daloopa.com/src/50413749" xr:uid="{75EAC488-4385-4493-990B-A86B079CDD9B}"/>
    <hyperlink ref="AW287" r:id="rId2722" display="https://www.daloopa.com/src/50624717" xr:uid="{F3356D57-1387-486E-824A-FBC35C26D7DA}"/>
    <hyperlink ref="AX287" r:id="rId2723" display="https://www.daloopa.com/src/50624641" xr:uid="{85F9DDC4-4CCF-45B9-A9CA-6AFB8460B2EC}"/>
    <hyperlink ref="AY287" r:id="rId2724" display="https://www.daloopa.com/src/50624176" xr:uid="{D3F6684C-E442-41E0-B1BA-471D3B6B3B54}"/>
    <hyperlink ref="AZ287" r:id="rId2725" display="https://www.daloopa.com/src/50623605" xr:uid="{6B8E2E17-ED77-4D39-8CED-6E783F1718D0}"/>
    <hyperlink ref="BA287" r:id="rId2726" display="https://www.daloopa.com/src/50623189" xr:uid="{2D0C7E09-9BAD-47CB-A491-FF98534263D2}"/>
    <hyperlink ref="BB287" r:id="rId2727" display="https://www.daloopa.com/src/18744752" xr:uid="{F03CD334-65BA-4D4C-8F2B-C97C35DBCA5A}"/>
    <hyperlink ref="BC287" r:id="rId2728" display="https://www.daloopa.com/src/50449960" xr:uid="{7F890AB3-F93D-4240-9C42-419D110CEBEB}"/>
    <hyperlink ref="BD287" r:id="rId2729" display="https://www.daloopa.com/src/69162300" xr:uid="{0E212DD1-CF17-4533-89E5-6EF84A0E176F}"/>
    <hyperlink ref="A288" r:id="rId2730" xr:uid="{8CF0550B-5933-4574-BDA2-26201C693E79}"/>
    <hyperlink ref="C288" r:id="rId2731" xr:uid="{F7E16328-C57F-4425-B3A2-294D40116830}"/>
    <hyperlink ref="E288" r:id="rId2732" display="https://www.daloopa.com/src/4422116" xr:uid="{9F5FC3F2-BF78-4940-9DDE-D3DF17B59899}"/>
    <hyperlink ref="F288" r:id="rId2733" display="https://www.daloopa.com/src/4422130" xr:uid="{B0A02CB6-BDAF-424B-88F1-011DF71AB451}"/>
    <hyperlink ref="G288" r:id="rId2734" display="https://www.daloopa.com/src/4422143" xr:uid="{D5F84DA2-1843-454B-8F7A-F9AF56EF82FE}"/>
    <hyperlink ref="H288" r:id="rId2735" display="https://www.daloopa.com/src/4422156" xr:uid="{5C035481-88E1-4509-8CE1-0479DC038922}"/>
    <hyperlink ref="I288" r:id="rId2736" display="https://www.daloopa.com/src/4422169" xr:uid="{83621AEB-E2C8-48BE-B914-90920A5B4348}"/>
    <hyperlink ref="J288" r:id="rId2737" display="https://www.daloopa.com/src/4422182" xr:uid="{329449D6-F494-4AE0-8127-6BD47EF229EA}"/>
    <hyperlink ref="K288" r:id="rId2738" display="https://www.daloopa.com/src/4422195" xr:uid="{598C0D9D-5759-43C3-9190-E5ACA5F67186}"/>
    <hyperlink ref="L288" r:id="rId2739" display="https://www.daloopa.com/src/4422048" xr:uid="{7853D4D2-43AC-4BE1-B7EA-33471392084C}"/>
    <hyperlink ref="M288" r:id="rId2740" display="https://www.daloopa.com/src/4422208" xr:uid="{0D94AA3D-B07A-4B46-BF38-A8D549585970}"/>
    <hyperlink ref="N288" r:id="rId2741" display="https://www.daloopa.com/src/4422221" xr:uid="{1E8C0671-CE1A-45A1-8805-AAA684A9E63E}"/>
    <hyperlink ref="O288" r:id="rId2742" display="https://www.daloopa.com/src/4422234" xr:uid="{1C2C23CD-84DF-469D-B8F8-66C76A22F1DF}"/>
    <hyperlink ref="P288" r:id="rId2743" display="https://www.daloopa.com/src/4422248" xr:uid="{D3B581B6-F4C0-4737-88AE-8B68793D649F}"/>
    <hyperlink ref="Q288" r:id="rId2744" display="https://www.daloopa.com/src/4422261" xr:uid="{9CFFAA56-4AE9-43F9-9275-276C635DE461}"/>
    <hyperlink ref="R288" r:id="rId2745" display="https://www.daloopa.com/src/4422274" xr:uid="{24087A0B-274B-4E6A-A305-E36948629783}"/>
    <hyperlink ref="S288" r:id="rId2746" display="https://www.daloopa.com/src/4422287" xr:uid="{BD2973E9-DA3E-4ED2-879B-8D890381A305}"/>
    <hyperlink ref="T288" r:id="rId2747" display="https://www.daloopa.com/src/4422300" xr:uid="{4586C4AB-4F9C-4DFF-922B-0AE9C0980AD6}"/>
    <hyperlink ref="U288" r:id="rId2748" display="https://www.daloopa.com/src/4422313" xr:uid="{5CBF7583-AD42-4757-A68B-022DF0283406}"/>
    <hyperlink ref="V288" r:id="rId2749" display="https://www.daloopa.com/src/4422327" xr:uid="{891B049E-6EC8-4E61-B738-09574C8C164A}"/>
    <hyperlink ref="W288" r:id="rId2750" display="https://www.daloopa.com/src/4422340" xr:uid="{A0C328E7-9081-4BE0-A33C-D8EA0E8B2413}"/>
    <hyperlink ref="X288" r:id="rId2751" display="https://www.daloopa.com/src/4422353" xr:uid="{2C4A3D8A-AE2C-4A0E-A827-120F9BF756E6}"/>
    <hyperlink ref="Y288" r:id="rId2752" display="https://www.daloopa.com/src/4422366" xr:uid="{700E45BA-CE29-439B-A494-5574C16B15BC}"/>
    <hyperlink ref="Z288" r:id="rId2753" display="https://www.daloopa.com/src/50622661" xr:uid="{CC8EA865-27B9-4E71-9AEF-1C5E94454CB0}"/>
    <hyperlink ref="AA288" r:id="rId2754" display="https://www.daloopa.com/src/4422395" xr:uid="{BB99E1AD-0A88-4640-A248-879D7EA59561}"/>
    <hyperlink ref="AB288" r:id="rId2755" display="https://www.daloopa.com/src/4422408" xr:uid="{57A47682-2643-4846-852E-575D30C592A2}"/>
    <hyperlink ref="AC288" r:id="rId2756" display="https://www.daloopa.com/src/4422424" xr:uid="{D4B0A79F-8C44-4266-88CA-2C33464E05E8}"/>
    <hyperlink ref="AD288" r:id="rId2757" display="https://www.daloopa.com/src/4422437" xr:uid="{5F40DEA0-39B5-4D88-80BE-F6A7B8601037}"/>
    <hyperlink ref="AE288" r:id="rId2758" display="https://www.daloopa.com/src/4422450" xr:uid="{1597739D-44A2-4E74-93CF-9333554D49B9}"/>
    <hyperlink ref="AF288" r:id="rId2759" display="https://www.daloopa.com/src/4422475" xr:uid="{5719D38F-0BC3-42A5-A477-C67D7C77DECA}"/>
    <hyperlink ref="AG288" r:id="rId2760" display="https://www.daloopa.com/src/8847506" xr:uid="{642CD17A-94CD-4D9E-BB1D-C46054A917C0}"/>
    <hyperlink ref="AH288" r:id="rId2761" display="https://www.daloopa.com/src/8847525" xr:uid="{E798335F-D8B9-4D74-BE3B-7433D9D114F1}"/>
    <hyperlink ref="AI288" r:id="rId2762" display="https://www.daloopa.com/src/18751495" xr:uid="{4F9B5349-C9E1-4169-A8CB-42FBD51680E2}"/>
    <hyperlink ref="AJ288" r:id="rId2763" display="https://www.daloopa.com/src/18744550" xr:uid="{54792805-B345-4A35-9EBA-8495A0D7F390}"/>
    <hyperlink ref="AK288" r:id="rId2764" display="https://www.daloopa.com/src/23051415" xr:uid="{91996160-678E-466D-B053-567CB6AE050C}"/>
    <hyperlink ref="AL288" r:id="rId2765" display="https://www.daloopa.com/src/33992297" xr:uid="{75EFF20D-4026-423C-B0EA-47AF44272DD5}"/>
    <hyperlink ref="AM288" r:id="rId2766" display="https://www.daloopa.com/src/41059612" xr:uid="{1212D838-98E5-4B7E-8CF6-DE9586586643}"/>
    <hyperlink ref="AN288" r:id="rId2767" display="https://www.daloopa.com/src/50449633" xr:uid="{8B9F617D-ABE9-4B10-B968-92D9C55F6B79}"/>
    <hyperlink ref="AO288" r:id="rId2768" display="https://www.daloopa.com/src/55731686" xr:uid="{677C6C41-D7C4-449F-BF05-A38468C48519}"/>
    <hyperlink ref="AP288" r:id="rId2769" display="https://www.daloopa.com/src/60194294" xr:uid="{56A3402D-2621-4C68-8F9C-9B7B080A25A3}"/>
    <hyperlink ref="AQ288" r:id="rId2770" display="https://www.daloopa.com/src/64848799" xr:uid="{690E92E3-E716-4332-B03F-584E150C35E3}"/>
    <hyperlink ref="AR288" r:id="rId2771" display="https://www.daloopa.com/src/69162224" xr:uid="{E57C3164-72BF-4F2E-B517-CA764535E91F}"/>
    <hyperlink ref="AS288" r:id="rId2772" display="https://www.daloopa.com/src/75006036" xr:uid="{F037F647-1AE3-450E-96B3-38C27492CC6D}"/>
    <hyperlink ref="AU288" r:id="rId2773" display="https://www.daloopa.com/src/50625354" xr:uid="{C0192253-C29E-4EF0-A1BF-F9D86CDCAF35}"/>
    <hyperlink ref="AV288" r:id="rId2774" display="https://www.daloopa.com/src/50413745" xr:uid="{3E655043-AA41-45D3-9740-B320448821E7}"/>
    <hyperlink ref="AW288" r:id="rId2775" display="https://www.daloopa.com/src/50624719" xr:uid="{A132F4F8-CBED-4376-9E19-4B2600C3693E}"/>
    <hyperlink ref="AX288" r:id="rId2776" display="https://www.daloopa.com/src/50624642" xr:uid="{0FE42B50-FC85-4AD9-BFAB-54E3747D321C}"/>
    <hyperlink ref="AY288" r:id="rId2777" display="https://www.daloopa.com/src/50624177" xr:uid="{A158F0AA-4130-4483-B1F6-6F76F968F29D}"/>
    <hyperlink ref="AZ288" r:id="rId2778" display="https://www.daloopa.com/src/50623603" xr:uid="{441216E5-4173-4A62-BFF4-9B220B96BE8B}"/>
    <hyperlink ref="BA288" r:id="rId2779" display="https://www.daloopa.com/src/50623188" xr:uid="{64B8D3B6-BB32-47AD-8FF7-22FC27107F40}"/>
    <hyperlink ref="BB288" r:id="rId2780" display="https://www.daloopa.com/src/18744753" xr:uid="{B6A4791F-ABEF-4151-8A65-F7F69E8BF925}"/>
    <hyperlink ref="BC288" r:id="rId2781" display="https://www.daloopa.com/src/50449961" xr:uid="{80D19875-B8FA-44ED-96F1-417907BCA0B3}"/>
    <hyperlink ref="BD288" r:id="rId2782" display="https://www.daloopa.com/src/69162301" xr:uid="{FF81C840-D19F-4282-B611-474E48DEF7B7}"/>
    <hyperlink ref="A289" r:id="rId2783" xr:uid="{6BCAC2A4-973D-483C-B003-1C33C479D7BD}"/>
    <hyperlink ref="C289" r:id="rId2784" xr:uid="{DAAC0490-5514-4FA3-9DA9-3BF0BA9DFCFE}"/>
    <hyperlink ref="E289" r:id="rId2785" display="https://www.daloopa.com/src/4422117" xr:uid="{B5EC05F1-18C6-41AF-B4C9-32AB90FA1282}"/>
    <hyperlink ref="F289" r:id="rId2786" display="https://www.daloopa.com/src/4422131" xr:uid="{A27F19A9-2028-4C1E-90C3-5DB190BE084D}"/>
    <hyperlink ref="G289" r:id="rId2787" display="https://www.daloopa.com/src/4422144" xr:uid="{1D8994E6-DDD9-439E-A8C0-6F1FB1B7DA6E}"/>
    <hyperlink ref="H289" r:id="rId2788" display="https://www.daloopa.com/src/4422157" xr:uid="{4B4BFD98-2E38-4DD8-8D89-8B2E72ECDE7E}"/>
    <hyperlink ref="I289" r:id="rId2789" display="https://www.daloopa.com/src/4422170" xr:uid="{134AEB49-503B-4330-99B5-32C05E6C6FAA}"/>
    <hyperlink ref="J289" r:id="rId2790" display="https://www.daloopa.com/src/4422183" xr:uid="{A4BBCFEF-39B3-49CD-946B-8C4FAF93F46D}"/>
    <hyperlink ref="K289" r:id="rId2791" display="https://www.daloopa.com/src/4422196" xr:uid="{6A78C27F-D692-455A-99B1-EF4FA9EF933E}"/>
    <hyperlink ref="L289" r:id="rId2792" display="https://www.daloopa.com/src/4422049" xr:uid="{60192748-0CCE-4A3E-89B3-B28EC09B57BE}"/>
    <hyperlink ref="M289" r:id="rId2793" display="https://www.daloopa.com/src/4422209" xr:uid="{EFBE6D51-47C1-4D38-A72D-028538AA77C5}"/>
    <hyperlink ref="N289" r:id="rId2794" display="https://www.daloopa.com/src/4422222" xr:uid="{418BA37A-87AC-4BF8-8A29-6BD6909F490A}"/>
    <hyperlink ref="O289" r:id="rId2795" display="https://www.daloopa.com/src/4422235" xr:uid="{CA2BB0F5-1D88-444F-BBC1-A1522C3E0984}"/>
    <hyperlink ref="P289" r:id="rId2796" display="https://www.daloopa.com/src/4422249" xr:uid="{035F3BE8-7FCF-4618-BE1D-279214671C7C}"/>
    <hyperlink ref="Q289" r:id="rId2797" display="https://www.daloopa.com/src/4422262" xr:uid="{72A67F91-AF45-49EB-B502-586925176624}"/>
    <hyperlink ref="R289" r:id="rId2798" display="https://www.daloopa.com/src/4422275" xr:uid="{E03B47FE-650B-4046-A057-476D524F4FD9}"/>
    <hyperlink ref="S289" r:id="rId2799" display="https://www.daloopa.com/src/4422288" xr:uid="{7C13788E-C7E9-4869-972A-BE845EF0C5FE}"/>
    <hyperlink ref="T289" r:id="rId2800" display="https://www.daloopa.com/src/4422301" xr:uid="{A25899D0-A6BC-4D1F-BE3D-780C606F4AB3}"/>
    <hyperlink ref="U289" r:id="rId2801" display="https://www.daloopa.com/src/4422314" xr:uid="{E1FECA78-9BC7-4411-A7F2-6E3206B1D1E3}"/>
    <hyperlink ref="V289" r:id="rId2802" display="https://www.daloopa.com/src/4422328" xr:uid="{4E511C4F-1910-4207-B85B-6A700220BF9C}"/>
    <hyperlink ref="W289" r:id="rId2803" display="https://www.daloopa.com/src/4422341" xr:uid="{6D019EBB-2F90-4D26-A2F2-5F5C81991E47}"/>
    <hyperlink ref="X289" r:id="rId2804" display="https://www.daloopa.com/src/4422354" xr:uid="{A9C7E2B1-ECFD-4422-B103-5E17594219B9}"/>
    <hyperlink ref="Y289" r:id="rId2805" display="https://www.daloopa.com/src/4422367" xr:uid="{E7E96A13-5AD2-4E2C-B16B-628E9A500063}"/>
    <hyperlink ref="Z289" r:id="rId2806" display="https://www.daloopa.com/src/50622662" xr:uid="{81F5446E-2D57-424E-8EEA-F0B95E2EABBA}"/>
    <hyperlink ref="AA289" r:id="rId2807" display="https://www.daloopa.com/src/4422396" xr:uid="{DE0ADDB5-92D8-487B-9DA7-78350E0AAE3D}"/>
    <hyperlink ref="AB289" r:id="rId2808" display="https://www.daloopa.com/src/4422409" xr:uid="{1F13A9AB-14DF-4B45-9161-031D7C5D79CF}"/>
    <hyperlink ref="AC289" r:id="rId2809" display="https://www.daloopa.com/src/4422425" xr:uid="{211F2B14-BDA8-4B38-99C5-0E2A1FD93230}"/>
    <hyperlink ref="AD289" r:id="rId2810" display="https://www.daloopa.com/src/4422438" xr:uid="{561E1E11-E001-41CE-8552-DF6FE38BA7A9}"/>
    <hyperlink ref="AE289" r:id="rId2811" display="https://www.daloopa.com/src/4422451" xr:uid="{7DCA8C5C-8382-4E7D-8655-A646E0ACC596}"/>
    <hyperlink ref="AF289" r:id="rId2812" display="https://www.daloopa.com/src/4422476" xr:uid="{521C200F-5179-4C0B-B58D-C100410104D4}"/>
    <hyperlink ref="AG289" r:id="rId2813" display="https://www.daloopa.com/src/8847507" xr:uid="{1CE2CC3C-B31F-402D-815A-18DDD3E2E2A3}"/>
    <hyperlink ref="AH289" r:id="rId2814" display="https://www.daloopa.com/src/8847526" xr:uid="{6B63A1DE-8CDA-43C9-A94B-5D0E54039411}"/>
    <hyperlink ref="AI289" r:id="rId2815" display="https://www.daloopa.com/src/18751493" xr:uid="{F1B31EA2-9729-4299-AD99-615E8754D8E0}"/>
    <hyperlink ref="AJ289" r:id="rId2816" display="https://www.daloopa.com/src/18744552" xr:uid="{E9231C80-2F27-44B0-8A3C-0151A17326B6}"/>
    <hyperlink ref="AK289" r:id="rId2817" display="https://www.daloopa.com/src/23051412" xr:uid="{972B8990-88B2-4E31-B113-6B0A6F91603E}"/>
    <hyperlink ref="AL289" r:id="rId2818" display="https://www.daloopa.com/src/33992299" xr:uid="{464C9B70-DFE1-44F5-AD74-CA9322BBF2A1}"/>
    <hyperlink ref="AM289" r:id="rId2819" display="https://www.daloopa.com/src/41059616" xr:uid="{33EDFDB7-ABEB-40B3-97CD-94E2B0107F93}"/>
    <hyperlink ref="AN289" r:id="rId2820" display="https://www.daloopa.com/src/50449632" xr:uid="{5338DD13-AD77-4A24-80E8-3BAC2897C2F5}"/>
    <hyperlink ref="AO289" r:id="rId2821" display="https://www.daloopa.com/src/55731688" xr:uid="{38E38EE9-1114-49F3-AFF6-6F5EF6267E8D}"/>
    <hyperlink ref="AP289" r:id="rId2822" display="https://www.daloopa.com/src/60194299" xr:uid="{AFA308BF-E264-4E73-85A6-C526396B4E00}"/>
    <hyperlink ref="AQ289" r:id="rId2823" display="https://www.daloopa.com/src/64848800" xr:uid="{5D331B2C-04A5-497F-81DF-EF16E3D05254}"/>
    <hyperlink ref="AR289" r:id="rId2824" display="https://www.daloopa.com/src/69162223" xr:uid="{DF864B84-D38C-45DE-9A13-584EEE4D4549}"/>
    <hyperlink ref="AS289" r:id="rId2825" display="https://www.daloopa.com/src/75006037" xr:uid="{0A56DDF6-68DF-42F5-B605-0EFC6FBD87EB}"/>
    <hyperlink ref="AU289" r:id="rId2826" display="https://www.daloopa.com/src/50625353" xr:uid="{154623D9-046F-44FC-AA9F-538D7A66B2AE}"/>
    <hyperlink ref="AV289" r:id="rId2827" display="https://www.daloopa.com/src/50413744" xr:uid="{C5667E56-F53E-45D7-8095-13D790A66E89}"/>
    <hyperlink ref="AW289" r:id="rId2828" display="https://www.daloopa.com/src/50624720" xr:uid="{0E5FDD81-12CE-403E-B637-AEE8B611BDB9}"/>
    <hyperlink ref="AX289" r:id="rId2829" display="https://www.daloopa.com/src/50624644" xr:uid="{7ABD66ED-3D24-493E-B3FA-8D43790BF9C4}"/>
    <hyperlink ref="AY289" r:id="rId2830" display="https://www.daloopa.com/src/50624181" xr:uid="{3B744F63-42DA-4BDA-9DA0-9B93B0554D2F}"/>
    <hyperlink ref="AZ289" r:id="rId2831" display="https://www.daloopa.com/src/50623615" xr:uid="{2075E6C6-0FCD-4B10-92C8-EEC5D6197AF4}"/>
    <hyperlink ref="BA289" r:id="rId2832" display="https://www.daloopa.com/src/50623187" xr:uid="{58E7AC42-7AB8-4D92-9DE3-01A87F4E533E}"/>
    <hyperlink ref="BB289" r:id="rId2833" display="https://www.daloopa.com/src/18744754" xr:uid="{BE39BF58-4CFB-4F24-AAC7-CC2C82373F61}"/>
    <hyperlink ref="BC289" r:id="rId2834" display="https://www.daloopa.com/src/50449958" xr:uid="{F38F82B3-9FB4-4743-B6E8-589A3301F399}"/>
    <hyperlink ref="BD289" r:id="rId2835" display="https://www.daloopa.com/src/69162304" xr:uid="{56CEB57C-1097-4EC9-8778-88B711334339}"/>
    <hyperlink ref="A291" r:id="rId2836" xr:uid="{A5368BCD-83B7-46F8-BA73-CEC86A8EF136}"/>
    <hyperlink ref="C291" r:id="rId2837" xr:uid="{D60C636F-7399-4B92-BD1C-A91DA389AB0F}"/>
    <hyperlink ref="E291" r:id="rId2838" display="https://www.daloopa.com/src/4422118" xr:uid="{57832B08-0C71-4064-AFD8-222F03139708}"/>
    <hyperlink ref="F291" r:id="rId2839" display="https://www.daloopa.com/src/4422132" xr:uid="{D442CCF6-1AD5-4AE6-BA85-FA5757AE9ABF}"/>
    <hyperlink ref="G291" r:id="rId2840" display="https://www.daloopa.com/src/4422145" xr:uid="{4F8F04DE-69D7-4211-A3F3-0C80AF08DDBB}"/>
    <hyperlink ref="H291" r:id="rId2841" display="https://www.daloopa.com/src/4422158" xr:uid="{FEE6AAA3-F2A8-49EC-B94F-E1F334974CF8}"/>
    <hyperlink ref="I291" r:id="rId2842" display="https://www.daloopa.com/src/4422171" xr:uid="{4EC0CC88-9AA9-42B1-AA67-27399CCBACB9}"/>
    <hyperlink ref="J291" r:id="rId2843" display="https://www.daloopa.com/src/4422184" xr:uid="{8FBEA768-163C-472B-9406-7A0341106267}"/>
    <hyperlink ref="K291" r:id="rId2844" display="https://www.daloopa.com/src/4422197" xr:uid="{F6699977-8F43-4096-A2AF-B6A2065FAE65}"/>
    <hyperlink ref="L291" r:id="rId2845" display="https://www.daloopa.com/src/4422050" xr:uid="{BA8D4097-71B3-4B3F-9A71-48988C169534}"/>
    <hyperlink ref="M291" r:id="rId2846" display="https://www.daloopa.com/src/4422210" xr:uid="{4C3FE71A-53B9-4ECB-A317-7E0DA587DB8E}"/>
    <hyperlink ref="N291" r:id="rId2847" display="https://www.daloopa.com/src/4422223" xr:uid="{829CAB71-8033-460A-BDC5-AF96CF739F8B}"/>
    <hyperlink ref="O291" r:id="rId2848" display="https://www.daloopa.com/src/4422236" xr:uid="{4034415A-D98F-41DE-9DB6-ED385F001E61}"/>
    <hyperlink ref="P291" r:id="rId2849" display="https://www.daloopa.com/src/4422250" xr:uid="{256A1389-118D-4088-8F27-226165C619CE}"/>
    <hyperlink ref="Q291" r:id="rId2850" display="https://www.daloopa.com/src/4422263" xr:uid="{B8B8218C-03E4-4778-BD61-FF2AAB1A5B87}"/>
    <hyperlink ref="R291" r:id="rId2851" display="https://www.daloopa.com/src/4422276" xr:uid="{670D5DF5-70D4-44C0-921A-63EF7DC1CADD}"/>
    <hyperlink ref="S291" r:id="rId2852" display="https://www.daloopa.com/src/4422289" xr:uid="{05CE63E1-BA68-4B23-A258-DDDCA563E75A}"/>
    <hyperlink ref="T291" r:id="rId2853" display="https://www.daloopa.com/src/4422302" xr:uid="{3DCEBED7-FF78-41A8-8EDB-B0D73BCD1321}"/>
    <hyperlink ref="U291" r:id="rId2854" display="https://www.daloopa.com/src/4422315" xr:uid="{FA243700-0488-49B1-9AD4-9965037587DD}"/>
    <hyperlink ref="V291" r:id="rId2855" display="https://www.daloopa.com/src/4422329" xr:uid="{B3673BCE-4954-4B31-9146-CBBEEE049F59}"/>
    <hyperlink ref="W291" r:id="rId2856" display="https://www.daloopa.com/src/4422342" xr:uid="{FA2E9CFF-8EF7-4FDF-B2D5-F3A18C876A6B}"/>
    <hyperlink ref="X291" r:id="rId2857" display="https://www.daloopa.com/src/4422355" xr:uid="{A8FEF55B-4EC5-47C2-8CC9-8BA362CBD0A4}"/>
    <hyperlink ref="Y291" r:id="rId2858" display="https://www.daloopa.com/src/4422368" xr:uid="{A2EFEA5F-DF81-4924-8FBF-F462D3BA9CD0}"/>
    <hyperlink ref="Z291" r:id="rId2859" display="https://www.daloopa.com/src/50622663" xr:uid="{DDC6C446-3F8B-4D85-A2D4-9EE652C6100B}"/>
    <hyperlink ref="AA291" r:id="rId2860" display="https://www.daloopa.com/src/4422397" xr:uid="{3F98E7EB-7765-40F9-86F7-FE2B580C6DF0}"/>
    <hyperlink ref="AB291" r:id="rId2861" display="https://www.daloopa.com/src/4422410" xr:uid="{2C9798C9-E292-407C-89F0-5BD5499571E3}"/>
    <hyperlink ref="AC291" r:id="rId2862" display="https://www.daloopa.com/src/4422426" xr:uid="{7DCD48DC-6134-4058-A39B-E63F84BA25DF}"/>
    <hyperlink ref="AD291" r:id="rId2863" display="https://www.daloopa.com/src/4422439" xr:uid="{33D1BBDE-77E8-43E6-94CB-B37CFEB949DD}"/>
    <hyperlink ref="AE291" r:id="rId2864" display="https://www.daloopa.com/src/4422452" xr:uid="{2743FAFD-AE85-437E-AF52-973351E3A658}"/>
    <hyperlink ref="AF291" r:id="rId2865" display="https://www.daloopa.com/src/4422477" xr:uid="{969F6591-C584-4A0C-B7D5-9717CD62632A}"/>
    <hyperlink ref="AG291" r:id="rId2866" display="https://www.daloopa.com/src/8847508" xr:uid="{EB9081AA-4DEA-41C8-B76A-F4B9715DAAA2}"/>
    <hyperlink ref="AH291" r:id="rId2867" display="https://www.daloopa.com/src/8847527" xr:uid="{AF03D168-BBC4-4439-B2D3-A7B7E478ED75}"/>
    <hyperlink ref="AI291" r:id="rId2868" display="https://www.daloopa.com/src/18751496" xr:uid="{87B15274-C38C-4840-AC0E-27AA4F05B7A7}"/>
    <hyperlink ref="AJ291" r:id="rId2869" display="https://www.daloopa.com/src/18744551" xr:uid="{F547AF5E-AE2D-4DD5-AAEA-40B54259E164}"/>
    <hyperlink ref="AK291" r:id="rId2870" display="https://www.daloopa.com/src/23051414" xr:uid="{A59FC4EB-0B67-4E60-82F0-D37C61A4AB6D}"/>
    <hyperlink ref="AL291" r:id="rId2871" display="https://www.daloopa.com/src/33992301" xr:uid="{39B104A1-7E1A-4A3D-9857-02F74C528751}"/>
    <hyperlink ref="AM291" r:id="rId2872" display="https://www.daloopa.com/src/41059615" xr:uid="{A5CD05B3-8455-4270-9C0E-66A8E63CD384}"/>
    <hyperlink ref="AN291" r:id="rId2873" display="https://www.daloopa.com/src/50449631" xr:uid="{66625BF3-2313-4D19-9E5C-4FACDFCAE72E}"/>
    <hyperlink ref="AO291" r:id="rId2874" display="https://www.daloopa.com/src/55731689" xr:uid="{6759DE17-D320-443A-9A0A-919F89463A5F}"/>
    <hyperlink ref="AP291" r:id="rId2875" display="https://www.daloopa.com/src/60194297" xr:uid="{5F40DDCE-57B1-4F8F-A5A1-210862A8BE38}"/>
    <hyperlink ref="AQ291" r:id="rId2876" display="https://www.daloopa.com/src/64848801" xr:uid="{9628C67F-54DA-4C57-B701-4525751A278C}"/>
    <hyperlink ref="AR291" r:id="rId2877" display="https://www.daloopa.com/src/69162222" xr:uid="{7324B71A-730C-4C1B-B1D6-FE160C2C58F2}"/>
    <hyperlink ref="AS291" r:id="rId2878" display="https://www.daloopa.com/src/75006040" xr:uid="{09CDC5D5-E100-43C7-ADB8-70C2EAD63B16}"/>
    <hyperlink ref="AU291" r:id="rId2879" display="https://www.daloopa.com/src/50625348" xr:uid="{45778C4F-1A6D-44DF-80E9-DD349E7EBD20}"/>
    <hyperlink ref="AV291" r:id="rId2880" display="https://www.daloopa.com/src/50413741" xr:uid="{93224C3D-C96F-4507-85E8-BE1D84484FA7}"/>
    <hyperlink ref="AW291" r:id="rId2881" display="https://www.daloopa.com/src/50624722" xr:uid="{0F9D55E6-C9F8-4913-A222-A71BFE8006A2}"/>
    <hyperlink ref="AX291" r:id="rId2882" display="https://www.daloopa.com/src/50624645" xr:uid="{E27FCFB3-3293-45B8-9449-232B0E1F0F2F}"/>
    <hyperlink ref="AY291" r:id="rId2883" display="https://www.daloopa.com/src/50624182" xr:uid="{8C79675E-D8BD-4C75-A827-F6BD42DDB703}"/>
    <hyperlink ref="AZ291" r:id="rId2884" display="https://www.daloopa.com/src/50623606" xr:uid="{7198BC57-6320-42DD-AED8-38364A504547}"/>
    <hyperlink ref="BA291" r:id="rId2885" display="https://www.daloopa.com/src/50623191" xr:uid="{7B0B756E-85D6-4A6D-8269-E714AFEF025C}"/>
    <hyperlink ref="BB291" r:id="rId2886" display="https://www.daloopa.com/src/18744751" xr:uid="{46B08747-5309-4EA6-ADA9-87B2D088EC24}"/>
    <hyperlink ref="BC291" r:id="rId2887" display="https://www.daloopa.com/src/50449959" xr:uid="{488B37B1-1D7D-40D2-8C1B-84FDA9022FD5}"/>
    <hyperlink ref="BD291" r:id="rId2888" display="https://www.daloopa.com/src/69162305" xr:uid="{68DE82D9-816A-4C56-9B06-418246D719C8}"/>
    <hyperlink ref="A292" r:id="rId2889" xr:uid="{BA39F3CE-61A2-485C-8889-3C36E34A0D1C}"/>
    <hyperlink ref="C292" r:id="rId2890" xr:uid="{A500FC13-0C60-4970-8F6C-844C024D98E2}"/>
    <hyperlink ref="E292" r:id="rId2891" display="https://www.daloopa.com/src/4422119" xr:uid="{3435E097-C1A5-444E-9F5C-970C19A962CD}"/>
    <hyperlink ref="F292" r:id="rId2892" display="https://www.daloopa.com/src/4422133" xr:uid="{6EC05793-A041-4BD8-B7D9-D215A613A0A0}"/>
    <hyperlink ref="G292" r:id="rId2893" display="https://www.daloopa.com/src/4422146" xr:uid="{E9FDB0D5-1A2F-4511-AC1C-62FAE9B2FADC}"/>
    <hyperlink ref="H292" r:id="rId2894" display="https://www.daloopa.com/src/4422159" xr:uid="{412B272B-8EC4-45F3-A761-4E3C016259A0}"/>
    <hyperlink ref="I292" r:id="rId2895" display="https://www.daloopa.com/src/4422172" xr:uid="{FB8F1F29-EC6D-4952-81C1-C56121647CA5}"/>
    <hyperlink ref="J292" r:id="rId2896" display="https://www.daloopa.com/src/4422185" xr:uid="{F32098EC-BDC7-4D38-84F9-740C61A3C609}"/>
    <hyperlink ref="K292" r:id="rId2897" display="https://www.daloopa.com/src/4422198" xr:uid="{C3E123BB-8B38-44B2-AA54-A4FBC285FC42}"/>
    <hyperlink ref="L292" r:id="rId2898" display="https://www.daloopa.com/src/4422051" xr:uid="{9FEAE3AD-BB13-4B04-A91D-04F1AE59FE12}"/>
    <hyperlink ref="M292" r:id="rId2899" display="https://www.daloopa.com/src/4422211" xr:uid="{EC0FBC6D-1190-442C-AB2F-711ACA50C8E4}"/>
    <hyperlink ref="N292" r:id="rId2900" display="https://www.daloopa.com/src/4422224" xr:uid="{C3D5B064-4165-4265-8F47-7F97916ADEAB}"/>
    <hyperlink ref="O292" r:id="rId2901" display="https://www.daloopa.com/src/4422237" xr:uid="{5DB1FCFD-4164-4539-AAE1-2DB1ED3707A9}"/>
    <hyperlink ref="P292" r:id="rId2902" display="https://www.daloopa.com/src/4422251" xr:uid="{B7BAFC8A-5810-450F-A7CE-C34F30F5261A}"/>
    <hyperlink ref="Q292" r:id="rId2903" display="https://www.daloopa.com/src/4422264" xr:uid="{8AF2E230-1A43-4484-B8C8-7FBB62F6E85C}"/>
    <hyperlink ref="R292" r:id="rId2904" display="https://www.daloopa.com/src/4422277" xr:uid="{881E6CB0-3E8A-4DDB-8C5E-87C38FADE43E}"/>
    <hyperlink ref="S292" r:id="rId2905" display="https://www.daloopa.com/src/4422290" xr:uid="{23913F38-8EAA-4199-AB40-06DB40D953EF}"/>
    <hyperlink ref="T292" r:id="rId2906" display="https://www.daloopa.com/src/4422303" xr:uid="{CC1212E3-BD22-4159-8611-2B51C32BDBD3}"/>
    <hyperlink ref="U292" r:id="rId2907" display="https://www.daloopa.com/src/4422316" xr:uid="{38CBBC34-C6CD-4931-9D02-367C03627835}"/>
    <hyperlink ref="V292" r:id="rId2908" display="https://www.daloopa.com/src/4422330" xr:uid="{437BEA65-424A-4130-881E-9A7AE4E7847E}"/>
    <hyperlink ref="W292" r:id="rId2909" display="https://www.daloopa.com/src/4422343" xr:uid="{F61E0707-03C0-46E2-8F61-5A12D8C025E1}"/>
    <hyperlink ref="X292" r:id="rId2910" display="https://www.daloopa.com/src/4422356" xr:uid="{01D024B2-3805-4852-811A-87FEDB6088B7}"/>
    <hyperlink ref="Y292" r:id="rId2911" display="https://www.daloopa.com/src/4422369" xr:uid="{10B89EEA-D36C-4B3B-A939-46533B1516A3}"/>
    <hyperlink ref="Z292" r:id="rId2912" display="https://www.daloopa.com/src/50622655" xr:uid="{5DB17DE5-B1F2-481B-8E1E-E7287D93E724}"/>
    <hyperlink ref="AA292" r:id="rId2913" display="https://www.daloopa.com/src/4422398" xr:uid="{33F14265-0EAF-4506-A8C4-A109A818D4F2}"/>
    <hyperlink ref="AB292" r:id="rId2914" display="https://www.daloopa.com/src/4422411" xr:uid="{457BA57F-4892-4226-8696-DE1F854BABFA}"/>
    <hyperlink ref="AC292" r:id="rId2915" display="https://www.daloopa.com/src/4422427" xr:uid="{D6E8BC24-B8AE-440F-B5FD-B743C1123878}"/>
    <hyperlink ref="AD292" r:id="rId2916" display="https://www.daloopa.com/src/4422440" xr:uid="{49DC8355-18DA-4CD2-87B2-14C08AEC5203}"/>
    <hyperlink ref="AE292" r:id="rId2917" display="https://www.daloopa.com/src/4422453" xr:uid="{44AA2CAC-EC69-4EA6-B93E-40EB33910D14}"/>
    <hyperlink ref="AF292" r:id="rId2918" display="https://www.daloopa.com/src/4422478" xr:uid="{542CA1A2-4397-4E4F-99EC-343AA2A938F8}"/>
    <hyperlink ref="AG292" r:id="rId2919" display="https://www.daloopa.com/src/8847509" xr:uid="{710B6B83-6CEA-42C1-8F35-E40E4492BDA9}"/>
    <hyperlink ref="AH292" r:id="rId2920" display="https://www.daloopa.com/src/8847528" xr:uid="{4CCDD571-7383-4280-B668-C1901D5918E4}"/>
    <hyperlink ref="AI292" r:id="rId2921" display="https://www.daloopa.com/src/18751490" xr:uid="{A321A618-AC71-415A-BADB-3BCF00AE7C91}"/>
    <hyperlink ref="AJ292" r:id="rId2922" display="https://www.daloopa.com/src/18744553" xr:uid="{056C2A2F-7FD7-4F2B-86C2-844F5CBF2437}"/>
    <hyperlink ref="AK292" r:id="rId2923" display="https://www.daloopa.com/src/23051413" xr:uid="{1DE816CE-CF49-4166-A96E-8CD756C799F9}"/>
    <hyperlink ref="AL292" r:id="rId2924" display="https://www.daloopa.com/src/33992298" xr:uid="{F1FF1683-1106-4B81-A256-CB4C1890A6C8}"/>
    <hyperlink ref="AM292" r:id="rId2925" display="https://www.daloopa.com/src/41059613" xr:uid="{84B50E08-36C4-4E5B-A133-B1150E9D1150}"/>
    <hyperlink ref="AN292" r:id="rId2926" display="https://www.daloopa.com/src/50449624" xr:uid="{4BF82D3F-9228-40AE-947A-8777A3C46C48}"/>
    <hyperlink ref="AO292" r:id="rId2927" display="https://www.daloopa.com/src/55731690" xr:uid="{D3421B13-CC68-455C-846B-5739F8BA5921}"/>
    <hyperlink ref="AP292" r:id="rId2928" display="https://www.daloopa.com/src/60194293" xr:uid="{74DD7863-F10E-4414-B1E2-443C5BCCCD76}"/>
    <hyperlink ref="AQ292" r:id="rId2929" display="https://www.daloopa.com/src/64848802" xr:uid="{3EC140D0-5DB1-4735-B543-9991CB417A83}"/>
    <hyperlink ref="AR292" r:id="rId2930" display="https://www.daloopa.com/src/69162214" xr:uid="{575BF476-5313-4C2F-9C2A-8979C0DE0768}"/>
    <hyperlink ref="AS292" r:id="rId2931" display="https://www.daloopa.com/src/75006042" xr:uid="{F8B426A3-9787-40C0-AEF3-A0440834F21E}"/>
    <hyperlink ref="AU292" r:id="rId2932" display="https://www.daloopa.com/src/50625349" xr:uid="{330B2F05-D7C3-435E-9639-29827660A80A}"/>
    <hyperlink ref="AV292" r:id="rId2933" display="https://www.daloopa.com/src/50413750" xr:uid="{9C8F6E17-0D39-471F-BBC1-A8956F04C583}"/>
    <hyperlink ref="AW292" r:id="rId2934" display="https://www.daloopa.com/src/50624723" xr:uid="{1A26A0C3-764E-431F-BA68-B25AEAD37B87}"/>
    <hyperlink ref="AX292" r:id="rId2935" display="https://www.daloopa.com/src/50624643" xr:uid="{314A6876-3F1E-44E9-AE63-B00DC90598CF}"/>
    <hyperlink ref="AY292" r:id="rId2936" display="https://www.daloopa.com/src/50624184" xr:uid="{003631F8-AFBE-4614-ADCE-C7503A5442C5}"/>
    <hyperlink ref="AZ292" r:id="rId2937" display="https://www.daloopa.com/src/50623614" xr:uid="{8BC35219-25B9-4991-B309-5EEDC6DD5226}"/>
    <hyperlink ref="BA292" r:id="rId2938" display="https://www.daloopa.com/src/50623193" xr:uid="{E3776CB5-AB21-4D15-8FC7-797468575622}"/>
    <hyperlink ref="BB292" r:id="rId2939" display="https://www.daloopa.com/src/18744750" xr:uid="{CCF2F3C5-D005-4AEC-9B21-0E6F78841108}"/>
    <hyperlink ref="BC292" r:id="rId2940" display="https://www.daloopa.com/src/50449963" xr:uid="{FBB3CD77-543A-4D05-8A04-284EB61B9D2E}"/>
    <hyperlink ref="BD292" r:id="rId2941" display="https://www.daloopa.com/src/69162303" xr:uid="{5F896D10-679A-4714-AC4E-860149108232}"/>
    <hyperlink ref="A294" r:id="rId2942" xr:uid="{2549F69B-8475-4EBF-A0F2-951EE46D8293}"/>
    <hyperlink ref="C294" r:id="rId2943" xr:uid="{AB7D8B90-BC66-4839-9E06-A3280C58B103}"/>
    <hyperlink ref="E294" r:id="rId2944" display="https://www.daloopa.com/src/4422120" xr:uid="{0023A7DD-7209-41E1-9BCD-719CCDE68E7C}"/>
    <hyperlink ref="F294" r:id="rId2945" display="https://www.daloopa.com/src/4422134" xr:uid="{FB9264F4-3C07-447B-AA19-6FF14648E8B5}"/>
    <hyperlink ref="G294" r:id="rId2946" display="https://www.daloopa.com/src/4422147" xr:uid="{0DE47302-0C3B-4A79-8245-3B57EF08FB4E}"/>
    <hyperlink ref="H294" r:id="rId2947" display="https://www.daloopa.com/src/4422160" xr:uid="{7444E520-801F-4474-B26D-9B45CDBBAADE}"/>
    <hyperlink ref="I294" r:id="rId2948" display="https://www.daloopa.com/src/4422173" xr:uid="{52D97C65-096F-4BA5-98EA-14D8D5447AC2}"/>
    <hyperlink ref="J294" r:id="rId2949" display="https://www.daloopa.com/src/4422186" xr:uid="{9717DB62-C646-4FEF-AFA6-0B6D03689D89}"/>
    <hyperlink ref="K294" r:id="rId2950" display="https://www.daloopa.com/src/4422199" xr:uid="{833FFEE9-8BD9-4805-9CA2-32E3D529F047}"/>
    <hyperlink ref="L294" r:id="rId2951" display="https://www.daloopa.com/src/4422052" xr:uid="{BB1916CA-E385-4CEB-8D2B-B15F03E32D3B}"/>
    <hyperlink ref="M294" r:id="rId2952" display="https://www.daloopa.com/src/4422212" xr:uid="{6B5519A0-595C-4D84-99E7-A1D971CCE5EE}"/>
    <hyperlink ref="N294" r:id="rId2953" display="https://www.daloopa.com/src/4422225" xr:uid="{10C44DF5-1C3A-428F-87DD-8CF07E854AFC}"/>
    <hyperlink ref="O294" r:id="rId2954" display="https://www.daloopa.com/src/4422238" xr:uid="{8443D440-2DAC-4646-B34C-A9AD3E976170}"/>
    <hyperlink ref="P294" r:id="rId2955" display="https://www.daloopa.com/src/4422252" xr:uid="{FE1F707B-0DDC-4C66-BB24-86F96BF2A731}"/>
    <hyperlink ref="Q294" r:id="rId2956" display="https://www.daloopa.com/src/4422265" xr:uid="{E29D6901-5A6E-4DBB-A4F3-4A37EE2D6EED}"/>
    <hyperlink ref="R294" r:id="rId2957" display="https://www.daloopa.com/src/4422278" xr:uid="{89022E68-1489-4F33-96FF-2E31DFE0CA29}"/>
    <hyperlink ref="S294" r:id="rId2958" display="https://www.daloopa.com/src/4422291" xr:uid="{F5F5734A-FED1-4FD9-AD58-C2AFC85184CC}"/>
    <hyperlink ref="T294" r:id="rId2959" display="https://www.daloopa.com/src/4422304" xr:uid="{89BAFB20-0829-4F35-B184-31CF869D1C3F}"/>
    <hyperlink ref="U294" r:id="rId2960" display="https://www.daloopa.com/src/4422317" xr:uid="{FE05D2FB-0A45-4188-BF20-D60250668DAA}"/>
    <hyperlink ref="V294" r:id="rId2961" display="https://www.daloopa.com/src/4422331" xr:uid="{69D3C62A-164E-4111-8211-E4B319138C3D}"/>
    <hyperlink ref="W294" r:id="rId2962" display="https://www.daloopa.com/src/4422344" xr:uid="{F829222F-6D6E-40CD-8BD4-00CBA5827DCF}"/>
    <hyperlink ref="X294" r:id="rId2963" display="https://www.daloopa.com/src/4422357" xr:uid="{CC31774E-6EB2-4B7D-BD76-4ECED0F914B1}"/>
    <hyperlink ref="Y294" r:id="rId2964" display="https://www.daloopa.com/src/4422370" xr:uid="{015AC27C-000F-478A-951F-52E705C1DB98}"/>
    <hyperlink ref="Z294" r:id="rId2965" display="https://www.daloopa.com/src/50622656" xr:uid="{E57598D7-8E42-4358-9784-8774238AF5C9}"/>
    <hyperlink ref="AA294" r:id="rId2966" display="https://www.daloopa.com/src/4422399" xr:uid="{E4443980-F00D-4B73-824E-9A6B1F698D96}"/>
    <hyperlink ref="AB294" r:id="rId2967" display="https://www.daloopa.com/src/4422412" xr:uid="{37FD6124-444F-453C-9246-3121643806B7}"/>
    <hyperlink ref="AC294" r:id="rId2968" display="https://www.daloopa.com/src/4422428" xr:uid="{C98B42B7-00D2-48CC-9A59-6F699539282A}"/>
    <hyperlink ref="AD294" r:id="rId2969" display="https://www.daloopa.com/src/4422441" xr:uid="{1C41C2D5-CDFA-40BF-B06E-18EC74FD06EF}"/>
    <hyperlink ref="AE294" r:id="rId2970" display="https://www.daloopa.com/src/4422454" xr:uid="{C7BC3AD6-951E-4283-9D38-3CA6FAECC74E}"/>
    <hyperlink ref="AF294" r:id="rId2971" display="https://www.daloopa.com/src/4422479" xr:uid="{6CB296CE-6D8C-4F34-B042-A6AC6638D851}"/>
    <hyperlink ref="AG294" r:id="rId2972" display="https://www.daloopa.com/src/8847510" xr:uid="{6106BD96-70A6-4562-A2A4-2E498839F8CF}"/>
    <hyperlink ref="AH294" r:id="rId2973" display="https://www.daloopa.com/src/8847529" xr:uid="{6102C311-BDB9-41A8-9D75-4EBD97C6C8AB}"/>
    <hyperlink ref="AI294" r:id="rId2974" display="https://www.daloopa.com/src/18751488" xr:uid="{96ABC1EF-0900-455E-8534-5B352F006F6B}"/>
    <hyperlink ref="AJ294" r:id="rId2975" display="https://www.daloopa.com/src/18744555" xr:uid="{34A79104-1812-42B1-B758-D559DBCB86EC}"/>
    <hyperlink ref="AK294" r:id="rId2976" display="https://www.daloopa.com/src/23051408" xr:uid="{B8EF4D3E-CA46-4533-8D7C-74FB6717A296}"/>
    <hyperlink ref="AL294" r:id="rId2977" display="https://www.daloopa.com/src/33992300" xr:uid="{51251F5D-C058-4D9B-A6E0-F5EF2F6E7011}"/>
    <hyperlink ref="AM294" r:id="rId2978" display="https://www.daloopa.com/src/41059622" xr:uid="{C96C35B1-AB80-4866-A842-6AFC73D7543E}"/>
    <hyperlink ref="AN294" r:id="rId2979" display="https://www.daloopa.com/src/50449634" xr:uid="{AA38119A-5921-416B-88DF-A1219C7F8ED9}"/>
    <hyperlink ref="AO294" r:id="rId2980" display="https://www.daloopa.com/src/55731692" xr:uid="{152C020A-0767-4AF8-BFA3-F43497AFE7A9}"/>
    <hyperlink ref="AP294" r:id="rId2981" display="https://www.daloopa.com/src/60194303" xr:uid="{B66178E0-63CA-4AB0-9CEF-641C44E05F23}"/>
    <hyperlink ref="AQ294" r:id="rId2982" display="https://www.daloopa.com/src/64848809" xr:uid="{FE3D1DCB-2BB0-4D43-BA77-2C0AB790CDC2}"/>
    <hyperlink ref="AR294" r:id="rId2983" display="https://www.daloopa.com/src/69162218" xr:uid="{02ACB561-156D-4A0A-B6AE-4E6250A5EC7A}"/>
    <hyperlink ref="AS294" r:id="rId2984" display="https://www.daloopa.com/src/75006045" xr:uid="{0ACFF304-B7B1-4FE8-A5DB-8B06F06AC0F0}"/>
    <hyperlink ref="AU294" r:id="rId2985" display="https://www.daloopa.com/src/50625352" xr:uid="{37464C9B-1881-4012-9292-96815E09EBE6}"/>
    <hyperlink ref="AV294" r:id="rId2986" display="https://www.daloopa.com/src/50413753" xr:uid="{6DD672B8-0E20-451A-8770-9A0FE649736C}"/>
    <hyperlink ref="AW294" r:id="rId2987" display="https://www.daloopa.com/src/50624725" xr:uid="{27432758-8C1D-46BC-BE28-6F283AD5F3F8}"/>
    <hyperlink ref="AX294" r:id="rId2988" display="https://www.daloopa.com/src/50624646" xr:uid="{0807C18C-7276-47F8-AA75-BD765FB403A5}"/>
    <hyperlink ref="AY294" r:id="rId2989" display="https://www.daloopa.com/src/50624183" xr:uid="{8E3792D3-791C-4084-838C-CFC8883A3290}"/>
    <hyperlink ref="AZ294" r:id="rId2990" display="https://www.daloopa.com/src/50623607" xr:uid="{26BD60A9-2B69-45B5-B89D-9E040413D89C}"/>
    <hyperlink ref="BA294" r:id="rId2991" display="https://www.daloopa.com/src/50623196" xr:uid="{9B3BCB91-FD28-4911-8CE1-5227E352DDF8}"/>
    <hyperlink ref="BB294" r:id="rId2992" display="https://www.daloopa.com/src/18744755" xr:uid="{C4CDD1BF-B3BB-4D3D-B46B-52230CCCDEF8}"/>
    <hyperlink ref="BC294" r:id="rId2993" display="https://www.daloopa.com/src/50449965" xr:uid="{497C1E62-3C42-4BE1-A86A-7244732163F4}"/>
    <hyperlink ref="BD294" r:id="rId2994" display="https://www.daloopa.com/src/69162297" xr:uid="{37E4E63E-188B-4627-8941-40DF765E0E94}"/>
    <hyperlink ref="A295" r:id="rId2995" xr:uid="{FBE12119-7B7D-4E34-A606-7233362C741F}"/>
    <hyperlink ref="C295" r:id="rId2996" xr:uid="{F3CF96E1-D0F3-4C11-932C-0ED11FB50FE1}"/>
    <hyperlink ref="E295" r:id="rId2997" display="https://www.daloopa.com/src/4422121" xr:uid="{38F3AACA-C2F7-43DE-A0B7-588683CDFA57}"/>
    <hyperlink ref="O295" r:id="rId2998" display="https://www.daloopa.com/src/4422239" xr:uid="{AD759AEC-3CCE-4CF1-9E36-3FE431BD471C}"/>
    <hyperlink ref="U295" r:id="rId2999" display="https://www.daloopa.com/src/4422318" xr:uid="{B38563BC-CC1F-4B33-9DB7-BFC372A0346F}"/>
    <hyperlink ref="Z295" r:id="rId3000" display="https://www.daloopa.com/src/50622657" xr:uid="{E568BE28-111A-4107-8807-4D1BBED175B0}"/>
    <hyperlink ref="AQ295" r:id="rId3001" display="https://www.daloopa.com/src/64848811" xr:uid="{7C071571-CC80-4A16-91DD-E49DA6366F28}"/>
    <hyperlink ref="AU295" r:id="rId3002" display="https://www.daloopa.com/src/50625347" xr:uid="{E1A17049-BA99-411B-AC15-62C928E108C1}"/>
    <hyperlink ref="AW295" r:id="rId3003" display="https://www.daloopa.com/src/50624726" xr:uid="{C9266D63-03CC-4E10-AE5A-DFCE3C819860}"/>
    <hyperlink ref="AY295" r:id="rId3004" display="https://www.daloopa.com/src/50624185" xr:uid="{3C43737C-F253-49C9-B2BB-33E635A4AD86}"/>
    <hyperlink ref="AZ295" r:id="rId3005" display="https://www.daloopa.com/src/50623608" xr:uid="{D1588149-1DDC-494F-AF7A-6F7A0E3B4939}"/>
    <hyperlink ref="BD295" r:id="rId3006" display="https://www.daloopa.com/src/69162299" xr:uid="{4A8A7DF0-BF6E-40B8-845D-6874DDBEBCDB}"/>
    <hyperlink ref="A296" r:id="rId3007" xr:uid="{366CD145-471B-43D7-B3EF-D2F7B4D79192}"/>
    <hyperlink ref="C296" r:id="rId3008" xr:uid="{271395D0-212C-457F-A028-EFA79D3FF258}"/>
    <hyperlink ref="E296" r:id="rId3009" display="https://www.daloopa.com/src/4422122" xr:uid="{240AA74D-4860-4550-B4FB-224AAA1DA7FC}"/>
    <hyperlink ref="F296" r:id="rId3010" display="https://www.daloopa.com/src/4422135" xr:uid="{EDA8D832-A8F1-4AAD-B1B6-4F6DD7A6C61C}"/>
    <hyperlink ref="G296" r:id="rId3011" display="https://www.daloopa.com/src/4422148" xr:uid="{7E3B0AA7-DF91-4EE5-92BD-54FE8153F582}"/>
    <hyperlink ref="H296" r:id="rId3012" display="https://www.daloopa.com/src/4422161" xr:uid="{206BF428-E943-4EE3-9539-4B946AF6E43B}"/>
    <hyperlink ref="I296" r:id="rId3013" display="https://www.daloopa.com/src/4422174" xr:uid="{9B3DA75F-ABF6-42F7-8B82-8CE69465D0B8}"/>
    <hyperlink ref="J296" r:id="rId3014" display="https://www.daloopa.com/src/4422187" xr:uid="{8F0499A3-3942-41DF-87FC-B1C0EB8066CD}"/>
    <hyperlink ref="K296" r:id="rId3015" display="https://www.daloopa.com/src/4422200" xr:uid="{42225928-C542-4158-B507-EFDA88C469FD}"/>
    <hyperlink ref="L296" r:id="rId3016" display="https://www.daloopa.com/src/4422053" xr:uid="{19FDC103-BE17-424E-B571-76FBD86A4771}"/>
    <hyperlink ref="M296" r:id="rId3017" display="https://www.daloopa.com/src/4422213" xr:uid="{E7FA3A8F-0AE4-4941-B124-D50B47753507}"/>
    <hyperlink ref="N296" r:id="rId3018" display="https://www.daloopa.com/src/4422226" xr:uid="{DE365343-94B3-41BA-80F1-1949EBADD295}"/>
    <hyperlink ref="O296" r:id="rId3019" display="https://www.daloopa.com/src/4422240" xr:uid="{2DF38A47-F222-4645-B851-F29D85A46139}"/>
    <hyperlink ref="P296" r:id="rId3020" display="https://www.daloopa.com/src/4422253" xr:uid="{3919A60D-F6FB-4C94-8015-425AD61F8384}"/>
    <hyperlink ref="Q296" r:id="rId3021" display="https://www.daloopa.com/src/4422266" xr:uid="{8719AC71-9B3B-4FB1-B3A4-414BE4C9EB65}"/>
    <hyperlink ref="R296" r:id="rId3022" display="https://www.daloopa.com/src/4422279" xr:uid="{F7BCEC62-3458-45E0-B3C8-02F379D6BBD6}"/>
    <hyperlink ref="S296" r:id="rId3023" display="https://www.daloopa.com/src/4422292" xr:uid="{46773BD2-0100-4A4E-9827-FA8281055810}"/>
    <hyperlink ref="T296" r:id="rId3024" display="https://www.daloopa.com/src/4422305" xr:uid="{CB7691DE-53B1-4379-83E9-2143039A97DF}"/>
    <hyperlink ref="U296" r:id="rId3025" display="https://www.daloopa.com/src/4422319" xr:uid="{87705C26-6378-4EE7-AC38-3BEB97103ED8}"/>
    <hyperlink ref="V296" r:id="rId3026" display="https://www.daloopa.com/src/4422332" xr:uid="{CAD1D9D4-A429-4395-86E2-C0DF12F3491E}"/>
    <hyperlink ref="W296" r:id="rId3027" display="https://www.daloopa.com/src/4422345" xr:uid="{2F743B86-5A81-4DC8-BA81-29D0B28C8DB2}"/>
    <hyperlink ref="X296" r:id="rId3028" display="https://www.daloopa.com/src/4422358" xr:uid="{0F425FA0-B6F1-4E50-B7A3-E4A1A6D499B7}"/>
    <hyperlink ref="Y296" r:id="rId3029" display="https://www.daloopa.com/src/4422371" xr:uid="{B9F02460-EC98-4ED9-9F46-5E496AC60FF9}"/>
    <hyperlink ref="Z296" r:id="rId3030" display="https://www.daloopa.com/src/50622650" xr:uid="{FF01AE75-2B9C-46ED-8518-B0AFD66C8CBB}"/>
    <hyperlink ref="AA296" r:id="rId3031" display="https://www.daloopa.com/src/4422400" xr:uid="{36C62DF1-FC0E-4347-980A-4EE07D7B7179}"/>
    <hyperlink ref="AB296" r:id="rId3032" display="https://www.daloopa.com/src/4422413" xr:uid="{07BE3B6B-ABA7-4BFE-9C6A-3386C9F877D8}"/>
    <hyperlink ref="AC296" r:id="rId3033" display="https://www.daloopa.com/src/4422429" xr:uid="{A3AB17DD-0B33-4EB2-A75D-BB8F1E80C816}"/>
    <hyperlink ref="AD296" r:id="rId3034" display="https://www.daloopa.com/src/4422442" xr:uid="{339FAC88-BB8C-4646-86A0-EC2CA545774E}"/>
    <hyperlink ref="AE296" r:id="rId3035" display="https://www.daloopa.com/src/4422455" xr:uid="{D1E972B0-6395-4418-BD18-81F2B60F3ED4}"/>
    <hyperlink ref="AF296" r:id="rId3036" display="https://www.daloopa.com/src/4422480" xr:uid="{6B019DD3-0437-4FF0-869B-56F4BBD9D945}"/>
    <hyperlink ref="AG296" r:id="rId3037" display="https://www.daloopa.com/src/8847511" xr:uid="{055E1C73-D89A-445D-8EAA-423C96276A75}"/>
    <hyperlink ref="AH296" r:id="rId3038" display="https://www.daloopa.com/src/8847530" xr:uid="{971F6BE4-1E89-4854-9CAA-515B5D263A23}"/>
    <hyperlink ref="AI296" r:id="rId3039" display="https://www.daloopa.com/src/18751492" xr:uid="{76B1E77A-D3E0-4D0F-8DB9-F0B054DF0D04}"/>
    <hyperlink ref="AJ296" r:id="rId3040" display="https://www.daloopa.com/src/18744557" xr:uid="{1587FEF7-F80D-40A3-B2B7-7B28657D58F5}"/>
    <hyperlink ref="AK296" r:id="rId3041" display="https://www.daloopa.com/src/23051416" xr:uid="{7E507DE1-E998-47CE-A1AA-9F92328EAC00}"/>
    <hyperlink ref="AL296" r:id="rId3042" display="https://www.daloopa.com/src/33992292" xr:uid="{B4C012F7-F2A4-4600-8DDC-BFC05A479CE9}"/>
    <hyperlink ref="AM296" r:id="rId3043" display="https://www.daloopa.com/src/41059614" xr:uid="{769BFD40-8EFE-4F64-9D75-D6A3A352FC94}"/>
    <hyperlink ref="AN296" r:id="rId3044" display="https://www.daloopa.com/src/50449629" xr:uid="{B210BEB3-2CE9-4C29-AD0C-C7F5044AC5EA}"/>
    <hyperlink ref="AO296" r:id="rId3045" display="https://www.daloopa.com/src/55731691" xr:uid="{B09DF252-D2D1-415B-A704-CDC74C8E4AFD}"/>
    <hyperlink ref="AP296" r:id="rId3046" display="https://www.daloopa.com/src/60194298" xr:uid="{71D602EF-6359-463F-9CC9-DF56CF5B2B1D}"/>
    <hyperlink ref="AQ296" r:id="rId3047" display="https://www.daloopa.com/src/64848803" xr:uid="{A26C9346-EB91-4EB0-AFF1-6A960946109A}"/>
    <hyperlink ref="AR296" r:id="rId3048" display="https://www.daloopa.com/src/69162217" xr:uid="{76EC1983-C52C-4476-A817-0A8A2888FF77}"/>
    <hyperlink ref="AS296" r:id="rId3049" display="https://www.daloopa.com/src/75006043" xr:uid="{B06BD510-17FD-4BF8-9791-3552BBFBD4ED}"/>
    <hyperlink ref="AU296" r:id="rId3050" display="https://www.daloopa.com/src/50625351" xr:uid="{0AD6A3F9-4358-47CA-83EC-DAEE9BBC3045}"/>
    <hyperlink ref="AV296" r:id="rId3051" display="https://www.daloopa.com/src/50413746" xr:uid="{DFAA87BF-BCA8-42E7-8BAC-7B28AEA73082}"/>
    <hyperlink ref="AW296" r:id="rId3052" display="https://www.daloopa.com/src/50624727" xr:uid="{891747E4-DC7C-4577-B908-5868CB7E92CB}"/>
    <hyperlink ref="AX296" r:id="rId3053" display="https://www.daloopa.com/src/50624647" xr:uid="{D620C90D-5818-4B41-AB13-7EB4AFA1744D}"/>
    <hyperlink ref="AY296" r:id="rId3054" display="https://www.daloopa.com/src/50624180" xr:uid="{339436D3-59BE-4F9C-8358-D3D37797B52A}"/>
    <hyperlink ref="AZ296" r:id="rId3055" display="https://www.daloopa.com/src/50623604" xr:uid="{7CCD42FD-D0CD-4AC0-81C8-A443A8702159}"/>
    <hyperlink ref="BA296" r:id="rId3056" display="https://www.daloopa.com/src/50623190" xr:uid="{F206A4BB-1B38-4B7D-BF04-1A7217B31473}"/>
    <hyperlink ref="BB296" r:id="rId3057" display="https://www.daloopa.com/src/18744747" xr:uid="{479C160E-5070-4995-85C8-19097D175EF2}"/>
    <hyperlink ref="BC296" r:id="rId3058" display="https://www.daloopa.com/src/50449964" xr:uid="{8D42B841-9048-4683-9587-DBFA05159BC9}"/>
    <hyperlink ref="BD296" r:id="rId3059" display="https://www.daloopa.com/src/69162306" xr:uid="{BA78058D-92B8-4619-AE74-675A33E14508}"/>
    <hyperlink ref="A298" r:id="rId3060" xr:uid="{EE6B2EF3-9546-46CB-9D21-8966BE9AAA3B}"/>
    <hyperlink ref="C298" r:id="rId3061" xr:uid="{911227A6-1711-4D13-BCC1-61AAAEE72246}"/>
    <hyperlink ref="E298" r:id="rId3062" display="https://www.daloopa.com/src/4422123" xr:uid="{111D1433-F685-48B5-9501-1B4465FDF7A4}"/>
    <hyperlink ref="F298" r:id="rId3063" display="https://www.daloopa.com/src/4422136" xr:uid="{7288A767-6E31-4A53-B3ED-F7B409B6A604}"/>
    <hyperlink ref="G298" r:id="rId3064" display="https://www.daloopa.com/src/4422149" xr:uid="{46A71C8A-6B32-4787-BA36-4B9155E7101A}"/>
    <hyperlink ref="H298" r:id="rId3065" display="https://www.daloopa.com/src/4422162" xr:uid="{C0D22402-50AC-43CA-BD46-9BC463839D5C}"/>
    <hyperlink ref="I298" r:id="rId3066" display="https://www.daloopa.com/src/4422175" xr:uid="{0796263A-525C-4DBE-A74A-C340544401F5}"/>
    <hyperlink ref="J298" r:id="rId3067" display="https://www.daloopa.com/src/4422188" xr:uid="{D67C9491-F6DC-49CB-BF44-583FF5BBEB44}"/>
    <hyperlink ref="K298" r:id="rId3068" display="https://www.daloopa.com/src/4422201" xr:uid="{B470A87A-E607-4652-B2E5-56CF9D72C82A}"/>
    <hyperlink ref="L298" r:id="rId3069" display="https://www.daloopa.com/src/4422054" xr:uid="{2F4B486F-E804-4BB5-BA7E-EE03DAA61CBD}"/>
    <hyperlink ref="M298" r:id="rId3070" display="https://www.daloopa.com/src/4422214" xr:uid="{3676C8DA-F451-4B9A-880A-77B3C1E9E1C0}"/>
    <hyperlink ref="N298" r:id="rId3071" display="https://www.daloopa.com/src/4422227" xr:uid="{F4926AF7-C200-47B7-93C0-7DB0B962C42F}"/>
    <hyperlink ref="O298" r:id="rId3072" display="https://www.daloopa.com/src/4422241" xr:uid="{377564CC-E157-412C-A8F9-FCE0447B2627}"/>
    <hyperlink ref="P298" r:id="rId3073" display="https://www.daloopa.com/src/4422254" xr:uid="{FD69725D-4D38-4138-9BF9-7DE375A15A3D}"/>
    <hyperlink ref="Q298" r:id="rId3074" display="https://www.daloopa.com/src/4422267" xr:uid="{E157CAB9-9F6B-4F60-A735-BC1764A50076}"/>
    <hyperlink ref="R298" r:id="rId3075" display="https://www.daloopa.com/src/4422280" xr:uid="{B11BC9FB-AF85-48EC-BF91-7E25504589F1}"/>
    <hyperlink ref="S298" r:id="rId3076" display="https://www.daloopa.com/src/4422293" xr:uid="{1A3CAE57-DD31-4A13-A735-A35A5CFFDB97}"/>
    <hyperlink ref="T298" r:id="rId3077" display="https://www.daloopa.com/src/4422306" xr:uid="{AA814D8B-BF4D-4293-9B7C-3EFC2BC2D483}"/>
    <hyperlink ref="U298" r:id="rId3078" display="https://www.daloopa.com/src/4422320" xr:uid="{EC80F251-98BD-48E3-969B-679D1ED3C186}"/>
    <hyperlink ref="V298" r:id="rId3079" display="https://www.daloopa.com/src/4422333" xr:uid="{E45E267E-874E-44DD-B143-F4A8FDCE1D43}"/>
    <hyperlink ref="W298" r:id="rId3080" display="https://www.daloopa.com/src/4422346" xr:uid="{4E72138C-63B4-4545-AE8E-47A8A7B75B0D}"/>
    <hyperlink ref="X298" r:id="rId3081" display="https://www.daloopa.com/src/4422359" xr:uid="{1CE79F4B-19D3-4204-A197-53DC63089986}"/>
    <hyperlink ref="Y298" r:id="rId3082" display="https://www.daloopa.com/src/4422372" xr:uid="{D4C431A9-F7E1-4B5B-BD73-0B37C1E60DCC}"/>
    <hyperlink ref="Z298" r:id="rId3083" display="https://www.daloopa.com/src/50622651" xr:uid="{7BB22336-3DC0-469B-BE8A-C3119DF480CA}"/>
    <hyperlink ref="AA298" r:id="rId3084" display="https://www.daloopa.com/src/4422401" xr:uid="{40FC682D-ACE9-4580-A365-A48C4B3C750D}"/>
    <hyperlink ref="AB298" r:id="rId3085" display="https://www.daloopa.com/src/4422414" xr:uid="{AF539DDB-72C0-4262-9EA8-E033E6FC65F8}"/>
    <hyperlink ref="AC298" r:id="rId3086" display="https://www.daloopa.com/src/4422430" xr:uid="{72655727-F531-40A8-AF7D-0B2BF20F45A9}"/>
    <hyperlink ref="AD298" r:id="rId3087" display="https://www.daloopa.com/src/4422443" xr:uid="{4978A506-27F9-4E99-9BD3-29D8CE177C9C}"/>
    <hyperlink ref="AE298" r:id="rId3088" display="https://www.daloopa.com/src/4422456" xr:uid="{6299CC31-90B3-4C94-BB70-7CD299EAEEAA}"/>
    <hyperlink ref="AF298" r:id="rId3089" display="https://www.daloopa.com/src/4422481" xr:uid="{55B5F917-C831-4C5A-9368-F94997BFA75A}"/>
    <hyperlink ref="AG298" r:id="rId3090" display="https://www.daloopa.com/src/8847512" xr:uid="{A50B8547-5CBE-48B5-AE28-F89416269D51}"/>
    <hyperlink ref="AH298" r:id="rId3091" display="https://www.daloopa.com/src/8847531" xr:uid="{BFB82B12-7DED-4392-87CC-8398B0C95540}"/>
    <hyperlink ref="AI298" r:id="rId3092" display="https://www.daloopa.com/src/18751489" xr:uid="{FF11E7E6-192E-42D9-9C6C-3A3417ECBF72}"/>
    <hyperlink ref="AJ298" r:id="rId3093" display="https://www.daloopa.com/src/18744556" xr:uid="{E5C96600-86BF-4D5F-A9C9-53CF04635940}"/>
    <hyperlink ref="AK298" r:id="rId3094" display="https://www.daloopa.com/src/23051407" xr:uid="{7298F86D-030E-448C-AFD2-B6E604A47270}"/>
    <hyperlink ref="AL298" r:id="rId3095" display="https://www.daloopa.com/src/33992291" xr:uid="{CE19DAD3-22B8-4007-A2CA-D337F882B7B0}"/>
    <hyperlink ref="AM298" r:id="rId3096" display="https://www.daloopa.com/src/41059617" xr:uid="{9DD203A1-848D-429A-868D-2CD338F10824}"/>
    <hyperlink ref="AN298" r:id="rId3097" display="https://www.daloopa.com/src/50449628" xr:uid="{A349CC21-7EDE-461A-B7D5-5F2D6C8DB078}"/>
    <hyperlink ref="AO298" r:id="rId3098" display="https://www.daloopa.com/src/55731684" xr:uid="{DD37C077-456F-482E-9A2C-610C1413ED51}"/>
    <hyperlink ref="AP298" r:id="rId3099" display="https://www.daloopa.com/src/60194301" xr:uid="{C7CD7769-4C5B-4CC6-A516-591B5A72323A}"/>
    <hyperlink ref="AQ298" r:id="rId3100" display="https://www.daloopa.com/src/64848804" xr:uid="{F72CC202-555D-45B1-9D4A-7181AF9629C5}"/>
    <hyperlink ref="AR298" r:id="rId3101" display="https://www.daloopa.com/src/69162212" xr:uid="{2B107B88-15AA-4BF5-A903-DFC8A797601D}"/>
    <hyperlink ref="AS298" r:id="rId3102" display="https://www.daloopa.com/src/75006039" xr:uid="{DA3C401C-FDFB-4DD8-9B59-76FF173B378F}"/>
    <hyperlink ref="AU298" r:id="rId3103" display="https://www.daloopa.com/src/50625343" xr:uid="{D98BF63F-383A-410D-BCDC-B8C9B32AE080}"/>
    <hyperlink ref="AV298" r:id="rId3104" display="https://www.daloopa.com/src/50413752" xr:uid="{F62DBE3A-92D6-47D6-9EFA-86CC9DD94C6F}"/>
    <hyperlink ref="AW298" r:id="rId3105" display="https://www.daloopa.com/src/50624728" xr:uid="{1884533F-EED5-462F-943F-2432508A8449}"/>
    <hyperlink ref="AX298" r:id="rId3106" display="https://www.daloopa.com/src/50624648" xr:uid="{80667EBE-2129-4149-AC43-57961E072434}"/>
    <hyperlink ref="AY298" r:id="rId3107" display="https://www.daloopa.com/src/50624179" xr:uid="{147DC71A-0FF9-4C81-88AC-142370D991AA}"/>
    <hyperlink ref="AZ298" r:id="rId3108" display="https://www.daloopa.com/src/50623609" xr:uid="{4F8FE40F-EBA9-4FCF-9488-E97F9E1F57A3}"/>
    <hyperlink ref="BA298" r:id="rId3109" display="https://www.daloopa.com/src/50623192" xr:uid="{B1D5EE2A-A8BA-491D-AFAC-D3462733BF5A}"/>
    <hyperlink ref="BB298" r:id="rId3110" display="https://www.daloopa.com/src/18744748" xr:uid="{BB9C4477-7A64-412F-B42C-D800E558A5C1}"/>
    <hyperlink ref="BC298" r:id="rId3111" display="https://www.daloopa.com/src/50449966" xr:uid="{B39DAF16-9746-408D-BEDE-1E5489718AD0}"/>
    <hyperlink ref="BD298" r:id="rId3112" display="https://www.daloopa.com/src/69162294" xr:uid="{5BA100D8-AED6-4D10-A51C-F4F0B49B1470}"/>
    <hyperlink ref="A299" r:id="rId3113" xr:uid="{41629FBF-F189-4E74-BEEA-E0577F68D434}"/>
    <hyperlink ref="C299" r:id="rId3114" xr:uid="{5B8E0B65-1933-4174-B826-EB37B3DC8334}"/>
    <hyperlink ref="E299" r:id="rId3115" display="https://www.daloopa.com/src/4422124" xr:uid="{C5F9A239-05EF-43AB-9888-061C882AF916}"/>
    <hyperlink ref="F299" r:id="rId3116" display="https://www.daloopa.com/src/4422137" xr:uid="{3C88FAEC-D9C4-4B24-B439-489C8CCA7147}"/>
    <hyperlink ref="G299" r:id="rId3117" display="https://www.daloopa.com/src/4422150" xr:uid="{3AED8B27-7EEE-4EEA-99A6-9953176CAA69}"/>
    <hyperlink ref="H299" r:id="rId3118" display="https://www.daloopa.com/src/4422163" xr:uid="{0C918FFB-EC7A-4711-A1CC-5BE0684904BC}"/>
    <hyperlink ref="I299" r:id="rId3119" display="https://www.daloopa.com/src/4422176" xr:uid="{B60C2428-919D-41E5-9576-B83F5795C6A4}"/>
    <hyperlink ref="J299" r:id="rId3120" display="https://www.daloopa.com/src/4422189" xr:uid="{C9857994-EC77-470B-9EFE-1B30EA585136}"/>
    <hyperlink ref="K299" r:id="rId3121" display="https://www.daloopa.com/src/4422202" xr:uid="{C6094659-A94F-4A64-8CE0-923346B26602}"/>
    <hyperlink ref="L299" r:id="rId3122" display="https://www.daloopa.com/src/4422055" xr:uid="{44857BBC-2E97-4F67-863D-77D427207E0A}"/>
    <hyperlink ref="M299" r:id="rId3123" display="https://www.daloopa.com/src/4422215" xr:uid="{32E4BB3A-8333-4D10-A124-1092DA9A67CB}"/>
    <hyperlink ref="N299" r:id="rId3124" display="https://www.daloopa.com/src/4422228" xr:uid="{96D19051-AEC0-4C07-B739-C0997F98805A}"/>
    <hyperlink ref="O299" r:id="rId3125" display="https://www.daloopa.com/src/4422242" xr:uid="{716C5AB3-FBCD-4851-AEA1-F8A0F3BD1472}"/>
    <hyperlink ref="P299" r:id="rId3126" display="https://www.daloopa.com/src/4422255" xr:uid="{1D459A22-6CD6-45AC-9631-BBF1EED5F963}"/>
    <hyperlink ref="Q299" r:id="rId3127" display="https://www.daloopa.com/src/4422268" xr:uid="{BF199008-A6F2-4951-B58D-67D73A93BEC2}"/>
    <hyperlink ref="R299" r:id="rId3128" display="https://www.daloopa.com/src/4422281" xr:uid="{32B9BAF1-76CC-4C9C-97E3-5A54BF9374C5}"/>
    <hyperlink ref="S299" r:id="rId3129" display="https://www.daloopa.com/src/4422294" xr:uid="{99C94E86-2A67-4741-9A3A-00C378A65879}"/>
    <hyperlink ref="T299" r:id="rId3130" display="https://www.daloopa.com/src/4422307" xr:uid="{DD4A7C1B-FF45-4DBD-8230-EE9FCFCACE07}"/>
    <hyperlink ref="U299" r:id="rId3131" display="https://www.daloopa.com/src/4422321" xr:uid="{4BD4979D-E0AE-4894-B2ED-330C9F39104D}"/>
    <hyperlink ref="V299" r:id="rId3132" display="https://www.daloopa.com/src/4422334" xr:uid="{654B8952-9A03-4870-BAA8-A4DBE1194179}"/>
    <hyperlink ref="W299" r:id="rId3133" display="https://www.daloopa.com/src/4422347" xr:uid="{DD6ABAE2-3772-43F7-8E4D-18FCA3B4A886}"/>
    <hyperlink ref="X299" r:id="rId3134" display="https://www.daloopa.com/src/4422360" xr:uid="{4FD65FC5-6CCE-4C5D-A9E7-3059219BE2BE}"/>
    <hyperlink ref="Y299" r:id="rId3135" display="https://www.daloopa.com/src/4422373" xr:uid="{48AB75F3-5E83-4343-A9AA-7D10FDBA505A}"/>
    <hyperlink ref="Z299" r:id="rId3136" display="https://www.daloopa.com/src/50622652" xr:uid="{921EAD20-A622-4A37-A303-F99AB277116D}"/>
    <hyperlink ref="AA299" r:id="rId3137" display="https://www.daloopa.com/src/4422402" xr:uid="{3F50D84E-AFD4-48D0-9A22-85DED4CE632F}"/>
    <hyperlink ref="AB299" r:id="rId3138" display="https://www.daloopa.com/src/4422415" xr:uid="{C95C591C-076D-4374-8CA6-8E89BB7C53B7}"/>
    <hyperlink ref="AC299" r:id="rId3139" display="https://www.daloopa.com/src/4422431" xr:uid="{B3296376-9CC8-4C55-A22A-CE8AE0138FC3}"/>
    <hyperlink ref="AD299" r:id="rId3140" display="https://www.daloopa.com/src/4422444" xr:uid="{CC54BA76-C35C-4793-8221-01630AF1778B}"/>
    <hyperlink ref="AE299" r:id="rId3141" display="https://www.daloopa.com/src/4422457" xr:uid="{3A1A4936-BB28-40DA-B7AE-C205A818EBF6}"/>
    <hyperlink ref="AF299" r:id="rId3142" display="https://www.daloopa.com/src/4422482" xr:uid="{1F416808-5CC4-4C19-B343-E63DBE9C3E9B}"/>
    <hyperlink ref="AG299" r:id="rId3143" display="https://www.daloopa.com/src/8847513" xr:uid="{B4BE4A79-AD94-499C-99CC-8A3E984CDC77}"/>
    <hyperlink ref="AH299" r:id="rId3144" display="https://www.daloopa.com/src/8847532" xr:uid="{FF106C90-7129-4C3F-A1E4-C32476B2F3A1}"/>
    <hyperlink ref="AI299" r:id="rId3145" display="https://www.daloopa.com/src/18751491" xr:uid="{D93DD4E5-7B52-4293-B58A-9A5A0A2493DB}"/>
    <hyperlink ref="AJ299" r:id="rId3146" display="https://www.daloopa.com/src/18744554" xr:uid="{80185AF3-70ED-440F-9A3C-80AFD094C89F}"/>
    <hyperlink ref="AK299" r:id="rId3147" display="https://www.daloopa.com/src/23051419" xr:uid="{F27C4C2A-1860-4BA4-A4EA-87E2351D3512}"/>
    <hyperlink ref="AL299" r:id="rId3148" display="https://www.daloopa.com/src/33992293" xr:uid="{CE4217DD-2560-4CA5-9CC5-4FB71290AC27}"/>
    <hyperlink ref="AM299" r:id="rId3149" display="https://www.daloopa.com/src/41059620" xr:uid="{0312869D-CCB1-4932-8B2C-58F43836CEBB}"/>
    <hyperlink ref="AN299" r:id="rId3150" display="https://www.daloopa.com/src/50449625" xr:uid="{632B18B5-8277-46B6-B8EC-BC029596E446}"/>
    <hyperlink ref="AO299" r:id="rId3151" display="https://www.daloopa.com/src/55731683" xr:uid="{57FDBEB2-BA04-4B3A-88AA-F9F203ABA397}"/>
    <hyperlink ref="AP299" r:id="rId3152" display="https://www.daloopa.com/src/60194302" xr:uid="{96A8FF80-FA65-4407-840E-80084F89136B}"/>
    <hyperlink ref="AQ299" r:id="rId3153" display="https://www.daloopa.com/src/64848805" xr:uid="{8C47F84B-F20C-4FFF-814C-1461010A805E}"/>
    <hyperlink ref="AR299" r:id="rId3154" display="https://www.daloopa.com/src/69162216" xr:uid="{F0E07756-DC3F-4447-8A90-4A74069382B5}"/>
    <hyperlink ref="AS299" r:id="rId3155" display="https://www.daloopa.com/src/75006038" xr:uid="{241A27AF-41FE-4F86-B2E6-E68C854C41EA}"/>
    <hyperlink ref="AU299" r:id="rId3156" display="https://www.daloopa.com/src/50625350" xr:uid="{0509870B-F06A-4284-9AF8-C8EEC091A866}"/>
    <hyperlink ref="AV299" r:id="rId3157" display="https://www.daloopa.com/src/50413751" xr:uid="{14CA6AAB-174C-483D-B95A-FF9694E027FE}"/>
    <hyperlink ref="AW299" r:id="rId3158" display="https://www.daloopa.com/src/50624729" xr:uid="{01618DBB-CE01-403C-B25E-6419AAC5C512}"/>
    <hyperlink ref="AX299" r:id="rId3159" display="https://www.daloopa.com/src/50624649" xr:uid="{3CEB5E18-5F0A-47DF-AEC4-BF574D25D842}"/>
    <hyperlink ref="AY299" r:id="rId3160" display="https://www.daloopa.com/src/50624178" xr:uid="{537AE6EA-406E-4005-8E6F-1DF565681CBD}"/>
    <hyperlink ref="AZ299" r:id="rId3161" display="https://www.daloopa.com/src/50623602" xr:uid="{44A56677-0039-44E9-80D5-E78DEA8392A7}"/>
    <hyperlink ref="BA299" r:id="rId3162" display="https://www.daloopa.com/src/50623186" xr:uid="{6CC28F9B-744D-45F5-BB92-89EAD43347F7}"/>
    <hyperlink ref="BB299" r:id="rId3163" display="https://www.daloopa.com/src/18744749" xr:uid="{71642B77-D0D8-454A-AC68-21320252CDC3}"/>
    <hyperlink ref="BC299" r:id="rId3164" display="https://www.daloopa.com/src/50449962" xr:uid="{2280460B-E1D6-474D-BC71-119BB6375E40}"/>
    <hyperlink ref="BD299" r:id="rId3165" display="https://www.daloopa.com/src/69162302" xr:uid="{AD81A155-171D-4AF5-B213-832B6D1EF73D}"/>
    <hyperlink ref="A302" r:id="rId3166" xr:uid="{BA10BBFC-50D2-4A46-9774-FF57A1943FDE}"/>
    <hyperlink ref="C302" r:id="rId3167" xr:uid="{AD6CFC77-1566-489F-8697-D543DF269D9A}"/>
    <hyperlink ref="E302" r:id="rId3168" display="https://www.daloopa.com/src/4422125" xr:uid="{E8F9FFC3-E1F0-4044-9FE7-90C642B33053}"/>
    <hyperlink ref="F302" r:id="rId3169" display="https://www.daloopa.com/src/4422138" xr:uid="{BC056820-AEF7-42E0-9080-8E6E129B9016}"/>
    <hyperlink ref="G302" r:id="rId3170" display="https://www.daloopa.com/src/4422151" xr:uid="{F23D126D-6CF1-4427-92CD-2122DE915779}"/>
    <hyperlink ref="H302" r:id="rId3171" display="https://www.daloopa.com/src/4422164" xr:uid="{302491EE-EF2F-4ADC-91FF-92103FCF80C8}"/>
    <hyperlink ref="I302" r:id="rId3172" display="https://www.daloopa.com/src/4422177" xr:uid="{07986869-7D6B-4119-B61E-C7199F48376F}"/>
    <hyperlink ref="J302" r:id="rId3173" display="https://www.daloopa.com/src/4422190" xr:uid="{544F2EE2-B456-4870-A270-96A7532FF638}"/>
    <hyperlink ref="K302" r:id="rId3174" display="https://www.daloopa.com/src/4422203" xr:uid="{8A3BB754-3EE7-4AC3-9889-F9F1408798CD}"/>
    <hyperlink ref="L302" r:id="rId3175" display="https://www.daloopa.com/src/4422056" xr:uid="{9D51F68D-0D3C-47FA-851F-7F149C0FECC0}"/>
    <hyperlink ref="M302" r:id="rId3176" display="https://www.daloopa.com/src/4422216" xr:uid="{B1D3B77F-B64D-43D6-B509-518B1BEDE9F7}"/>
    <hyperlink ref="N302" r:id="rId3177" display="https://www.daloopa.com/src/4422229" xr:uid="{4C60C657-78A4-4965-818B-7CFF9E09EFD7}"/>
    <hyperlink ref="O302" r:id="rId3178" display="https://www.daloopa.com/src/4422243" xr:uid="{F76DEBCD-C4B9-43CD-B731-BDABF7EEFE88}"/>
    <hyperlink ref="P302" r:id="rId3179" display="https://www.daloopa.com/src/4422256" xr:uid="{3181D5F3-9CC0-4350-B3B5-3D6370BEF656}"/>
    <hyperlink ref="Q302" r:id="rId3180" display="https://www.daloopa.com/src/4422269" xr:uid="{702340CD-3B55-4739-BA8A-FA24ECEEE4C9}"/>
    <hyperlink ref="R302" r:id="rId3181" display="https://www.daloopa.com/src/4422282" xr:uid="{E9202DFE-5550-471A-893B-BFB431B61F17}"/>
    <hyperlink ref="S302" r:id="rId3182" display="https://www.daloopa.com/src/4422295" xr:uid="{6D5A7285-EEF2-4440-B135-BBD816C22107}"/>
    <hyperlink ref="T302" r:id="rId3183" display="https://www.daloopa.com/src/4422308" xr:uid="{CB3DB05E-D388-4EB5-8AEB-BFFBB13741FD}"/>
    <hyperlink ref="U302" r:id="rId3184" display="https://www.daloopa.com/src/4422322" xr:uid="{F5A57A44-09EC-4FB1-98AD-B348CC69A797}"/>
    <hyperlink ref="V302" r:id="rId3185" display="https://www.daloopa.com/src/4422335" xr:uid="{204C59A5-BF7A-4CD7-B426-52DA361AF222}"/>
    <hyperlink ref="W302" r:id="rId3186" display="https://www.daloopa.com/src/4422348" xr:uid="{DE4566E3-9003-4929-A922-DE11B2ABA6BB}"/>
    <hyperlink ref="X302" r:id="rId3187" display="https://www.daloopa.com/src/4422361" xr:uid="{41B0C381-1E37-47CC-B63C-5DA157EA5FE5}"/>
    <hyperlink ref="Y302" r:id="rId3188" display="https://www.daloopa.com/src/4422374" xr:uid="{E596DD52-1480-447A-9376-400AFED7089E}"/>
    <hyperlink ref="Z302" r:id="rId3189" display="https://www.daloopa.com/src/50622658" xr:uid="{5F02F529-893A-4AD3-8E77-B74322789681}"/>
    <hyperlink ref="AA302" r:id="rId3190" display="https://www.daloopa.com/src/4422403" xr:uid="{4015F639-C06D-4C6C-B1B7-AB16A6567AC3}"/>
    <hyperlink ref="AB302" r:id="rId3191" display="https://www.daloopa.com/src/4422416" xr:uid="{41DB5B9B-070A-45B2-8D54-906A430CFC1E}"/>
    <hyperlink ref="AC302" r:id="rId3192" display="https://www.daloopa.com/src/4422432" xr:uid="{36D94BC3-97A1-4715-9405-E2D7B7D231A9}"/>
    <hyperlink ref="AD302" r:id="rId3193" display="https://www.daloopa.com/src/4422445" xr:uid="{60EDDE83-0CC4-4BC3-AA40-474E52C89D95}"/>
    <hyperlink ref="AE302" r:id="rId3194" display="https://www.daloopa.com/src/4422458" xr:uid="{0688AFCA-A5B7-4269-A8F2-2ACA309227EE}"/>
    <hyperlink ref="AF302" r:id="rId3195" display="https://www.daloopa.com/src/4422483" xr:uid="{36498F5E-81B2-4A2E-993E-C924B9AE26F8}"/>
    <hyperlink ref="AG302" r:id="rId3196" display="https://www.daloopa.com/src/8847514" xr:uid="{BA61745D-E127-4E1D-983B-1A3F0FD4A17B}"/>
    <hyperlink ref="AH302" r:id="rId3197" display="https://www.daloopa.com/src/8847533" xr:uid="{45C631EF-693D-4716-837E-EDA34BCB5733}"/>
    <hyperlink ref="AI302" r:id="rId3198" display="https://www.daloopa.com/src/18751498" xr:uid="{58CAF5BE-029F-451B-A98C-B33B99DCF551}"/>
    <hyperlink ref="AJ302" r:id="rId3199" display="https://www.daloopa.com/src/18744572" xr:uid="{2FD8065D-A00B-4C26-9B2B-A89AE3DC90E1}"/>
    <hyperlink ref="AK302" r:id="rId3200" display="https://www.daloopa.com/src/23051409" xr:uid="{55A9A2C5-8CB9-45BA-A8B8-D671DD6B1608}"/>
    <hyperlink ref="AL302" r:id="rId3201" display="https://www.daloopa.com/src/33992290" xr:uid="{4A5C212A-1DE4-432B-B9BF-FB2420B6940D}"/>
    <hyperlink ref="AM302" r:id="rId3202" display="https://www.daloopa.com/src/41059623" xr:uid="{196C4932-C78F-45B0-818E-2DD64E4F17E9}"/>
    <hyperlink ref="AN302" r:id="rId3203" display="https://www.daloopa.com/src/50449635" xr:uid="{C6C0C709-D053-4D11-81AC-E1A28035205B}"/>
    <hyperlink ref="AO302" r:id="rId3204" display="https://www.daloopa.com/src/55731682" xr:uid="{51A467AB-B8BE-4799-9059-EED633E462A9}"/>
    <hyperlink ref="AP302" r:id="rId3205" display="https://www.daloopa.com/src/60194291" xr:uid="{86B01505-1C4B-478E-9CAA-7268A2DDEBD5}"/>
    <hyperlink ref="AQ302" r:id="rId3206" display="https://www.daloopa.com/src/64848810" xr:uid="{525CB719-C376-413F-BC5F-FCBC6EB4A209}"/>
    <hyperlink ref="AR302" r:id="rId3207" display="https://www.daloopa.com/src/69162219" xr:uid="{00BA256A-CB82-4359-AF07-1E563AD83F9D}"/>
    <hyperlink ref="AS302" r:id="rId3208" display="https://www.daloopa.com/src/75006047" xr:uid="{ED4BD56B-F1E9-498A-893E-6B08DFD0D34F}"/>
    <hyperlink ref="AU302" r:id="rId3209" display="https://www.daloopa.com/src/50625355" xr:uid="{3F9ADEA2-1D3F-4E35-81AE-836DFE9E3A99}"/>
    <hyperlink ref="AV302" r:id="rId3210" display="https://www.daloopa.com/src/50413743" xr:uid="{2794A578-AA52-436F-AEBE-379D5CB9D89C}"/>
    <hyperlink ref="AW302" r:id="rId3211" display="https://www.daloopa.com/src/50624730" xr:uid="{2F613B9E-CAA7-4ECF-BEDD-8D8BF315C895}"/>
    <hyperlink ref="AX302" r:id="rId3212" display="https://www.daloopa.com/src/50624650" xr:uid="{419A1DBE-B900-4749-9F39-2C24512BF19E}"/>
    <hyperlink ref="AY302" r:id="rId3213" display="https://www.daloopa.com/src/50624186" xr:uid="{65290278-9D64-4C91-AF05-6B4B76C2D40A}"/>
    <hyperlink ref="AZ302" r:id="rId3214" display="https://www.daloopa.com/src/50623610" xr:uid="{78E32C34-2891-4411-BE52-04368CF5AA6C}"/>
    <hyperlink ref="BA302" r:id="rId3215" display="https://www.daloopa.com/src/50623197" xr:uid="{E7E849CB-9097-4D44-A096-9ACF71D85D9D}"/>
    <hyperlink ref="BB302" r:id="rId3216" display="https://www.daloopa.com/src/18744777" xr:uid="{0E702767-D33B-44CF-829F-08DDFCA12FFD}"/>
    <hyperlink ref="BC302" r:id="rId3217" display="https://www.daloopa.com/src/50449957" xr:uid="{0BE6B2F0-A58C-486E-9EBD-300428852284}"/>
    <hyperlink ref="BD302" r:id="rId3218" display="https://www.daloopa.com/src/69162296" xr:uid="{510E16B3-28A6-4830-A89B-BB322F4EF7BA}"/>
    <hyperlink ref="A303" r:id="rId3219" xr:uid="{DE4B17EF-1FA8-4D4F-99A5-D6CB2BF77003}"/>
    <hyperlink ref="C303" r:id="rId3220" xr:uid="{3D1ACA2A-8C85-4F1D-A817-C19D79F288E3}"/>
    <hyperlink ref="E303" r:id="rId3221" display="https://www.daloopa.com/src/4422126" xr:uid="{3167D141-829C-440E-8BEE-E2535F69C368}"/>
    <hyperlink ref="F303" r:id="rId3222" display="https://www.daloopa.com/src/4422139" xr:uid="{5A617BCE-3F6F-48C2-AB1A-49E4DBACDA3C}"/>
    <hyperlink ref="G303" r:id="rId3223" display="https://www.daloopa.com/src/4422152" xr:uid="{A0A0FEB9-09A3-41AD-AB97-7615449AB88D}"/>
    <hyperlink ref="H303" r:id="rId3224" display="https://www.daloopa.com/src/4422165" xr:uid="{62FE187C-3251-465C-B595-419A3BC6EEBA}"/>
    <hyperlink ref="I303" r:id="rId3225" display="https://www.daloopa.com/src/4422178" xr:uid="{05291B69-7DDF-41D7-86AB-C2EB7B0F18A4}"/>
    <hyperlink ref="J303" r:id="rId3226" display="https://www.daloopa.com/src/4422191" xr:uid="{19ACA9D7-F298-4CBC-81CF-A3A7C63F59D8}"/>
    <hyperlink ref="K303" r:id="rId3227" display="https://www.daloopa.com/src/4422204" xr:uid="{D515A6B9-B8D6-4CA2-B67A-9D1103F99350}"/>
    <hyperlink ref="L303" r:id="rId3228" display="https://www.daloopa.com/src/4422057" xr:uid="{4D305B95-B59D-4C97-B1D3-7E0AB1CA3E80}"/>
    <hyperlink ref="M303" r:id="rId3229" display="https://www.daloopa.com/src/4422217" xr:uid="{06529ED0-EDDB-48F8-B5FA-F4BF165F7493}"/>
    <hyperlink ref="N303" r:id="rId3230" display="https://www.daloopa.com/src/4422230" xr:uid="{EE572E56-68C9-4C21-BB19-C09902AC824F}"/>
    <hyperlink ref="O303" r:id="rId3231" display="https://www.daloopa.com/src/4422244" xr:uid="{413500D2-DDD8-4349-992A-69A574D73A13}"/>
    <hyperlink ref="P303" r:id="rId3232" display="https://www.daloopa.com/src/4422257" xr:uid="{FC52C024-5C8A-470C-9179-DDB1E204D90B}"/>
    <hyperlink ref="Q303" r:id="rId3233" display="https://www.daloopa.com/src/4422270" xr:uid="{B84BAA99-8145-4EDD-8937-6B11617AA2E6}"/>
    <hyperlink ref="R303" r:id="rId3234" display="https://www.daloopa.com/src/4422283" xr:uid="{1CF93BCE-5701-4D7A-A983-78CDAEE7893C}"/>
    <hyperlink ref="S303" r:id="rId3235" display="https://www.daloopa.com/src/4422296" xr:uid="{3C433038-F91D-4EFC-9D8F-138067A84CA2}"/>
    <hyperlink ref="T303" r:id="rId3236" display="https://www.daloopa.com/src/4422309" xr:uid="{6E8957CD-FA9B-46F0-9470-4AC840953121}"/>
    <hyperlink ref="U303" r:id="rId3237" display="https://www.daloopa.com/src/4422323" xr:uid="{DB9647D0-0604-4B50-816F-460ACB338B9A}"/>
    <hyperlink ref="V303" r:id="rId3238" display="https://www.daloopa.com/src/4422336" xr:uid="{835C3025-BE49-4015-9866-C8235BBE71E4}"/>
    <hyperlink ref="W303" r:id="rId3239" display="https://www.daloopa.com/src/4422349" xr:uid="{20A5E844-7E40-49CA-95D1-40C8C7B20636}"/>
    <hyperlink ref="X303" r:id="rId3240" display="https://www.daloopa.com/src/4422362" xr:uid="{A44C4321-F77C-4842-8776-1744B345C97E}"/>
    <hyperlink ref="Y303" r:id="rId3241" display="https://www.daloopa.com/src/4422375" xr:uid="{6EC693C1-2511-4D8D-AA0B-E5BF438FF791}"/>
    <hyperlink ref="Z303" r:id="rId3242" display="https://www.daloopa.com/src/50622659" xr:uid="{487CE4FC-364A-414B-966C-7C7E06A4F0C3}"/>
    <hyperlink ref="AA303" r:id="rId3243" display="https://www.daloopa.com/src/4422404" xr:uid="{ED95450A-0B32-45DF-8F49-ABE7E1AB60C6}"/>
    <hyperlink ref="AB303" r:id="rId3244" display="https://www.daloopa.com/src/4422417" xr:uid="{05C54720-F4AC-42A7-9AB7-A905AD1A3251}"/>
    <hyperlink ref="AC303" r:id="rId3245" display="https://www.daloopa.com/src/4422433" xr:uid="{66D976A1-D3EA-4E0C-AA4F-3C80FF63BD07}"/>
    <hyperlink ref="AD303" r:id="rId3246" display="https://www.daloopa.com/src/4422446" xr:uid="{DB15FF8D-6378-48AE-96EF-22D6C622D9BB}"/>
    <hyperlink ref="AE303" r:id="rId3247" display="https://www.daloopa.com/src/4422459" xr:uid="{C6D170D6-FF63-4D6D-91D2-167ECAC1E749}"/>
    <hyperlink ref="AF303" r:id="rId3248" display="https://www.daloopa.com/src/4422484" xr:uid="{479D04A2-D520-42E2-A48B-CE60D0BDEF6E}"/>
    <hyperlink ref="AG303" r:id="rId3249" display="https://www.daloopa.com/src/8847515" xr:uid="{1F253D83-FC00-4D49-88B7-68F6476D6BA5}"/>
    <hyperlink ref="AH303" r:id="rId3250" display="https://www.daloopa.com/src/8847534" xr:uid="{C06E6E66-A379-40A9-AC44-8C2F347A06D1}"/>
    <hyperlink ref="AI303" r:id="rId3251" display="https://www.daloopa.com/src/18751497" xr:uid="{89FF700C-61E6-4317-A1C8-958C58A31657}"/>
    <hyperlink ref="AJ303" r:id="rId3252" display="https://www.daloopa.com/src/18744574" xr:uid="{2AAF5646-D3FD-47EA-AE31-5F6012566CBF}"/>
    <hyperlink ref="AK303" r:id="rId3253" display="https://www.daloopa.com/src/23051410" xr:uid="{4A17A262-D99A-4963-8353-D449F3E097A6}"/>
    <hyperlink ref="AL303" r:id="rId3254" display="https://www.daloopa.com/src/33992294" xr:uid="{579EEBF6-6652-4228-A10F-4F23325882A1}"/>
    <hyperlink ref="AM303" r:id="rId3255" display="https://www.daloopa.com/src/41059621" xr:uid="{28D4957F-6254-4156-B1C8-032A7DC7E0FC}"/>
    <hyperlink ref="AN303" r:id="rId3256" display="https://www.daloopa.com/src/50449636" xr:uid="{1725946E-6621-43CC-A599-21182DEC8D1A}"/>
    <hyperlink ref="AO303" r:id="rId3257" display="https://www.daloopa.com/src/55731681" xr:uid="{3919A732-28D6-4A37-BB4A-819AA0D668E7}"/>
    <hyperlink ref="AP303" r:id="rId3258" display="https://www.daloopa.com/src/60194292" xr:uid="{9BC7E5E6-E095-4D3D-AAED-A57CF92FCCED}"/>
    <hyperlink ref="AQ303" r:id="rId3259" display="https://www.daloopa.com/src/64848808" xr:uid="{B4FDE5FB-65D5-4E2F-97EE-845343773656}"/>
    <hyperlink ref="AR303" r:id="rId3260" display="https://www.daloopa.com/src/69162220" xr:uid="{CAC64383-7833-4A0F-84AB-5C2759E78D3F}"/>
    <hyperlink ref="AS303" r:id="rId3261" display="https://www.daloopa.com/src/75006046" xr:uid="{9E9618E8-F36D-4414-B1EA-0A951C4B8F2D}"/>
    <hyperlink ref="AU303" r:id="rId3262" display="https://www.daloopa.com/src/50625356" xr:uid="{41A035FD-0212-498A-ACCE-4BF5098E04BD}"/>
    <hyperlink ref="AV303" r:id="rId3263" display="https://www.daloopa.com/src/50413742" xr:uid="{875DEB59-34C7-4E5C-B512-863160353C91}"/>
    <hyperlink ref="AW303" r:id="rId3264" display="https://www.daloopa.com/src/50624724" xr:uid="{FBFD64A8-C1FF-462B-8492-BBADE8D91F63}"/>
    <hyperlink ref="AX303" r:id="rId3265" display="https://www.daloopa.com/src/50624651" xr:uid="{52581355-A5A9-4050-B518-24DC7BD4D26B}"/>
    <hyperlink ref="AY303" r:id="rId3266" display="https://www.daloopa.com/src/50624187" xr:uid="{120C6D7F-C5A7-4410-89CC-D2BAD552FC37}"/>
    <hyperlink ref="AZ303" r:id="rId3267" display="https://www.daloopa.com/src/50623611" xr:uid="{27020A6E-3B8C-47F9-9C0E-1B5FA1B81718}"/>
    <hyperlink ref="BA303" r:id="rId3268" display="https://www.daloopa.com/src/50623198" xr:uid="{917B3935-3FE8-41FE-95DB-6E281D50FD6F}"/>
    <hyperlink ref="BB303" r:id="rId3269" display="https://www.daloopa.com/src/18744778" xr:uid="{E34E1410-155E-421D-B32A-39B678A20E5F}"/>
    <hyperlink ref="BC303" r:id="rId3270" display="https://www.daloopa.com/src/50449969" xr:uid="{DEA8DFA4-B285-4551-A2EA-E5C56D0C948C}"/>
    <hyperlink ref="BD303" r:id="rId3271" display="https://www.daloopa.com/src/69162298" xr:uid="{3546F64A-86EB-44EE-91EB-A764F9195314}"/>
    <hyperlink ref="A306" r:id="rId3272" xr:uid="{F0103099-7E52-47A0-BA97-9753FD0B673D}"/>
    <hyperlink ref="C306" r:id="rId3273" xr:uid="{8F7B0243-4E01-4F31-8277-C21ED29663C6}"/>
    <hyperlink ref="E306" r:id="rId3274" display="https://www.daloopa.com/src/4422127" xr:uid="{5815712B-865D-4778-9EB2-8688DD8A86B7}"/>
    <hyperlink ref="F306" r:id="rId3275" display="https://www.daloopa.com/src/4422140" xr:uid="{5DCDE6F9-64E3-4D66-9DB5-540739641561}"/>
    <hyperlink ref="G306" r:id="rId3276" display="https://www.daloopa.com/src/4422153" xr:uid="{D035873F-10F0-4FBA-8E84-ACC9B73ED1C4}"/>
    <hyperlink ref="H306" r:id="rId3277" display="https://www.daloopa.com/src/4422166" xr:uid="{A39B9E42-17B0-4DBF-8F47-493E8B293FB2}"/>
    <hyperlink ref="I306" r:id="rId3278" display="https://www.daloopa.com/src/4422179" xr:uid="{3F75D7FC-8C20-4590-AFAC-F81B736CF480}"/>
    <hyperlink ref="J306" r:id="rId3279" display="https://www.daloopa.com/src/4422192" xr:uid="{B8E70901-B2B8-4190-96FC-5FF247AE24CE}"/>
    <hyperlink ref="K306" r:id="rId3280" display="https://www.daloopa.com/src/4422205" xr:uid="{A85D1B94-0DCF-42CB-9BD1-F267B6011647}"/>
    <hyperlink ref="L306" r:id="rId3281" display="https://www.daloopa.com/src/4422058" xr:uid="{DBDC1567-9E5C-4361-A1CB-C3CCDF325118}"/>
    <hyperlink ref="M306" r:id="rId3282" display="https://www.daloopa.com/src/4422218" xr:uid="{6A981858-295C-434F-A48F-49521A46A7F8}"/>
    <hyperlink ref="N306" r:id="rId3283" display="https://www.daloopa.com/src/4422231" xr:uid="{78360A3D-8EAA-4BC0-B879-7CE4D3D29AA8}"/>
    <hyperlink ref="O306" r:id="rId3284" display="https://www.daloopa.com/src/4422245" xr:uid="{301053A2-55D4-4B33-BF27-BDC5A0C185F0}"/>
    <hyperlink ref="P306" r:id="rId3285" display="https://www.daloopa.com/src/4422258" xr:uid="{A6AEE752-662B-467D-96E2-5E8E5332C787}"/>
    <hyperlink ref="Q306" r:id="rId3286" display="https://www.daloopa.com/src/4422271" xr:uid="{8C20B822-FA9C-40E0-BA5F-ABA7FB724A03}"/>
    <hyperlink ref="R306" r:id="rId3287" display="https://www.daloopa.com/src/4422284" xr:uid="{D1E9C4C1-88E9-47D3-A31E-37D0DC64BD0F}"/>
    <hyperlink ref="S306" r:id="rId3288" display="https://www.daloopa.com/src/4422297" xr:uid="{E7592D3E-7CAB-4CB5-8B09-984369DAE15E}"/>
    <hyperlink ref="T306" r:id="rId3289" display="https://www.daloopa.com/src/4422310" xr:uid="{AC927BF4-B608-4754-B7FA-00EE051DFA7F}"/>
    <hyperlink ref="U306" r:id="rId3290" display="https://www.daloopa.com/src/4422324" xr:uid="{E40135E0-AAB1-452C-95E5-B0D2DCAE1246}"/>
    <hyperlink ref="V306" r:id="rId3291" display="https://www.daloopa.com/src/4422337" xr:uid="{192093A6-521E-4327-A3C0-FE056283A92B}"/>
    <hyperlink ref="W306" r:id="rId3292" display="https://www.daloopa.com/src/4422350" xr:uid="{6DA1D513-9054-478A-ADF8-D9532A7334F9}"/>
    <hyperlink ref="X306" r:id="rId3293" display="https://www.daloopa.com/src/4422363" xr:uid="{59EEF2C0-040A-4575-AD2E-2A675CC8FEB6}"/>
    <hyperlink ref="Y306" r:id="rId3294" display="https://www.daloopa.com/src/4422376" xr:uid="{E5A4BD6B-DBCD-46F1-857E-1FD3E9A1D777}"/>
    <hyperlink ref="Z306" r:id="rId3295" display="https://www.daloopa.com/src/50622653" xr:uid="{AB502D27-D33C-475C-866E-C41BE4BD0DB7}"/>
    <hyperlink ref="AA306" r:id="rId3296" display="https://www.daloopa.com/src/4422405" xr:uid="{84DB88E1-3A9B-43EE-AF7C-0C2FFF5A2307}"/>
    <hyperlink ref="AB306" r:id="rId3297" display="https://www.daloopa.com/src/4422418" xr:uid="{DF4C1CAC-BEAD-4781-AE86-CF79EDCAF33D}"/>
    <hyperlink ref="AC306" r:id="rId3298" display="https://www.daloopa.com/src/4422434" xr:uid="{C38EE75B-1EDA-48E7-B41E-C0286EFD41EB}"/>
    <hyperlink ref="AD306" r:id="rId3299" display="https://www.daloopa.com/src/4422447" xr:uid="{4A4DBE88-43B0-4ADE-A9B8-B8952AFCF4C9}"/>
    <hyperlink ref="AE306" r:id="rId3300" display="https://www.daloopa.com/src/4422460" xr:uid="{DBB96BB3-7145-4921-BC73-05EF134C3BEE}"/>
    <hyperlink ref="AF306" r:id="rId3301" display="https://www.daloopa.com/src/4422485" xr:uid="{60D2C55A-1A67-4A4F-A5CE-3865D7E2AE00}"/>
    <hyperlink ref="AG306" r:id="rId3302" display="https://www.daloopa.com/src/8847516" xr:uid="{33DCA3DD-6D6C-437F-985D-16D0897300F2}"/>
    <hyperlink ref="AH306" r:id="rId3303" display="https://www.daloopa.com/src/8847535" xr:uid="{8A1C0557-7246-4871-A42F-F336557AD71B}"/>
    <hyperlink ref="AI306" r:id="rId3304" display="https://www.daloopa.com/src/18751500" xr:uid="{B3C71F17-B519-4649-AF7A-4A18308E8315}"/>
    <hyperlink ref="AJ306" r:id="rId3305" display="https://www.daloopa.com/src/18744571" xr:uid="{7B7B4E3C-BF34-4EA9-9E85-5882FA3AA3D4}"/>
    <hyperlink ref="AK306" r:id="rId3306" display="https://www.daloopa.com/src/23051418" xr:uid="{CD9E8183-3F45-40D2-9189-D0908C14435C}"/>
    <hyperlink ref="AL306" r:id="rId3307" display="https://www.daloopa.com/src/33992289" xr:uid="{45306A21-5F38-4283-B8DC-2D4E2F5898F5}"/>
    <hyperlink ref="AM306" r:id="rId3308" display="https://www.daloopa.com/src/41059619" xr:uid="{86656B0F-49CA-433B-BDEE-1AC1431B8DF5}"/>
    <hyperlink ref="AN306" r:id="rId3309" display="https://www.daloopa.com/src/50449627" xr:uid="{A0CC6E8D-C8AC-451E-8E3A-2D86827D426E}"/>
    <hyperlink ref="AO306" r:id="rId3310" display="https://www.daloopa.com/src/55731680" xr:uid="{F333B7D5-9F08-471A-9135-4F204C66DFE0}"/>
    <hyperlink ref="AP306" r:id="rId3311" display="https://www.daloopa.com/src/60194300" xr:uid="{BB57D063-6E69-4A43-B9BF-659909AE1B88}"/>
    <hyperlink ref="AQ306" r:id="rId3312" display="https://www.daloopa.com/src/64848806" xr:uid="{957A49B8-091A-40F5-A338-369B83C4A8C9}"/>
    <hyperlink ref="AR306" r:id="rId3313" display="https://www.daloopa.com/src/69162215" xr:uid="{3433969F-A76E-4950-B843-5B9AFC5B75D7}"/>
    <hyperlink ref="AS306" r:id="rId3314" display="https://www.daloopa.com/src/75006044" xr:uid="{D168D308-F4C0-4D8A-B9C8-BBD1A20749BE}"/>
    <hyperlink ref="AU306" r:id="rId3315" display="https://www.daloopa.com/src/50625344" xr:uid="{D9971297-EF3E-4B55-896A-92EA962E7482}"/>
    <hyperlink ref="AV306" r:id="rId3316" display="https://www.daloopa.com/src/50413747" xr:uid="{E6FA0122-8BA1-4AE6-9E28-1C640B393439}"/>
    <hyperlink ref="AW306" r:id="rId3317" display="https://www.daloopa.com/src/50624721" xr:uid="{64AD471D-9910-4267-BBAF-5E1F0C484C9E}"/>
    <hyperlink ref="AX306" r:id="rId3318" display="https://www.daloopa.com/src/50624652" xr:uid="{5486E530-9BA2-4BCA-B723-F7C0B89E6095}"/>
    <hyperlink ref="AY306" r:id="rId3319" display="https://www.daloopa.com/src/50624175" xr:uid="{19E513FC-99DD-495B-86A3-A3EA1CE7B9FF}"/>
    <hyperlink ref="AZ306" r:id="rId3320" display="https://www.daloopa.com/src/50623612" xr:uid="{D612CB5F-AB0F-41D2-8BBD-84B790AD89C5}"/>
    <hyperlink ref="BA306" r:id="rId3321" display="https://www.daloopa.com/src/50623195" xr:uid="{29CEED09-74D7-4757-BE6D-542945ADC472}"/>
    <hyperlink ref="BB306" r:id="rId3322" display="https://www.daloopa.com/src/18744779" xr:uid="{781224C6-3D6D-45E5-8506-A75D84C32E2B}"/>
    <hyperlink ref="BC306" r:id="rId3323" display="https://www.daloopa.com/src/50449968" xr:uid="{BB49B48B-18A4-46A7-B611-8B59C726D6C4}"/>
    <hyperlink ref="BD306" r:id="rId3324" display="https://www.daloopa.com/src/69162307" xr:uid="{7FDB89BB-B129-4EA9-8996-B9BDEE6295BD}"/>
    <hyperlink ref="A307" r:id="rId3325" xr:uid="{B3079035-AE4E-4895-B5D0-3799F855F0EB}"/>
    <hyperlink ref="C307" r:id="rId3326" xr:uid="{BF50CF15-AB37-47AE-8DEF-7AD264BA1E7B}"/>
    <hyperlink ref="E307" r:id="rId3327" display="https://www.daloopa.com/src/4422128" xr:uid="{57585EB6-BC1F-4E02-B301-BA8027252548}"/>
    <hyperlink ref="F307" r:id="rId3328" display="https://www.daloopa.com/src/4422141" xr:uid="{9B77D2DE-3AA4-40B9-902E-50F120702C93}"/>
    <hyperlink ref="G307" r:id="rId3329" display="https://www.daloopa.com/src/4422154" xr:uid="{DE66B615-8169-4C73-BE45-43899614027E}"/>
    <hyperlink ref="H307" r:id="rId3330" display="https://www.daloopa.com/src/4422167" xr:uid="{C695439C-9024-4BE1-A63D-7BDD327917F1}"/>
    <hyperlink ref="I307" r:id="rId3331" display="https://www.daloopa.com/src/4422180" xr:uid="{4358CB06-3EAC-4C33-881E-180D98EFFE16}"/>
    <hyperlink ref="J307" r:id="rId3332" display="https://www.daloopa.com/src/4422193" xr:uid="{502E9286-045E-4548-9845-FA1A3A2F17BA}"/>
    <hyperlink ref="K307" r:id="rId3333" display="https://www.daloopa.com/src/4422206" xr:uid="{6B5206AD-ACB3-433B-A263-B7CB033F59BB}"/>
    <hyperlink ref="L307" r:id="rId3334" display="https://www.daloopa.com/src/4422059" xr:uid="{C0F64658-A452-4C74-9662-559CBAE24C14}"/>
    <hyperlink ref="M307" r:id="rId3335" display="https://www.daloopa.com/src/4422219" xr:uid="{8491320D-732B-454B-9977-45F8E6F3500F}"/>
    <hyperlink ref="N307" r:id="rId3336" display="https://www.daloopa.com/src/4422232" xr:uid="{3E6B41C2-892A-403F-A959-11D61FECD3AF}"/>
    <hyperlink ref="O307" r:id="rId3337" display="https://www.daloopa.com/src/4422246" xr:uid="{98447564-DBAC-4EDC-87A6-D79524D26F60}"/>
    <hyperlink ref="P307" r:id="rId3338" display="https://www.daloopa.com/src/4422259" xr:uid="{C8BA12A0-172B-45BD-B6FC-97BF80981116}"/>
    <hyperlink ref="Q307" r:id="rId3339" display="https://www.daloopa.com/src/4422272" xr:uid="{6385DC6E-2A68-4EBB-890E-AB6E260E7619}"/>
    <hyperlink ref="R307" r:id="rId3340" display="https://www.daloopa.com/src/4422285" xr:uid="{D91272AB-EC2A-4B47-9829-48466E19A373}"/>
    <hyperlink ref="S307" r:id="rId3341" display="https://www.daloopa.com/src/4422298" xr:uid="{F9F7374D-05B6-48CA-9AE2-B5C0A0740AEF}"/>
    <hyperlink ref="T307" r:id="rId3342" display="https://www.daloopa.com/src/4422311" xr:uid="{215CA388-E3A4-4536-B885-03442EFC3A5E}"/>
    <hyperlink ref="U307" r:id="rId3343" display="https://www.daloopa.com/src/4422325" xr:uid="{24A7B426-A781-4536-AAE9-53409BDC446F}"/>
    <hyperlink ref="V307" r:id="rId3344" display="https://www.daloopa.com/src/4422338" xr:uid="{E6599B46-3C47-4A26-AB46-BBBF11A86F89}"/>
    <hyperlink ref="W307" r:id="rId3345" display="https://www.daloopa.com/src/4422351" xr:uid="{A2E88C18-C65B-4B9E-8BA4-DE168CFE48D2}"/>
    <hyperlink ref="X307" r:id="rId3346" display="https://www.daloopa.com/src/4422364" xr:uid="{EAA323B2-1D63-4743-B192-F118AFAB1DAE}"/>
    <hyperlink ref="Y307" r:id="rId3347" display="https://www.daloopa.com/src/4422377" xr:uid="{2F526C99-4758-45DA-AE50-104B51F6EDE1}"/>
    <hyperlink ref="Z307" r:id="rId3348" display="https://www.daloopa.com/src/50622654" xr:uid="{4E4123E1-1A03-4337-AE88-7E047BB1ADFC}"/>
    <hyperlink ref="AA307" r:id="rId3349" display="https://www.daloopa.com/src/4422406" xr:uid="{9D8DD6CF-A1FC-4137-A4AF-5D6597A1AF48}"/>
    <hyperlink ref="AB307" r:id="rId3350" display="https://www.daloopa.com/src/4422419" xr:uid="{57C7E7C6-2B05-4483-96F8-5FFCD00A809F}"/>
    <hyperlink ref="AC307" r:id="rId3351" display="https://www.daloopa.com/src/4422435" xr:uid="{C900C58E-BA40-49B7-AB53-1E23A55D2639}"/>
    <hyperlink ref="AD307" r:id="rId3352" display="https://www.daloopa.com/src/4422448" xr:uid="{64D28AE8-0564-4FA4-A5A6-1271C3D364F8}"/>
    <hyperlink ref="AE307" r:id="rId3353" display="https://www.daloopa.com/src/4422461" xr:uid="{5E83385A-B195-4378-A264-DD1434FC164B}"/>
    <hyperlink ref="AF307" r:id="rId3354" display="https://www.daloopa.com/src/4422486" xr:uid="{5D06295F-299E-4C83-9AD8-FA33F0E7A22B}"/>
    <hyperlink ref="AG307" r:id="rId3355" display="https://www.daloopa.com/src/8847517" xr:uid="{F5D10308-C680-488A-945D-65C53E1AE5BD}"/>
    <hyperlink ref="AH307" r:id="rId3356" display="https://www.daloopa.com/src/8847536" xr:uid="{0809FB2F-FBD8-4C05-BD3C-19C2B510260A}"/>
    <hyperlink ref="AI307" r:id="rId3357" display="https://www.daloopa.com/src/18751499" xr:uid="{D3BC0264-CA00-4A74-AF76-C9463DF1ED77}"/>
    <hyperlink ref="AJ307" r:id="rId3358" display="https://www.daloopa.com/src/18744573" xr:uid="{A311E25E-A9E0-4513-8C12-3DFE2A159C4A}"/>
    <hyperlink ref="AK307" r:id="rId3359" display="https://www.daloopa.com/src/23051417" xr:uid="{EDBF0BD9-D437-4E81-B242-2D1D676E91C5}"/>
    <hyperlink ref="AL307" r:id="rId3360" display="https://www.daloopa.com/src/33992295" xr:uid="{2FE149F8-0D00-427F-8089-D84C6CE020E2}"/>
    <hyperlink ref="AM307" r:id="rId3361" display="https://www.daloopa.com/src/41059618" xr:uid="{62D0A7E7-7290-4C9F-8B53-162243054219}"/>
    <hyperlink ref="AN307" r:id="rId3362" display="https://www.daloopa.com/src/50449626" xr:uid="{02FBF228-E8F2-4C84-BCAF-668F38E66322}"/>
    <hyperlink ref="AO307" r:id="rId3363" display="https://www.daloopa.com/src/55731685" xr:uid="{1535FA8D-6D71-4736-A296-6420EFB53DFB}"/>
    <hyperlink ref="AP307" r:id="rId3364" display="https://www.daloopa.com/src/60194296" xr:uid="{0D7727D2-F003-493F-BF1E-4707FDCDA91D}"/>
    <hyperlink ref="AQ307" r:id="rId3365" display="https://www.daloopa.com/src/64848807" xr:uid="{54EF8F6B-8EC2-4140-BB6C-4D10C1C50DD7}"/>
    <hyperlink ref="AR307" r:id="rId3366" display="https://www.daloopa.com/src/69162213" xr:uid="{712898A1-8477-411F-86A3-34381387A563}"/>
    <hyperlink ref="AS307" r:id="rId3367" display="https://www.daloopa.com/src/75006041" xr:uid="{13983270-9AB5-4B5E-8E04-AFD061A64C70}"/>
    <hyperlink ref="AU307" r:id="rId3368" display="https://www.daloopa.com/src/50625345" xr:uid="{4C6996B0-FC1B-40B5-8BE1-92633EA7F0C9}"/>
    <hyperlink ref="AV307" r:id="rId3369" display="https://www.daloopa.com/src/50413748" xr:uid="{4736E9F2-C53D-46E3-9E8F-C8AD94666FDB}"/>
    <hyperlink ref="AW307" r:id="rId3370" display="https://www.daloopa.com/src/50624718" xr:uid="{C99A79E7-465C-4D65-8635-2127316F83B3}"/>
    <hyperlink ref="AX307" r:id="rId3371" display="https://www.daloopa.com/src/50624653" xr:uid="{2696766E-39E2-48EB-A424-C65CA84EF860}"/>
    <hyperlink ref="AY307" r:id="rId3372" display="https://www.daloopa.com/src/50624174" xr:uid="{CD846067-5E5B-407E-9692-A8EEC2E0C619}"/>
    <hyperlink ref="AZ307" r:id="rId3373" display="https://www.daloopa.com/src/50623613" xr:uid="{3F235056-33B4-4F22-BA9D-203B2945D994}"/>
    <hyperlink ref="BA307" r:id="rId3374" display="https://www.daloopa.com/src/50623194" xr:uid="{3F584BC3-8A4D-4F77-988C-16696B33E3D9}"/>
    <hyperlink ref="BB307" r:id="rId3375" display="https://www.daloopa.com/src/18744780" xr:uid="{29168E53-2B41-47A0-8D24-28EE0B78401D}"/>
    <hyperlink ref="BC307" r:id="rId3376" display="https://www.daloopa.com/src/50449967" xr:uid="{A5DFB195-974C-4F96-9F56-E1DCBCA30C05}"/>
    <hyperlink ref="BD307" r:id="rId3377" display="https://www.daloopa.com/src/69162295" xr:uid="{56F9D82E-F520-413D-82EE-C904B12CE969}"/>
    <hyperlink ref="A309" r:id="rId3378" xr:uid="{753F8745-00FD-4EB5-BE0D-51B4BA807E71}"/>
    <hyperlink ref="C309" r:id="rId3379" xr:uid="{D63BBD1C-418F-4345-A670-1F64F3E216B9}"/>
    <hyperlink ref="L309" r:id="rId3380" display="https://www.daloopa.com/src/4427949" xr:uid="{6762DD73-B7DB-4CE9-AA31-C78C7EE913BA}"/>
    <hyperlink ref="M309" r:id="rId3381" display="https://www.daloopa.com/src/4427950" xr:uid="{75F67F39-7276-4F9B-ADD0-F795E608CF2E}"/>
    <hyperlink ref="N309" r:id="rId3382" display="https://www.daloopa.com/src/4427951" xr:uid="{BBA1C335-BC84-4E2F-8C6B-93BB2E469E6D}"/>
    <hyperlink ref="O309" r:id="rId3383" display="https://www.daloopa.com/src/4427952" xr:uid="{0A187173-5BAC-47C3-8791-1981A9068FC2}"/>
    <hyperlink ref="P309" r:id="rId3384" display="https://www.daloopa.com/src/4427945" xr:uid="{3E79DBC1-72B2-4E88-9BBD-7A29E71A4BDC}"/>
    <hyperlink ref="Q309" r:id="rId3385" display="https://www.daloopa.com/src/4427944" xr:uid="{A88B21C3-0D8D-419D-A418-864F3C0A2C2B}"/>
    <hyperlink ref="R309" r:id="rId3386" display="https://www.daloopa.com/src/4427943" xr:uid="{FC1F1FCF-2141-406F-8F53-D866906CC487}"/>
    <hyperlink ref="S309" r:id="rId3387" display="https://www.daloopa.com/src/4427942" xr:uid="{295C6C6F-43E9-48DF-B69D-A2E6815657F6}"/>
    <hyperlink ref="T309" r:id="rId3388" display="https://www.daloopa.com/src/4427931" xr:uid="{21AB8BEB-7F4F-476D-BECC-61523D28F0CC}"/>
    <hyperlink ref="U309" r:id="rId3389" display="https://www.daloopa.com/src/4427885" xr:uid="{DF303045-2035-4CD3-82BD-39B27A813435}"/>
    <hyperlink ref="V309" r:id="rId3390" display="https://www.daloopa.com/src/4427872" xr:uid="{AC3D0458-2C9C-46B5-96A9-D92DBDB040A8}"/>
    <hyperlink ref="W309" r:id="rId3391" display="https://www.daloopa.com/src/4427861" xr:uid="{BB5B9F7E-DBD6-4E14-A080-CC062F1749BF}"/>
    <hyperlink ref="X309" r:id="rId3392" display="https://www.daloopa.com/src/4427860" xr:uid="{587A720D-2D14-4657-834B-99CE3B3E2FA7}"/>
    <hyperlink ref="Y309" r:id="rId3393" display="https://www.daloopa.com/src/4427849" xr:uid="{53850AE9-6FB5-4AF5-83DA-C95A4280ABFF}"/>
    <hyperlink ref="Z309" r:id="rId3394" display="https://www.daloopa.com/src/4427838" xr:uid="{5C451765-4752-482D-A0FA-2A77A3F1FA5E}"/>
    <hyperlink ref="AA309" r:id="rId3395" display="https://www.daloopa.com/src/4427837" xr:uid="{6158B2AD-AB6C-43EB-BF9F-1F64B27E8E53}"/>
    <hyperlink ref="AB309" r:id="rId3396" display="https://www.daloopa.com/src/4427821" xr:uid="{179657A8-C451-4211-827D-C999A512B819}"/>
    <hyperlink ref="AC309" r:id="rId3397" display="https://www.daloopa.com/src/4427820" xr:uid="{4C89E0A1-37E0-427A-9DA8-A32FC4366008}"/>
    <hyperlink ref="AD309" r:id="rId3398" display="https://www.daloopa.com/src/4427819" xr:uid="{D975C370-C16F-47C6-B270-765119FC6C76}"/>
    <hyperlink ref="AE309" r:id="rId3399" display="https://www.daloopa.com/src/4427818" xr:uid="{05C2A3BD-1D52-431F-B87D-74AE49CC4E7A}"/>
    <hyperlink ref="AF309" r:id="rId3400" display="https://www.daloopa.com/src/4427817" xr:uid="{7661D78F-1BCA-45DD-AF3D-7FCA1473897D}"/>
    <hyperlink ref="AG309" r:id="rId3401" display="https://www.daloopa.com/src/8847549" xr:uid="{60A6A281-24F2-4E61-AF0B-A0DC706D9EB0}"/>
    <hyperlink ref="AH309" r:id="rId3402" display="https://www.daloopa.com/src/8847550" xr:uid="{03D7E361-EF6C-4D11-8A60-54038A35B65E}"/>
    <hyperlink ref="AI309" r:id="rId3403" display="https://www.daloopa.com/src/18753741" xr:uid="{2D09BE1F-E439-4FFE-A573-EC37E4D2E805}"/>
    <hyperlink ref="AJ309" r:id="rId3404" display="https://www.daloopa.com/src/18745385" xr:uid="{B57FDF08-F84B-4679-A42E-A16942331999}"/>
    <hyperlink ref="AK309" r:id="rId3405" display="https://www.daloopa.com/src/23051543" xr:uid="{2995BB97-21E2-4D62-92D9-A4419405ED2F}"/>
    <hyperlink ref="AL309" r:id="rId3406" display="https://www.daloopa.com/src/33992569" xr:uid="{79201857-A9B9-4270-BB60-AC43013929FB}"/>
    <hyperlink ref="AM309" r:id="rId3407" display="https://www.daloopa.com/src/41059656" xr:uid="{99C4433F-1D5B-435C-8C6E-53E1E5F618E0}"/>
    <hyperlink ref="AN309" r:id="rId3408" display="https://www.daloopa.com/src/50450837" xr:uid="{15F91A7E-331E-4701-AE3C-DBFCC5A056EE}"/>
    <hyperlink ref="AO309" r:id="rId3409" display="https://www.daloopa.com/src/55731850" xr:uid="{07761F1B-3AD3-4917-AE15-030E1FFE8527}"/>
    <hyperlink ref="AP309" r:id="rId3410" display="https://www.daloopa.com/src/60194373" xr:uid="{B2D6C0AE-FFFE-45F0-9525-4382AD3DA68A}"/>
    <hyperlink ref="AQ309" r:id="rId3411" display="https://www.daloopa.com/src/64848873" xr:uid="{07EC926C-E744-405B-BB69-9CBE58984ADF}"/>
    <hyperlink ref="AR309" r:id="rId3412" display="https://www.daloopa.com/src/69163145" xr:uid="{F69A7BC2-60F1-4BA5-A5ED-F32B98733B68}"/>
    <hyperlink ref="AS309" r:id="rId3413" display="https://www.daloopa.com/src/75006054" xr:uid="{8BCC8215-4A7D-4485-94D1-B2494A22760C}"/>
    <hyperlink ref="AW309" r:id="rId3414" display="https://www.daloopa.com/src/51415538" xr:uid="{9EF5778E-62E2-4DBB-93C4-CF6E440979BA}"/>
    <hyperlink ref="AX309" r:id="rId3415" display="https://www.daloopa.com/src/51415484" xr:uid="{8532CE3B-EF57-4926-AD86-11FC5EA930AC}"/>
    <hyperlink ref="AY309" r:id="rId3416" display="https://www.daloopa.com/src/51415428" xr:uid="{236B2BA5-5603-4309-B9EB-AE09AD2958A5}"/>
    <hyperlink ref="AZ309" r:id="rId3417" display="https://www.daloopa.com/src/51415383" xr:uid="{E954EF61-C9DA-48AB-A91B-7CCBBE3DB834}"/>
    <hyperlink ref="BA309" r:id="rId3418" display="https://www.daloopa.com/src/51415254" xr:uid="{5397B36A-177F-4547-ACF5-9125D463B47D}"/>
    <hyperlink ref="BB309" r:id="rId3419" display="https://www.daloopa.com/src/51415181" xr:uid="{C2773F31-BFCB-45B7-AED1-1902E0AD5D44}"/>
    <hyperlink ref="BC309" r:id="rId3420" display="https://www.daloopa.com/src/51415991" xr:uid="{6B4B17A9-40E4-4CEC-BC0F-F25A5ADC2B9E}"/>
    <hyperlink ref="BD309" r:id="rId3421" display="https://www.daloopa.com/src/70362040" xr:uid="{40F6A8FE-86ED-440B-B041-B9F0857F9E50}"/>
    <hyperlink ref="A314" r:id="rId3422" xr:uid="{F632EADC-06C7-4709-9F8D-DCEE9B104C5B}"/>
    <hyperlink ref="C314" r:id="rId3423" xr:uid="{4DF41A80-B73D-49DB-8E9C-6437BECE1C10}"/>
    <hyperlink ref="E314" r:id="rId3424" display="https://www.daloopa.com/src/4421349" xr:uid="{109A877F-E457-4288-A18A-95875806AF1A}"/>
    <hyperlink ref="F314" r:id="rId3425" display="https://www.daloopa.com/src/4421374" xr:uid="{63C61DD4-A860-4C73-A62B-9BD3B7C44C3A}"/>
    <hyperlink ref="G314" r:id="rId3426" display="https://www.daloopa.com/src/4421408" xr:uid="{ECBBDEAA-3FF0-4E3F-A095-9E795B554830}"/>
    <hyperlink ref="H314" r:id="rId3427" display="https://www.daloopa.com/src/4421430" xr:uid="{6C5F562A-83E1-409A-BF53-46F4C14B9AE9}"/>
    <hyperlink ref="I314" r:id="rId3428" display="https://www.daloopa.com/src/4421465" xr:uid="{CBD5CF65-9AE3-4C5E-812D-EE079AD946BD}"/>
    <hyperlink ref="J314" r:id="rId3429" display="https://www.daloopa.com/src/4421496" xr:uid="{70DC3B25-C33E-4A4A-9D82-2DC0F58C0DE0}"/>
    <hyperlink ref="K314" r:id="rId3430" display="https://www.daloopa.com/src/4421535" xr:uid="{F63A4E38-3F03-4E9E-B15E-E8D5C062DE29}"/>
    <hyperlink ref="L314" r:id="rId3431" display="https://www.daloopa.com/src/4422009" xr:uid="{885853B3-88DE-4CD2-B89C-0F7D1AEB6B58}"/>
    <hyperlink ref="M314" r:id="rId3432" display="https://www.daloopa.com/src/4421981" xr:uid="{B282E9B8-B072-4E08-9EEF-DD9C90B5A4F1}"/>
    <hyperlink ref="N314" r:id="rId3433" display="https://www.daloopa.com/src/4421946" xr:uid="{8EF4D952-01EB-44B3-9773-91D0E74A39A0}"/>
    <hyperlink ref="O314" r:id="rId3434" display="https://www.daloopa.com/src/4421920" xr:uid="{E4E90BCF-6709-45E0-AB51-A9B710E720D9}"/>
    <hyperlink ref="P314" r:id="rId3435" display="https://www.daloopa.com/src/4421895" xr:uid="{AF3CAD10-9658-4841-931D-50AE80AC11DA}"/>
    <hyperlink ref="Q314" r:id="rId3436" display="https://www.daloopa.com/src/4421865" xr:uid="{B90D0952-9EC6-4FBD-8B1F-2CED000EC814}"/>
    <hyperlink ref="R314" r:id="rId3437" display="https://www.daloopa.com/src/4421837" xr:uid="{3ECE1336-59E5-4174-8C6B-695E08642D3A}"/>
    <hyperlink ref="S314" r:id="rId3438" display="https://www.daloopa.com/src/4421799" xr:uid="{84A2B592-F4D7-4B72-B636-A9C97222E1BE}"/>
    <hyperlink ref="T314" r:id="rId3439" display="https://www.daloopa.com/src/4421771" xr:uid="{23844F35-02C7-4A43-8D96-CF118F75E44F}"/>
    <hyperlink ref="U314" r:id="rId3440" display="https://www.daloopa.com/src/4421746" xr:uid="{BD897D52-1D86-4B64-9C2E-766D68242121}"/>
    <hyperlink ref="V314" r:id="rId3441" display="https://www.daloopa.com/src/4421719" xr:uid="{28480690-0B8A-4507-9DEF-54C48096ED9E}"/>
    <hyperlink ref="W314" r:id="rId3442" display="https://www.daloopa.com/src/4421692" xr:uid="{A2F48DCB-B703-41F4-8E18-51215208BAD1}"/>
    <hyperlink ref="X314" r:id="rId3443" display="https://www.daloopa.com/src/4421663" xr:uid="{B8E43240-F5A4-4C58-94D3-BE17D62917BC}"/>
    <hyperlink ref="Y314" r:id="rId3444" display="https://www.daloopa.com/src/4421634" xr:uid="{98FB0BAE-E20D-497F-8B8B-6241EAF8BAEE}"/>
    <hyperlink ref="Z314" r:id="rId3445" display="https://www.daloopa.com/src/4421606" xr:uid="{FEAF8969-B57F-4CBD-95AD-E7E01ECE6351}"/>
    <hyperlink ref="AA314" r:id="rId3446" display="https://www.daloopa.com/src/4421581" xr:uid="{97232C7C-CD0C-42D3-BC0B-4834B516DF76}"/>
    <hyperlink ref="AB314" r:id="rId3447" display="https://www.daloopa.com/src/4421556" xr:uid="{5B0BCB7B-4AD9-4167-B0C9-043387CA6675}"/>
    <hyperlink ref="AC314" r:id="rId3448" display="https://www.daloopa.com/src/4421314" xr:uid="{170F38EF-180D-4923-9247-542FB05EDEC0}"/>
    <hyperlink ref="AD314" r:id="rId3449" display="https://www.daloopa.com/src/4421269" xr:uid="{C13D9464-C248-40E0-8BBE-1490B22BFFA0}"/>
    <hyperlink ref="AE314" r:id="rId3450" display="https://www.daloopa.com/src/4421241" xr:uid="{D8EF2DEE-5266-44DC-86DE-8A7754A836A2}"/>
    <hyperlink ref="AF314" r:id="rId3451" display="https://www.daloopa.com/src/4421172" xr:uid="{18D4E8C7-02BE-4372-9F2A-969B05B9D49B}"/>
    <hyperlink ref="AG314" r:id="rId3452" display="https://www.daloopa.com/src/8847426" xr:uid="{FF07EFF8-7E86-4ECE-B05A-8471430E7FD0}"/>
    <hyperlink ref="AH314" r:id="rId3453" display="https://www.daloopa.com/src/8847454" xr:uid="{FDC9B82B-8827-42B7-8029-1B418D4B1C2C}"/>
    <hyperlink ref="AI314" r:id="rId3454" display="https://www.daloopa.com/src/18731581" xr:uid="{9B15DE3D-9DF2-4FAB-96CF-E34DC6C4A27E}"/>
    <hyperlink ref="AJ314" r:id="rId3455" display="https://www.daloopa.com/src/18729703" xr:uid="{7C22BBE9-90D4-4117-8255-A336779393FA}"/>
    <hyperlink ref="AK314" r:id="rId3456" display="https://www.daloopa.com/src/23051302" xr:uid="{84BD2121-13BF-42BD-9B38-24EACCCFECE2}"/>
    <hyperlink ref="AL314" r:id="rId3457" display="https://www.daloopa.com/src/33992259" xr:uid="{AB1076EE-2F03-40DA-AC57-4E1D971F77A9}"/>
    <hyperlink ref="AM314" r:id="rId3458" display="https://www.daloopa.com/src/41059572" xr:uid="{80B3FD1E-1067-4324-98A9-77321D598924}"/>
    <hyperlink ref="AN314" r:id="rId3459" display="https://www.daloopa.com/src/50447776" xr:uid="{DDB99098-91BA-4172-B13C-C32F2B7F58DB}"/>
    <hyperlink ref="AO314" r:id="rId3460" display="https://www.daloopa.com/src/55731620" xr:uid="{5A1FBD91-3C59-4DB5-A048-CA1143C7F3D7}"/>
    <hyperlink ref="AP314" r:id="rId3461" display="https://www.daloopa.com/src/60194206" xr:uid="{5F781255-D903-46DD-83B6-8443BB5BFAC3}"/>
    <hyperlink ref="AQ314" r:id="rId3462" display="https://www.daloopa.com/src/64848760" xr:uid="{DA333BAB-B2AD-40EA-89C7-B382828709E4}"/>
    <hyperlink ref="AR314" r:id="rId3463" display="https://www.daloopa.com/src/69162574" xr:uid="{FE059845-6C4C-4EF6-AA56-EA68BF5A438B}"/>
    <hyperlink ref="AS314" r:id="rId3464" display="https://www.daloopa.com/src/75006732" xr:uid="{0AC900A5-6470-48A9-AC9B-B97565463BAC}"/>
    <hyperlink ref="AU314" r:id="rId3465" display="https://www.daloopa.com/src/76525672" xr:uid="{5C3A45D3-96E4-4213-87E7-61F962DCBC67}"/>
    <hyperlink ref="AV314" r:id="rId3466" display="https://www.daloopa.com/src/76525673" xr:uid="{D86F4A8C-719D-4D4A-A9BF-168A2173FC44}"/>
    <hyperlink ref="AW314" r:id="rId3467" display="https://www.daloopa.com/src/76525674" xr:uid="{1C80DBD4-49F5-4283-A283-8935DDBD4A4E}"/>
    <hyperlink ref="AX314" r:id="rId3468" display="https://www.daloopa.com/src/76525675" xr:uid="{1BBDA21A-F5FF-40A8-B9C5-2C5422DCE5C4}"/>
    <hyperlink ref="AY314" r:id="rId3469" display="https://www.daloopa.com/src/76525676" xr:uid="{FBEC8AFB-8DA0-441A-936C-E77AFC249922}"/>
    <hyperlink ref="AZ314" r:id="rId3470" display="https://www.daloopa.com/src/76525677" xr:uid="{E14B8A9F-732F-4D61-8736-F77086F84C7D}"/>
    <hyperlink ref="BA314" r:id="rId3471" display="https://www.daloopa.com/src/76525678" xr:uid="{2065F059-721D-4399-B0AD-8060561BB17D}"/>
    <hyperlink ref="BB314" r:id="rId3472" display="https://www.daloopa.com/src/76525679" xr:uid="{25DDC10E-E77F-4510-8557-1DB780F73B13}"/>
    <hyperlink ref="BC314" r:id="rId3473" display="https://www.daloopa.com/src/76525680" xr:uid="{37578D20-871B-4490-9562-1046F60FC9F9}"/>
    <hyperlink ref="BD314" r:id="rId3474" display="https://www.daloopa.com/src/76525681" xr:uid="{62CDD348-0411-4D5E-93DA-EBC852200B7F}"/>
    <hyperlink ref="A315" r:id="rId3475" xr:uid="{CB85E22A-903E-4F0C-8880-597CD586A71C}"/>
    <hyperlink ref="C315" r:id="rId3476" xr:uid="{89ED2D98-161D-43E9-B989-05B32C72BFBF}"/>
    <hyperlink ref="E315" r:id="rId3477" display="https://www.daloopa.com/src/4421350" xr:uid="{F502EC9C-5A37-4B30-8833-D876B50E38D4}"/>
    <hyperlink ref="F315" r:id="rId3478" display="https://www.daloopa.com/src/4421375" xr:uid="{2535EC4E-E93C-4F6B-8D53-A5FCA962F191}"/>
    <hyperlink ref="G315" r:id="rId3479" display="https://www.daloopa.com/src/4421409" xr:uid="{B4F9AE91-413B-47B1-954F-E074047B7258}"/>
    <hyperlink ref="H315" r:id="rId3480" display="https://www.daloopa.com/src/4421431" xr:uid="{F8DE1624-5D57-4C2F-9632-7C294650AB3B}"/>
    <hyperlink ref="I315" r:id="rId3481" display="https://www.daloopa.com/src/4421466" xr:uid="{47C8CA1E-41FA-4E62-97CA-C40B39462E30}"/>
    <hyperlink ref="J315" r:id="rId3482" display="https://www.daloopa.com/src/4421497" xr:uid="{7F05F4F6-E2D2-437B-899A-CCAC35C61C94}"/>
    <hyperlink ref="K315" r:id="rId3483" display="https://www.daloopa.com/src/4421536" xr:uid="{5D6BEF68-E897-4D4B-BFCC-311783421876}"/>
    <hyperlink ref="L315" r:id="rId3484" display="https://www.daloopa.com/src/4422010" xr:uid="{5DB6C2DC-4C90-4346-B89B-C63E48CB1F66}"/>
    <hyperlink ref="M315" r:id="rId3485" display="https://www.daloopa.com/src/4421982" xr:uid="{8CF4B720-4AD3-4C7A-BB56-9DFA01469B0F}"/>
    <hyperlink ref="N315" r:id="rId3486" display="https://www.daloopa.com/src/4421947" xr:uid="{24E87B0D-AE4F-4FFD-9255-30F8BBFC7947}"/>
    <hyperlink ref="O315" r:id="rId3487" display="https://www.daloopa.com/src/4421921" xr:uid="{8D8FBA12-6B6C-4024-818C-CD3B3E62B17B}"/>
    <hyperlink ref="P315" r:id="rId3488" display="https://www.daloopa.com/src/4421896" xr:uid="{4B31B891-9691-4BDF-8F82-447F720BD48A}"/>
    <hyperlink ref="Q315" r:id="rId3489" display="https://www.daloopa.com/src/4421866" xr:uid="{1E713BF7-AFB8-4F56-954A-1FAF857EEDA0}"/>
    <hyperlink ref="R315" r:id="rId3490" display="https://www.daloopa.com/src/4421838" xr:uid="{EED3BE86-5E51-47E3-A740-CBF3967141FA}"/>
    <hyperlink ref="S315" r:id="rId3491" display="https://www.daloopa.com/src/4421800" xr:uid="{7AE64A2A-FE6C-4D7B-B2B9-A8D4C4CAC7F4}"/>
    <hyperlink ref="T315" r:id="rId3492" display="https://www.daloopa.com/src/4421772" xr:uid="{2DD46A76-8C2E-410F-8D8A-18D249E367D2}"/>
    <hyperlink ref="U315" r:id="rId3493" display="https://www.daloopa.com/src/4421747" xr:uid="{79CC6D23-386E-4186-A8BF-4ACA9401D4AD}"/>
    <hyperlink ref="V315" r:id="rId3494" display="https://www.daloopa.com/src/4421720" xr:uid="{F9970F96-647C-4096-8B2F-5060EF600250}"/>
    <hyperlink ref="W315" r:id="rId3495" display="https://www.daloopa.com/src/4421693" xr:uid="{D568BD3D-EE6B-402D-ABF6-A5F27F1DB0D2}"/>
    <hyperlink ref="X315" r:id="rId3496" display="https://www.daloopa.com/src/4421664" xr:uid="{A4335EC3-35D9-4A90-A985-97E560C02894}"/>
    <hyperlink ref="Y315" r:id="rId3497" display="https://www.daloopa.com/src/4421635" xr:uid="{9EC678AE-38D7-448C-8480-E3CF9984A637}"/>
    <hyperlink ref="Z315" r:id="rId3498" display="https://www.daloopa.com/src/4421607" xr:uid="{08B80842-CB83-4CE7-8CAC-5AC4D9A24264}"/>
    <hyperlink ref="AA315" r:id="rId3499" display="https://www.daloopa.com/src/4421582" xr:uid="{F4462939-D009-4DF0-84C9-8B8BBAD62113}"/>
    <hyperlink ref="AB315" r:id="rId3500" display="https://www.daloopa.com/src/4421557" xr:uid="{7C58D2B8-966E-4A43-B0D5-3776A4F273D5}"/>
    <hyperlink ref="AC315" r:id="rId3501" display="https://www.daloopa.com/src/4421315" xr:uid="{55B9F704-51DC-47F9-AF01-098032B2EFB9}"/>
    <hyperlink ref="AD315" r:id="rId3502" display="https://www.daloopa.com/src/4421270" xr:uid="{CDFC006F-E1F6-4F85-B17E-2C27F5F4389F}"/>
    <hyperlink ref="AE315" r:id="rId3503" display="https://www.daloopa.com/src/4421242" xr:uid="{409106F5-0C12-4582-80F5-16710E9E3381}"/>
    <hyperlink ref="AF315" r:id="rId3504" display="https://www.daloopa.com/src/4421173" xr:uid="{62F93141-A43A-4EC4-8CCA-3464A93D5AB3}"/>
    <hyperlink ref="AG315" r:id="rId3505" display="https://www.daloopa.com/src/8847427" xr:uid="{0999BE92-88CE-4419-A923-10E8A4A97BA3}"/>
    <hyperlink ref="AH315" r:id="rId3506" display="https://www.daloopa.com/src/8847455" xr:uid="{A8D73B0F-4190-4D4A-9F28-7C5CFD637B3C}"/>
    <hyperlink ref="AI315" r:id="rId3507" display="https://www.daloopa.com/src/18731570" xr:uid="{487F5334-EC07-4D6A-B5E7-312EB6605E6E}"/>
    <hyperlink ref="AJ315" r:id="rId3508" display="https://www.daloopa.com/src/18729700" xr:uid="{618D62DC-640E-48CC-A2F9-F677EE801274}"/>
    <hyperlink ref="AK315" r:id="rId3509" display="https://www.daloopa.com/src/23051305" xr:uid="{BDAED8C0-12AE-41A9-B4AF-E72542E319B1}"/>
    <hyperlink ref="AL315" r:id="rId3510" display="https://www.daloopa.com/src/33992267" xr:uid="{C1EEE8E4-B0FE-4691-B9E0-6BD64EC35FDC}"/>
    <hyperlink ref="AM315" r:id="rId3511" display="https://www.daloopa.com/src/41059573" xr:uid="{88083352-7AC2-4D95-A1C9-60F7254FBB05}"/>
    <hyperlink ref="AN315" r:id="rId3512" display="https://www.daloopa.com/src/50447777" xr:uid="{3BBA98F5-E1E4-4D57-9B8C-B509240BA2C1}"/>
    <hyperlink ref="AO315" r:id="rId3513" display="https://www.daloopa.com/src/55731626" xr:uid="{E0582963-2D49-45DC-A094-4B6686F932A0}"/>
    <hyperlink ref="AP315" r:id="rId3514" display="https://www.daloopa.com/src/60194205" xr:uid="{EB65C3F5-3939-4524-9DAA-74D19AA3C5C8}"/>
    <hyperlink ref="AQ315" r:id="rId3515" display="https://www.daloopa.com/src/64848776" xr:uid="{C60E0EB8-D2A5-410C-AACF-59CDF7782084}"/>
    <hyperlink ref="AR315" r:id="rId3516" display="https://www.daloopa.com/src/69162581" xr:uid="{7129307B-486B-48B7-B50B-C7449E049CE7}"/>
    <hyperlink ref="AS315" r:id="rId3517" display="https://www.daloopa.com/src/75006728" xr:uid="{3FFE3362-E0C0-4128-8F68-6A377D56ACE4}"/>
    <hyperlink ref="AU315" r:id="rId3518" display="https://www.daloopa.com/src/76525682" xr:uid="{E870856E-D87F-473F-B7B2-7EE344E54849}"/>
    <hyperlink ref="AV315" r:id="rId3519" display="https://www.daloopa.com/src/76525683" xr:uid="{300CB6BE-8089-4A67-87BE-93C141261C98}"/>
    <hyperlink ref="AW315" r:id="rId3520" display="https://www.daloopa.com/src/76525684" xr:uid="{BD0FFD90-5A39-479E-97A1-6DB9E66B8D4B}"/>
    <hyperlink ref="AX315" r:id="rId3521" display="https://www.daloopa.com/src/76525685" xr:uid="{82F7DCE3-A6B8-4CE2-B2A6-09F079F3066B}"/>
    <hyperlink ref="AY315" r:id="rId3522" display="https://www.daloopa.com/src/76525686" xr:uid="{C588FD6A-1CF7-4788-985E-8745968B66BE}"/>
    <hyperlink ref="AZ315" r:id="rId3523" display="https://www.daloopa.com/src/76525687" xr:uid="{1A71E366-FDD2-44E0-9DEE-923026CA56D9}"/>
    <hyperlink ref="BA315" r:id="rId3524" display="https://www.daloopa.com/src/76525688" xr:uid="{42B6834C-DC02-4D76-A152-858A04C34069}"/>
    <hyperlink ref="BB315" r:id="rId3525" display="https://www.daloopa.com/src/76525689" xr:uid="{9D8DCA36-0CB7-4BD0-971B-BEB5B6245DCD}"/>
    <hyperlink ref="BC315" r:id="rId3526" display="https://www.daloopa.com/src/76525690" xr:uid="{22CDAC0E-CBDC-4473-9D35-7C17F4C2A268}"/>
    <hyperlink ref="BD315" r:id="rId3527" display="https://www.daloopa.com/src/76525691" xr:uid="{7DB19BF3-5D65-4165-AC1C-8F08765F5B44}"/>
    <hyperlink ref="A316" r:id="rId3528" xr:uid="{4C3F6C30-216B-4BF8-B17B-41A1409A966A}"/>
    <hyperlink ref="C316" r:id="rId3529" xr:uid="{1DBC5F8B-F792-4D27-AB4F-D4BA63C7E771}"/>
    <hyperlink ref="F316" r:id="rId3530" display="https://www.daloopa.com/src/4421376" xr:uid="{4750D107-FB3B-48AE-BEA6-2B1173ACE69C}"/>
    <hyperlink ref="G316" r:id="rId3531" display="https://www.daloopa.com/src/4421410" xr:uid="{76EA6AC3-B1ED-4BB8-A3C4-18CEB37BC917}"/>
    <hyperlink ref="J316" r:id="rId3532" display="https://www.daloopa.com/src/4421498" xr:uid="{2052A9A0-6500-4218-A8B9-051F88561D13}"/>
    <hyperlink ref="N316" r:id="rId3533" display="https://www.daloopa.com/src/4421948" xr:uid="{4D292E1E-200A-4899-8237-5BE7391D1465}"/>
    <hyperlink ref="O316" r:id="rId3534" display="https://www.daloopa.com/src/4421922" xr:uid="{532B5577-900A-4BD7-8EE2-9AA3C81FCFF3}"/>
    <hyperlink ref="P316" r:id="rId3535" display="https://www.daloopa.com/src/4421897" xr:uid="{1F30502C-C0B1-4A77-9BB7-EE4E60C10BDE}"/>
    <hyperlink ref="Q316" r:id="rId3536" display="https://www.daloopa.com/src/4421867" xr:uid="{12FC6013-8898-4862-A99D-5D3147065303}"/>
    <hyperlink ref="R316" r:id="rId3537" display="https://www.daloopa.com/src/4421839" xr:uid="{A9188BD1-F1A7-4ECF-9EC9-E87FF8E55FAF}"/>
    <hyperlink ref="S316" r:id="rId3538" display="https://www.daloopa.com/src/4421801" xr:uid="{0B2945D5-92FA-41D7-BB6A-A7CFCCE692E8}"/>
    <hyperlink ref="T316" r:id="rId3539" display="https://www.daloopa.com/src/4421773" xr:uid="{0AA247BA-072A-490F-A3E9-48B6D86830EE}"/>
    <hyperlink ref="U316" r:id="rId3540" display="https://www.daloopa.com/src/4421748" xr:uid="{292BBD72-C094-405C-AC3D-3E4213DE2AFF}"/>
    <hyperlink ref="V316" r:id="rId3541" display="https://www.daloopa.com/src/4421721" xr:uid="{4579C173-1736-4866-B8CD-C8155F036244}"/>
    <hyperlink ref="W316" r:id="rId3542" display="https://www.daloopa.com/src/4421694" xr:uid="{4E70371F-6079-49B8-8DF0-1DF8C52AC670}"/>
    <hyperlink ref="X316" r:id="rId3543" display="https://www.daloopa.com/src/4421665" xr:uid="{C25C7B9B-0382-45D9-8502-4E0098257519}"/>
    <hyperlink ref="Y316" r:id="rId3544" display="https://www.daloopa.com/src/4421636" xr:uid="{24E0B7C4-7F64-41E6-A5E4-1B70DD888922}"/>
    <hyperlink ref="Z316" r:id="rId3545" display="https://www.daloopa.com/src/4421608" xr:uid="{8DDC6902-3E2B-4F39-B8A8-322AD2D0D521}"/>
    <hyperlink ref="AA316" r:id="rId3546" display="https://www.daloopa.com/src/4421583" xr:uid="{EBC5088F-377C-44F9-A967-E6A323984169}"/>
    <hyperlink ref="AB316" r:id="rId3547" display="https://www.daloopa.com/src/4421558" xr:uid="{42DFD2C4-A5CC-4347-944E-611D4639C569}"/>
    <hyperlink ref="AC316" r:id="rId3548" display="https://www.daloopa.com/src/4421316" xr:uid="{A03FAE50-832C-406B-A3EE-49CF48D1F3FD}"/>
    <hyperlink ref="AD316" r:id="rId3549" display="https://www.daloopa.com/src/4421271" xr:uid="{8A13B78D-67F9-4C1A-9160-B8BE6E91DDA2}"/>
    <hyperlink ref="AE316" r:id="rId3550" display="https://www.daloopa.com/src/4421243" xr:uid="{167165EF-EAF4-49F9-B6C2-A01BBFC1D7AF}"/>
    <hyperlink ref="AF316" r:id="rId3551" display="https://www.daloopa.com/src/4421174" xr:uid="{1963559A-53ED-4F5C-BBCF-559B03EB7987}"/>
    <hyperlink ref="AG316" r:id="rId3552" display="https://www.daloopa.com/src/8847428" xr:uid="{DA34546C-4718-4A11-9FCC-E5C1BA3146E9}"/>
    <hyperlink ref="AH316" r:id="rId3553" display="https://www.daloopa.com/src/8847456" xr:uid="{B500AE47-613E-4B6A-8811-865721A9D773}"/>
    <hyperlink ref="AI316" r:id="rId3554" display="https://www.daloopa.com/src/18731574" xr:uid="{80037F1A-B9BB-4DD6-A914-360861D432E2}"/>
    <hyperlink ref="AJ316" r:id="rId3555" display="https://www.daloopa.com/src/18729696" xr:uid="{D02BCB37-A4BE-4374-9E16-197207007585}"/>
    <hyperlink ref="AK316" r:id="rId3556" display="https://www.daloopa.com/src/23051304" xr:uid="{CD37A4A8-5951-4B49-B5EB-DF9B20FBA65B}"/>
    <hyperlink ref="AL316" r:id="rId3557" display="https://www.daloopa.com/src/33992258" xr:uid="{6BAD6BEF-6412-408B-ABCC-05B1F899FC9F}"/>
    <hyperlink ref="AM316" r:id="rId3558" display="https://www.daloopa.com/src/41059574" xr:uid="{35111189-5C44-4505-91F1-7E139C776947}"/>
    <hyperlink ref="AN316" r:id="rId3559" display="https://www.daloopa.com/src/50447778" xr:uid="{EF642AC6-7C0E-4164-94E1-229DFB5F4EF3}"/>
    <hyperlink ref="AO316" r:id="rId3560" display="https://www.daloopa.com/src/55731622" xr:uid="{3D7CC5FE-E479-408A-AA55-DABD75DE494D}"/>
    <hyperlink ref="AP316" r:id="rId3561" display="https://www.daloopa.com/src/60194204" xr:uid="{A78EB78D-766B-4E62-821C-758AFFCF24FA}"/>
    <hyperlink ref="AQ316" r:id="rId3562" display="https://www.daloopa.com/src/64848761" xr:uid="{6CEF708E-C616-49FC-8098-B45B14CC7D83}"/>
    <hyperlink ref="AR316" r:id="rId3563" display="https://www.daloopa.com/src/69162573" xr:uid="{87367DD7-C02A-419A-84E1-1FC59426DB3F}"/>
    <hyperlink ref="AS316" r:id="rId3564" display="https://www.daloopa.com/src/75006731" xr:uid="{42A9FF07-469C-4490-AAD4-753147EA4354}"/>
    <hyperlink ref="AW316" r:id="rId3565" display="https://www.daloopa.com/src/76525692" xr:uid="{87A39FB2-CBA3-46D3-821F-5DD6EE3721A9}"/>
    <hyperlink ref="AX316" r:id="rId3566" display="https://www.daloopa.com/src/76525693" xr:uid="{A23D7438-3E82-4E9F-A885-3F2C75549883}"/>
    <hyperlink ref="AY316" r:id="rId3567" display="https://www.daloopa.com/src/76525694" xr:uid="{43FAD4A6-B32C-4AE2-8C45-CFE5CC5A3E52}"/>
    <hyperlink ref="AZ316" r:id="rId3568" display="https://www.daloopa.com/src/76525695" xr:uid="{16C06142-1C84-4668-9AE2-95638035F9A8}"/>
    <hyperlink ref="BA316" r:id="rId3569" display="https://www.daloopa.com/src/76525696" xr:uid="{2EE56355-E17C-4F1C-B8A7-6DECEF2ABDFB}"/>
    <hyperlink ref="BB316" r:id="rId3570" display="https://www.daloopa.com/src/76525697" xr:uid="{1B26E3AB-3DB4-4EB8-838D-806408BA78EF}"/>
    <hyperlink ref="BC316" r:id="rId3571" display="https://www.daloopa.com/src/76525698" xr:uid="{AEBB9CD9-CCC8-486A-B342-E11E0B3F9AAB}"/>
    <hyperlink ref="BD316" r:id="rId3572" display="https://www.daloopa.com/src/76525699" xr:uid="{FC48E5A6-26A5-4171-8863-3D3BC3436953}"/>
    <hyperlink ref="A317" r:id="rId3573" xr:uid="{C3B457A6-5886-47FB-B8B6-A1C93E48EE35}"/>
    <hyperlink ref="C317" r:id="rId3574" xr:uid="{A936677D-8BAA-47D1-9B96-14B731123DBB}"/>
    <hyperlink ref="E317" r:id="rId3575" display="https://www.daloopa.com/src/4421351" xr:uid="{323A48F4-3D2E-408E-8C20-89DD66C66C4A}"/>
    <hyperlink ref="F317" r:id="rId3576" display="https://www.daloopa.com/src/4421377" xr:uid="{4378F734-BC9A-4D6E-B1D9-5415E80DC2F0}"/>
    <hyperlink ref="G317" r:id="rId3577" display="https://www.daloopa.com/src/4421411" xr:uid="{C57AF4A0-EBD3-4652-94B6-3EAA9428E975}"/>
    <hyperlink ref="H317" r:id="rId3578" display="https://www.daloopa.com/src/4421432" xr:uid="{174EA866-82BB-4D58-BC44-BC7E4B2D9F0B}"/>
    <hyperlink ref="I317" r:id="rId3579" display="https://www.daloopa.com/src/4421467" xr:uid="{9401D248-68AC-40A7-B5D6-BCF885B75A4B}"/>
    <hyperlink ref="J317" r:id="rId3580" display="https://www.daloopa.com/src/4421499" xr:uid="{7F1C266D-F3F6-4619-B4FC-F1B7EA585592}"/>
    <hyperlink ref="K317" r:id="rId3581" display="https://www.daloopa.com/src/4421537" xr:uid="{D0DA932C-C6A1-4D37-B6A1-F79213624957}"/>
    <hyperlink ref="L317" r:id="rId3582" display="https://www.daloopa.com/src/4422011" xr:uid="{C5AAEFBE-E7EE-4771-BF17-475A186B9C39}"/>
    <hyperlink ref="M317" r:id="rId3583" display="https://www.daloopa.com/src/4421983" xr:uid="{497749B9-64AD-4E85-8B39-3BABF6CC9A5C}"/>
    <hyperlink ref="N317" r:id="rId3584" display="https://www.daloopa.com/src/4421949" xr:uid="{8523319F-59E6-4C8B-9C44-1D9AF987F547}"/>
    <hyperlink ref="O317" r:id="rId3585" display="https://www.daloopa.com/src/4421923" xr:uid="{BD8509C2-FC73-4417-BA61-17C3992B8BFF}"/>
    <hyperlink ref="P317" r:id="rId3586" display="https://www.daloopa.com/src/4421898" xr:uid="{01970AB0-6502-43F5-B459-E857A4D22ACE}"/>
    <hyperlink ref="Q317" r:id="rId3587" display="https://www.daloopa.com/src/4421868" xr:uid="{890D78DC-BBF8-4476-B8FA-8555722DA383}"/>
    <hyperlink ref="R317" r:id="rId3588" display="https://www.daloopa.com/src/4421840" xr:uid="{C90F7F6C-8B62-4933-8E55-0E048FF64F62}"/>
    <hyperlink ref="S317" r:id="rId3589" display="https://www.daloopa.com/src/4421802" xr:uid="{65661F13-0180-4E5E-B6D4-028315F54CD4}"/>
    <hyperlink ref="T317" r:id="rId3590" display="https://www.daloopa.com/src/4421774" xr:uid="{2741EF50-85E4-43E1-BA66-59B2742B9EF4}"/>
    <hyperlink ref="U317" r:id="rId3591" display="https://www.daloopa.com/src/4421749" xr:uid="{52021FFC-EDBC-46E6-997E-A40355B48569}"/>
    <hyperlink ref="V317" r:id="rId3592" display="https://www.daloopa.com/src/4421722" xr:uid="{5734AF6B-77BD-4077-BAA2-E79333CC3F5E}"/>
    <hyperlink ref="W317" r:id="rId3593" display="https://www.daloopa.com/src/4421695" xr:uid="{7CA1C24C-2049-41A4-8498-FE584B8943D7}"/>
    <hyperlink ref="X317" r:id="rId3594" display="https://www.daloopa.com/src/4421666" xr:uid="{6F0E2D2E-C981-48BD-A456-29E6E66578EC}"/>
    <hyperlink ref="Y317" r:id="rId3595" display="https://www.daloopa.com/src/4421637" xr:uid="{B5818CB5-1599-4CD4-8C1B-F7D2233F4E01}"/>
    <hyperlink ref="Z317" r:id="rId3596" display="https://www.daloopa.com/src/4421609" xr:uid="{70C59CC2-4073-4C34-BC56-78F5746D0CBE}"/>
    <hyperlink ref="AA317" r:id="rId3597" display="https://www.daloopa.com/src/4421584" xr:uid="{45B992E1-635B-436C-B31D-8C7D0FE21F7D}"/>
    <hyperlink ref="AB317" r:id="rId3598" display="https://www.daloopa.com/src/4421559" xr:uid="{EBFE2809-B618-49CC-8937-C9BF57E284C8}"/>
    <hyperlink ref="AC317" r:id="rId3599" display="https://www.daloopa.com/src/4421317" xr:uid="{6CFF6065-2F53-4EE6-A319-9EEB6E99129D}"/>
    <hyperlink ref="AD317" r:id="rId3600" display="https://www.daloopa.com/src/4421272" xr:uid="{C4182A4E-7C92-4A99-9080-23BC914ECD51}"/>
    <hyperlink ref="AE317" r:id="rId3601" display="https://www.daloopa.com/src/4421244" xr:uid="{687CF5EF-4279-4917-970B-A3808500F92E}"/>
    <hyperlink ref="AF317" r:id="rId3602" display="https://www.daloopa.com/src/4421175" xr:uid="{21C8783E-415E-485D-9E8B-DCF46A829240}"/>
    <hyperlink ref="AG317" r:id="rId3603" display="https://www.daloopa.com/src/8847429" xr:uid="{6BEEBE70-B5C1-4323-8753-4310E22FA303}"/>
    <hyperlink ref="AH317" r:id="rId3604" display="https://www.daloopa.com/src/8847457" xr:uid="{C0A23E6C-904C-4748-9696-F060A7B26095}"/>
    <hyperlink ref="AI317" r:id="rId3605" display="https://www.daloopa.com/src/18731571" xr:uid="{C64B3B43-69F0-4804-BE25-4EA2D2238F0E}"/>
    <hyperlink ref="AJ317" r:id="rId3606" display="https://www.daloopa.com/src/18729704" xr:uid="{1AD0633F-4A44-4401-9011-67DE289DFF2D}"/>
    <hyperlink ref="AK317" r:id="rId3607" display="https://www.daloopa.com/src/23051298" xr:uid="{A6DBB1CE-D02E-4F68-AB7C-E57494CFFE8A}"/>
    <hyperlink ref="AL317" r:id="rId3608" display="https://www.daloopa.com/src/33992261" xr:uid="{3FEA233C-2D2C-4B59-A708-8AFB1C54E28A}"/>
    <hyperlink ref="AM317" r:id="rId3609" display="https://www.daloopa.com/src/41059575" xr:uid="{C200915C-704E-4321-B3AF-CB4683C8DD95}"/>
    <hyperlink ref="AN317" r:id="rId3610" display="https://www.daloopa.com/src/50447781" xr:uid="{E06E3D20-43B2-4160-84BD-803D9FAA2B11}"/>
    <hyperlink ref="AO317" r:id="rId3611" display="https://www.daloopa.com/src/55731623" xr:uid="{1952EA6F-3579-471F-9707-51B30366D3C0}"/>
    <hyperlink ref="AP317" r:id="rId3612" display="https://www.daloopa.com/src/60194202" xr:uid="{524B020D-891C-4FEB-83CB-96E77CA3F4B8}"/>
    <hyperlink ref="AQ317" r:id="rId3613" display="https://www.daloopa.com/src/64848762" xr:uid="{5E43B060-7294-409D-AFFC-8CAA96E3EFB6}"/>
    <hyperlink ref="AR317" r:id="rId3614" display="https://www.daloopa.com/src/69162572" xr:uid="{9F942996-BFE2-4515-87DA-CBDCA26FE236}"/>
    <hyperlink ref="AS317" r:id="rId3615" display="https://www.daloopa.com/src/75006730" xr:uid="{891977E2-CC63-4C67-BB4A-8E21601928B8}"/>
    <hyperlink ref="AU317" r:id="rId3616" display="https://www.daloopa.com/src/76525700" xr:uid="{3B86552D-D293-4438-AE95-8D12634A761B}"/>
    <hyperlink ref="AV317" r:id="rId3617" display="https://www.daloopa.com/src/76525701" xr:uid="{F782CA3D-95C8-42BA-B38B-01CBED1EE2FD}"/>
    <hyperlink ref="AW317" r:id="rId3618" display="https://www.daloopa.com/src/76525702" xr:uid="{A0FBF49D-3EF7-41EE-A1EC-667AF3D25E51}"/>
    <hyperlink ref="AX317" r:id="rId3619" display="https://www.daloopa.com/src/76525703" xr:uid="{4CAA8C1D-F584-46EC-9E44-B1950C40D674}"/>
    <hyperlink ref="AY317" r:id="rId3620" display="https://www.daloopa.com/src/76525704" xr:uid="{306E5256-1BC6-458D-B462-7A5E606805F4}"/>
    <hyperlink ref="AZ317" r:id="rId3621" display="https://www.daloopa.com/src/76525705" xr:uid="{79056931-8508-46E7-BF0E-B38FA12570A6}"/>
    <hyperlink ref="BA317" r:id="rId3622" display="https://www.daloopa.com/src/76525706" xr:uid="{9C993A19-D0D0-44A0-857B-D9D69A28C0ED}"/>
    <hyperlink ref="BB317" r:id="rId3623" display="https://www.daloopa.com/src/76525707" xr:uid="{153CFE9A-A0FC-4052-9A55-B0026C4CDC5F}"/>
    <hyperlink ref="BC317" r:id="rId3624" display="https://www.daloopa.com/src/76525708" xr:uid="{5876C8D8-92E6-4FF5-8559-97DDF4FBBD66}"/>
    <hyperlink ref="BD317" r:id="rId3625" display="https://www.daloopa.com/src/76525709" xr:uid="{4853E784-183A-47FF-99A5-50945BDB8440}"/>
    <hyperlink ref="A318" r:id="rId3626" xr:uid="{C845E5FF-47F6-4834-9955-C19CAF43820E}"/>
    <hyperlink ref="C318" r:id="rId3627" xr:uid="{9D369114-A6BD-49E5-9A12-45CCBD26242B}"/>
    <hyperlink ref="E318" r:id="rId3628" display="https://www.daloopa.com/src/4421352" xr:uid="{0107C442-E652-46C5-B885-98D1D5A6D80D}"/>
    <hyperlink ref="F318" r:id="rId3629" display="https://www.daloopa.com/src/4421378" xr:uid="{748C673C-6FDC-497E-AAA6-7FDEF20C2C07}"/>
    <hyperlink ref="G318" r:id="rId3630" display="https://www.daloopa.com/src/4421412" xr:uid="{43B9C812-3E74-4611-8968-9A957D892318}"/>
    <hyperlink ref="H318" r:id="rId3631" display="https://www.daloopa.com/src/4421433" xr:uid="{267BB69D-0959-4B4C-BEA6-468AD47F0541}"/>
    <hyperlink ref="I318" r:id="rId3632" display="https://www.daloopa.com/src/4421468" xr:uid="{0E8B6DAB-2E36-4D09-A669-027569235C32}"/>
    <hyperlink ref="J318" r:id="rId3633" display="https://www.daloopa.com/src/4421500" xr:uid="{33707D44-6FE3-4D8C-9B15-5E5D4DB7F1B8}"/>
    <hyperlink ref="K318" r:id="rId3634" display="https://www.daloopa.com/src/4421538" xr:uid="{4F0D59F3-05FE-4507-9403-E7EAF44B9DB2}"/>
    <hyperlink ref="L318" r:id="rId3635" display="https://www.daloopa.com/src/4422012" xr:uid="{8B825880-9A0F-4A50-943A-A6172AA500CE}"/>
    <hyperlink ref="M318" r:id="rId3636" display="https://www.daloopa.com/src/4421984" xr:uid="{00B4F7AB-25BA-4091-A1F2-11711F792944}"/>
    <hyperlink ref="N318" r:id="rId3637" display="https://www.daloopa.com/src/4421950" xr:uid="{61F16855-EB47-4BCD-AD22-8ED734DD9146}"/>
    <hyperlink ref="O318" r:id="rId3638" display="https://www.daloopa.com/src/4421924" xr:uid="{48E77958-7643-4662-8559-EF33CE0608EB}"/>
    <hyperlink ref="P318" r:id="rId3639" display="https://www.daloopa.com/src/4421899" xr:uid="{644D29D4-3E66-41FC-9DFD-39E2896BA76B}"/>
    <hyperlink ref="Q318" r:id="rId3640" display="https://www.daloopa.com/src/4421869" xr:uid="{BE2095D1-0AF5-4BE3-9AC0-22C6AED7ED81}"/>
    <hyperlink ref="R318" r:id="rId3641" display="https://www.daloopa.com/src/4421841" xr:uid="{C63AF930-A82B-463F-910F-15A50D673ED7}"/>
    <hyperlink ref="S318" r:id="rId3642" display="https://www.daloopa.com/src/4421803" xr:uid="{D4AE20A7-B7DE-4A8C-B683-BF3724126CCF}"/>
    <hyperlink ref="T318" r:id="rId3643" display="https://www.daloopa.com/src/4421775" xr:uid="{C993655C-7D59-4A11-A62D-D04A0BC9D611}"/>
    <hyperlink ref="U318" r:id="rId3644" display="https://www.daloopa.com/src/4421750" xr:uid="{E1EB5C63-2FD8-41B9-A08E-1C470BFAEC45}"/>
    <hyperlink ref="V318" r:id="rId3645" display="https://www.daloopa.com/src/4421723" xr:uid="{1CF10795-B54F-4571-8DAB-9C6A4595A97C}"/>
    <hyperlink ref="W318" r:id="rId3646" display="https://www.daloopa.com/src/4421696" xr:uid="{62F0D196-86ED-4334-BF8E-112F95BD0BCD}"/>
    <hyperlink ref="X318" r:id="rId3647" display="https://www.daloopa.com/src/4421667" xr:uid="{6CC85BCC-B00D-4AC7-AC32-6A03D919334E}"/>
    <hyperlink ref="Y318" r:id="rId3648" display="https://www.daloopa.com/src/4421638" xr:uid="{CA0D5E4C-BA5F-4072-85ED-BB048A2CC522}"/>
    <hyperlink ref="Z318" r:id="rId3649" display="https://www.daloopa.com/src/4421610" xr:uid="{F5734B10-CF19-40AB-BDEE-99A4C9A484D8}"/>
    <hyperlink ref="AA318" r:id="rId3650" display="https://www.daloopa.com/src/4421585" xr:uid="{A71B7E08-4FE5-45E7-8456-7ECF6118259F}"/>
    <hyperlink ref="AB318" r:id="rId3651" display="https://www.daloopa.com/src/4421560" xr:uid="{1378A823-D43F-43A4-998A-F4F78E5A5563}"/>
    <hyperlink ref="AC318" r:id="rId3652" display="https://www.daloopa.com/src/4421318" xr:uid="{5EA33AAA-EC2B-4B88-90A8-EDDD9FC968BA}"/>
    <hyperlink ref="AD318" r:id="rId3653" display="https://www.daloopa.com/src/4421273" xr:uid="{EB17B313-49D4-40FB-AC28-659831101476}"/>
    <hyperlink ref="AE318" r:id="rId3654" display="https://www.daloopa.com/src/4421245" xr:uid="{3E870D46-E4DD-42BB-9D01-326C994983ED}"/>
    <hyperlink ref="AF318" r:id="rId3655" display="https://www.daloopa.com/src/4421176" xr:uid="{81B24010-1F52-4F1F-ACEE-755A29FDEC26}"/>
    <hyperlink ref="AG318" r:id="rId3656" display="https://www.daloopa.com/src/8847430" xr:uid="{055914E5-430D-491B-8267-AA21F4300A9C}"/>
    <hyperlink ref="AH318" r:id="rId3657" display="https://www.daloopa.com/src/8847458" xr:uid="{C59A4695-1E1D-496C-AE98-4BA8E8B2DFEA}"/>
    <hyperlink ref="AI318" r:id="rId3658" display="https://www.daloopa.com/src/18731572" xr:uid="{676B6937-A6BE-4538-9022-2371A700D940}"/>
    <hyperlink ref="AJ318" r:id="rId3659" display="https://www.daloopa.com/src/18729693" xr:uid="{FC627A37-56E9-40B3-8686-18BB4FD2BB71}"/>
    <hyperlink ref="AK318" r:id="rId3660" display="https://www.daloopa.com/src/23051300" xr:uid="{8CE018D6-98FA-46B7-BA6A-6CEDF8D83841}"/>
    <hyperlink ref="AL318" r:id="rId3661" display="https://www.daloopa.com/src/33992264" xr:uid="{90924830-9227-43B8-8ED4-CCF396B91B88}"/>
    <hyperlink ref="AM318" r:id="rId3662" display="https://www.daloopa.com/src/41059576" xr:uid="{CB8D8DA2-5A43-4C55-B0D9-F1CAAA87D549}"/>
    <hyperlink ref="AN318" r:id="rId3663" display="https://www.daloopa.com/src/50447783" xr:uid="{AB32404E-F4F6-4740-AEE0-A5B5EF769DF1}"/>
    <hyperlink ref="AO318" r:id="rId3664" display="https://www.daloopa.com/src/55731627" xr:uid="{55F5CBC9-D4EE-481B-AED8-E7B99E50A639}"/>
    <hyperlink ref="AP318" r:id="rId3665" display="https://www.daloopa.com/src/60194199" xr:uid="{36B06648-1F32-47F5-A80A-00A1F7A611D2}"/>
    <hyperlink ref="AQ318" r:id="rId3666" display="https://www.daloopa.com/src/64848764" xr:uid="{21ACBB3F-05B8-4BDC-8D6D-0B6D50EF7A33}"/>
    <hyperlink ref="AR318" r:id="rId3667" display="https://www.daloopa.com/src/69162580" xr:uid="{5AC72598-2215-41F1-BE69-6AFDFA59B003}"/>
    <hyperlink ref="AS318" r:id="rId3668" display="https://www.daloopa.com/src/75006736" xr:uid="{E1F409BA-12FF-48F2-BA5E-207DA071F57E}"/>
    <hyperlink ref="AU318" r:id="rId3669" display="https://www.daloopa.com/src/76525710" xr:uid="{854812DB-EC37-4160-8795-502B369F54DB}"/>
    <hyperlink ref="AV318" r:id="rId3670" display="https://www.daloopa.com/src/76525711" xr:uid="{470EFCCE-69D1-42C9-BF1C-0A4D4CE69BE8}"/>
    <hyperlink ref="AW318" r:id="rId3671" display="https://www.daloopa.com/src/76525712" xr:uid="{8DC15CAA-7F8A-44A6-8E43-50BD4238A089}"/>
    <hyperlink ref="AX318" r:id="rId3672" display="https://www.daloopa.com/src/76525713" xr:uid="{1B1E606D-7EBC-4B7B-95E4-B3BEDFE03749}"/>
    <hyperlink ref="AY318" r:id="rId3673" display="https://www.daloopa.com/src/76525714" xr:uid="{7BBED8BD-07D7-460D-A3F2-7F657EC6300E}"/>
    <hyperlink ref="AZ318" r:id="rId3674" display="https://www.daloopa.com/src/76525715" xr:uid="{F4636F4F-3B73-4A00-913B-B32520DCC4F4}"/>
    <hyperlink ref="BA318" r:id="rId3675" display="https://www.daloopa.com/src/76525716" xr:uid="{24CD991E-EB4E-44C3-A5DF-A59310D68D99}"/>
    <hyperlink ref="BB318" r:id="rId3676" display="https://www.daloopa.com/src/76525717" xr:uid="{DD6C63C0-8383-43F2-8FF6-682CF17DD5E1}"/>
    <hyperlink ref="BC318" r:id="rId3677" display="https://www.daloopa.com/src/76525718" xr:uid="{F09B0C84-A569-4D94-9F11-B29EDB64A8F4}"/>
    <hyperlink ref="BD318" r:id="rId3678" display="https://www.daloopa.com/src/76525719" xr:uid="{CD3A331D-49F1-40E9-A23B-75947C7D9998}"/>
    <hyperlink ref="A320" r:id="rId3679" xr:uid="{629231D0-D9DE-4041-94CC-196D7EE62AB8}"/>
    <hyperlink ref="C320" r:id="rId3680" xr:uid="{AB5365BA-C98A-4E83-AA3E-3A9E47C68B14}"/>
    <hyperlink ref="E320" r:id="rId3681" display="https://www.daloopa.com/src/4421353" xr:uid="{978A07C7-2512-4AE5-A3E9-6D8D7EFC974A}"/>
    <hyperlink ref="F320" r:id="rId3682" display="https://www.daloopa.com/src/4421379" xr:uid="{C24E6A97-9602-4168-A168-24B5DFDED52C}"/>
    <hyperlink ref="G320" r:id="rId3683" display="https://www.daloopa.com/src/4421413" xr:uid="{7A9F3AE8-9649-445D-84A6-A5BCFCE87782}"/>
    <hyperlink ref="H320" r:id="rId3684" display="https://www.daloopa.com/src/4421434" xr:uid="{28D3FB31-0968-4621-8745-B25AE7A7BF38}"/>
    <hyperlink ref="I320" r:id="rId3685" display="https://www.daloopa.com/src/4421469" xr:uid="{2D7FFC90-0A9B-4E65-9BE0-7E2F02DCA052}"/>
    <hyperlink ref="J320" r:id="rId3686" display="https://www.daloopa.com/src/4421501" xr:uid="{70BA0AB0-7027-46ED-A638-2845D3EBD8DF}"/>
    <hyperlink ref="K320" r:id="rId3687" display="https://www.daloopa.com/src/4421539" xr:uid="{3CA5EEAE-06C4-4AE0-9C33-7FB87D2D2818}"/>
    <hyperlink ref="L320" r:id="rId3688" display="https://www.daloopa.com/src/4422013" xr:uid="{2AB39070-54B0-448E-BF29-CBBE35BE923B}"/>
    <hyperlink ref="M320" r:id="rId3689" display="https://www.daloopa.com/src/4421985" xr:uid="{C955E947-946A-4AB4-85E0-735E5BBC728C}"/>
    <hyperlink ref="N320" r:id="rId3690" display="https://www.daloopa.com/src/4421951" xr:uid="{A12AF556-13BB-4E5B-B76C-18A3000AD966}"/>
    <hyperlink ref="O320" r:id="rId3691" display="https://www.daloopa.com/src/4421925" xr:uid="{AC10F4C0-2693-4491-99D1-34F517ACC251}"/>
    <hyperlink ref="P320" r:id="rId3692" display="https://www.daloopa.com/src/4421900" xr:uid="{F86B4F56-510A-4199-B32A-8C0378B2774C}"/>
    <hyperlink ref="Q320" r:id="rId3693" display="https://www.daloopa.com/src/4421870" xr:uid="{A4E7C0EC-9DE9-4023-AFF0-E878C8AD67E4}"/>
    <hyperlink ref="R320" r:id="rId3694" display="https://www.daloopa.com/src/4421842" xr:uid="{814F7099-4BEC-48A4-8BFA-E599294DD85C}"/>
    <hyperlink ref="S320" r:id="rId3695" display="https://www.daloopa.com/src/4421804" xr:uid="{80698D80-60E7-4353-B0B4-3B4BDB3127EB}"/>
    <hyperlink ref="T320" r:id="rId3696" display="https://www.daloopa.com/src/4421776" xr:uid="{590E5A7D-3F8A-437D-B9DE-F814B3C10156}"/>
    <hyperlink ref="U320" r:id="rId3697" display="https://www.daloopa.com/src/4421751" xr:uid="{8694D04F-BC9F-4F83-B5F8-EAAB3E9BDA05}"/>
    <hyperlink ref="V320" r:id="rId3698" display="https://www.daloopa.com/src/4421724" xr:uid="{53893081-F422-4C39-AC93-27958F8E59BD}"/>
    <hyperlink ref="W320" r:id="rId3699" display="https://www.daloopa.com/src/4421697" xr:uid="{35310B75-2806-465D-997D-4E997309C012}"/>
    <hyperlink ref="X320" r:id="rId3700" display="https://www.daloopa.com/src/4421668" xr:uid="{5F163673-A00D-42DD-B54D-8EB9FAF5B921}"/>
    <hyperlink ref="Y320" r:id="rId3701" display="https://www.daloopa.com/src/4421639" xr:uid="{2A3D2C6D-A5BC-4F5D-B667-F660525DA29A}"/>
    <hyperlink ref="Z320" r:id="rId3702" display="https://www.daloopa.com/src/4421611" xr:uid="{499A8A6C-C319-41E8-8DDF-BA2E04E92ED4}"/>
    <hyperlink ref="AA320" r:id="rId3703" display="https://www.daloopa.com/src/4421586" xr:uid="{BBD31FB5-5B84-4272-85CD-FAB0F526F51B}"/>
    <hyperlink ref="AB320" r:id="rId3704" display="https://www.daloopa.com/src/4421561" xr:uid="{3204F467-1B38-4A52-A963-A5EAC44EACBA}"/>
    <hyperlink ref="AC320" r:id="rId3705" display="https://www.daloopa.com/src/4421319" xr:uid="{5D7D565E-AA8D-436F-A394-DF1AF96C9317}"/>
    <hyperlink ref="AD320" r:id="rId3706" display="https://www.daloopa.com/src/4421274" xr:uid="{FCF529DC-202B-49F2-8FF6-8A3C0D298B5E}"/>
    <hyperlink ref="AE320" r:id="rId3707" display="https://www.daloopa.com/src/4421246" xr:uid="{79F1DD54-4E5A-46C9-A4A5-9231E53BA227}"/>
    <hyperlink ref="AF320" r:id="rId3708" display="https://www.daloopa.com/src/4421177" xr:uid="{1E7A0EC1-F8C1-461F-B1A1-5E361D230870}"/>
    <hyperlink ref="AG320" r:id="rId3709" display="https://www.daloopa.com/src/8847431" xr:uid="{DF97E08F-3491-4572-BB77-1B4016C8D3C6}"/>
    <hyperlink ref="AH320" r:id="rId3710" display="https://www.daloopa.com/src/8847459" xr:uid="{B27BD6AD-F503-4378-8F66-7C4E35C28E5A}"/>
    <hyperlink ref="AI320" r:id="rId3711" display="https://www.daloopa.com/src/18731586" xr:uid="{7DE5ED50-7CC7-4A7A-A71D-B0966F5CD6CC}"/>
    <hyperlink ref="AJ320" r:id="rId3712" display="https://www.daloopa.com/src/18729694" xr:uid="{4610001F-2D7F-43B4-A426-E7DEA6089EB3}"/>
    <hyperlink ref="AK320" r:id="rId3713" display="https://www.daloopa.com/src/23051299" xr:uid="{D31205D4-0DFB-49FA-9200-915DBF915EF8}"/>
    <hyperlink ref="AL320" r:id="rId3714" display="https://www.daloopa.com/src/33992263" xr:uid="{C84FF3F7-4A60-4CBE-BF03-EE15B71242DD}"/>
    <hyperlink ref="AM320" r:id="rId3715" display="https://www.daloopa.com/src/41059577" xr:uid="{C3C5704B-678B-4BB5-92FA-94F5B70C367F}"/>
    <hyperlink ref="AN320" r:id="rId3716" display="https://www.daloopa.com/src/50447780" xr:uid="{33BA02F0-8142-4084-88E7-BC389D18BC67}"/>
    <hyperlink ref="AO320" r:id="rId3717" display="https://www.daloopa.com/src/55731628" xr:uid="{07B05BF9-B3A2-4FAA-8668-696691A297C4}"/>
    <hyperlink ref="AP320" r:id="rId3718" display="https://www.daloopa.com/src/60194201" xr:uid="{BE2A9263-791F-4314-83C1-B1E18AC1F1D4}"/>
    <hyperlink ref="AQ320" r:id="rId3719" display="https://www.daloopa.com/src/64848765" xr:uid="{DF866E5E-F9F8-4AD6-AD88-21B639C5865E}"/>
    <hyperlink ref="AR320" r:id="rId3720" display="https://www.daloopa.com/src/69162579" xr:uid="{759754ED-B0FD-43DF-B0D3-36E9E1B6BCE1}"/>
    <hyperlink ref="AS320" r:id="rId3721" display="https://www.daloopa.com/src/75006733" xr:uid="{BE82121A-B74D-4AED-BB19-04ACD47A3FB4}"/>
    <hyperlink ref="AU320" r:id="rId3722" display="https://www.daloopa.com/src/76525720" xr:uid="{01BE5683-D5F5-41D3-8EC6-F3E57FFD3C75}"/>
    <hyperlink ref="AV320" r:id="rId3723" display="https://www.daloopa.com/src/76525721" xr:uid="{DA8598A6-3CE9-40BE-A777-80E51C155F0F}"/>
    <hyperlink ref="AW320" r:id="rId3724" display="https://www.daloopa.com/src/76525722" xr:uid="{4DF0B757-E1DA-4CBF-86BB-93A907389810}"/>
    <hyperlink ref="AX320" r:id="rId3725" display="https://www.daloopa.com/src/76525723" xr:uid="{DB374C3A-B1ED-4102-86AA-72AF86B0C157}"/>
    <hyperlink ref="AY320" r:id="rId3726" display="https://www.daloopa.com/src/76525724" xr:uid="{07A4A1DC-30E1-4109-8154-ED3D6FCD1316}"/>
    <hyperlink ref="AZ320" r:id="rId3727" display="https://www.daloopa.com/src/76525725" xr:uid="{93E93CAB-F164-4B8E-B786-5A3995BEB0A3}"/>
    <hyperlink ref="BA320" r:id="rId3728" display="https://www.daloopa.com/src/76525726" xr:uid="{BF74953B-3A02-44FC-9E3C-9ECD93DF56D6}"/>
    <hyperlink ref="BB320" r:id="rId3729" display="https://www.daloopa.com/src/76525727" xr:uid="{10E2ED06-BB75-408B-8A87-6EEAE7DE3802}"/>
    <hyperlink ref="BC320" r:id="rId3730" display="https://www.daloopa.com/src/76525728" xr:uid="{B7EA9240-2EB9-43ED-8E84-2F1383519A67}"/>
    <hyperlink ref="BD320" r:id="rId3731" display="https://www.daloopa.com/src/76525729" xr:uid="{C01F1742-E6FA-4230-A504-6ACBC383BF50}"/>
    <hyperlink ref="A321" r:id="rId3732" xr:uid="{F8720E67-3D0D-428B-8687-458A82E76C19}"/>
    <hyperlink ref="C321" r:id="rId3733" xr:uid="{E545BAF3-06E8-4CF6-9856-539BAC80F15F}"/>
    <hyperlink ref="AC321" r:id="rId3734" display="https://www.daloopa.com/src/4421320" xr:uid="{1A82EA49-6818-4FC7-A901-BC5161473DC5}"/>
    <hyperlink ref="AD321" r:id="rId3735" display="https://www.daloopa.com/src/4421275" xr:uid="{BC9C8F29-722B-43EE-BD10-C66F4D2F7817}"/>
    <hyperlink ref="AE321" r:id="rId3736" display="https://www.daloopa.com/src/4421247" xr:uid="{BEA5D717-1DAD-4480-9E14-B13E254683E1}"/>
    <hyperlink ref="AF321" r:id="rId3737" display="https://www.daloopa.com/src/4421178" xr:uid="{6C41318C-B74F-4EBE-8ECE-92EC1A28ACCD}"/>
    <hyperlink ref="AG321" r:id="rId3738" display="https://www.daloopa.com/src/8847432" xr:uid="{689D35E7-C0DA-4731-93AA-8A21FDC64F81}"/>
    <hyperlink ref="AH321" r:id="rId3739" display="https://www.daloopa.com/src/8847460" xr:uid="{173BDDAC-195C-4C47-BAC3-243AC2C3201B}"/>
    <hyperlink ref="AI321" r:id="rId3740" display="https://www.daloopa.com/src/18731587" xr:uid="{CCAC6D78-5F43-4DA8-9690-85DC950C1591}"/>
    <hyperlink ref="AJ321" r:id="rId3741" display="https://www.daloopa.com/src/18729695" xr:uid="{71BBC30D-A0F9-422B-9D5A-A421A815A65A}"/>
    <hyperlink ref="AK321" r:id="rId3742" display="https://www.daloopa.com/src/23051301" xr:uid="{306F38A6-6A10-4932-B745-9F207B9DDE70}"/>
    <hyperlink ref="AL321" r:id="rId3743" display="https://www.daloopa.com/src/33992262" xr:uid="{8F544D1C-4A61-4B85-A4F4-6C9EB9A68C76}"/>
    <hyperlink ref="AM321" r:id="rId3744" display="https://www.daloopa.com/src/41059579" xr:uid="{AC2853CD-F5AA-4A81-BD84-711E703F62B3}"/>
    <hyperlink ref="AN321" r:id="rId3745" display="https://www.daloopa.com/src/50447782" xr:uid="{A99A50BD-D1F2-4ACF-99B3-E681E98D5B99}"/>
    <hyperlink ref="AO321" r:id="rId3746" display="https://www.daloopa.com/src/55731629" xr:uid="{3652FA83-494E-4AC3-BA97-13CD69C3A944}"/>
    <hyperlink ref="AP321" r:id="rId3747" display="https://www.daloopa.com/src/60194196" xr:uid="{5C91315B-7BAD-49B4-8598-180F6A48B65A}"/>
    <hyperlink ref="AQ321" r:id="rId3748" display="https://www.daloopa.com/src/64848766" xr:uid="{5C1C0A7F-BBEF-4F4B-BD19-60EA2ED7B50D}"/>
    <hyperlink ref="AR321" r:id="rId3749" display="https://www.daloopa.com/src/69162575" xr:uid="{7BD6F075-43CA-4335-8105-6CA71F3B51BE}"/>
    <hyperlink ref="AS321" r:id="rId3750" display="https://www.daloopa.com/src/75006734" xr:uid="{3A8C4747-36A0-4A90-9CFD-C64CF2D2F4A6}"/>
    <hyperlink ref="BA321" r:id="rId3751" display="https://www.daloopa.com/src/76525730" xr:uid="{47FB84B0-8A0E-4CFF-BB24-0102378FE9D9}"/>
    <hyperlink ref="BB321" r:id="rId3752" display="https://www.daloopa.com/src/76525731" xr:uid="{87A1A927-A69B-49DB-BAFD-DFE8FF6ADFF5}"/>
    <hyperlink ref="BC321" r:id="rId3753" display="https://www.daloopa.com/src/76525732" xr:uid="{89EE6E55-EE17-45B1-B3C0-DB8DCF53568E}"/>
    <hyperlink ref="BD321" r:id="rId3754" display="https://www.daloopa.com/src/76525733" xr:uid="{537EDEF5-C5AA-47A0-B310-5B1B9FA5C2E0}"/>
    <hyperlink ref="A322" r:id="rId3755" xr:uid="{21BE2D6F-7632-493D-881A-9AD92CE33B17}"/>
    <hyperlink ref="C322" r:id="rId3756" xr:uid="{E4A8E3E5-37EC-4A3D-9408-11C2548C2925}"/>
    <hyperlink ref="E322" r:id="rId3757" display="https://www.daloopa.com/src/4421354" xr:uid="{64FC121B-F735-4832-B213-E5E01201C64D}"/>
    <hyperlink ref="F322" r:id="rId3758" display="https://www.daloopa.com/src/4421380" xr:uid="{4D062E99-B1A4-48FC-B2E5-239F75F17E6D}"/>
    <hyperlink ref="G322" r:id="rId3759" display="https://www.daloopa.com/src/4421414" xr:uid="{0B057D61-25DC-4DD0-9B45-902C9EE6F120}"/>
    <hyperlink ref="H322" r:id="rId3760" display="https://www.daloopa.com/src/4421435" xr:uid="{C3DC549C-2679-41F3-AD80-66C198D276BF}"/>
    <hyperlink ref="I322" r:id="rId3761" display="https://www.daloopa.com/src/4421470" xr:uid="{7F11A554-C321-44AD-8BD8-E32CC6756470}"/>
    <hyperlink ref="J322" r:id="rId3762" display="https://www.daloopa.com/src/4421502" xr:uid="{FCA7ED7E-ED4E-47C6-A4EA-41973B485462}"/>
    <hyperlink ref="K322" r:id="rId3763" display="https://www.daloopa.com/src/4421540" xr:uid="{8D7010F4-4C53-4F44-BAAD-E6EB5D985B4F}"/>
    <hyperlink ref="L322" r:id="rId3764" display="https://www.daloopa.com/src/4422014" xr:uid="{44676BF7-2639-4138-A6EC-63BF1DA7C773}"/>
    <hyperlink ref="M322" r:id="rId3765" display="https://www.daloopa.com/src/4421986" xr:uid="{8E580E16-1FE0-4FFF-9220-7E3C720895C7}"/>
    <hyperlink ref="N322" r:id="rId3766" display="https://www.daloopa.com/src/4421952" xr:uid="{21C7891C-7BB7-469C-AFD2-7B51C1F0AEFF}"/>
    <hyperlink ref="O322" r:id="rId3767" display="https://www.daloopa.com/src/4421926" xr:uid="{B058AC84-674B-41F2-930E-D6CCB0357AB2}"/>
    <hyperlink ref="P322" r:id="rId3768" display="https://www.daloopa.com/src/4421901" xr:uid="{F51FA5A3-82A2-4A9A-81A2-19C4D0702686}"/>
    <hyperlink ref="Q322" r:id="rId3769" display="https://www.daloopa.com/src/4421871" xr:uid="{280EA00E-905F-472A-900C-214E3C63FBB0}"/>
    <hyperlink ref="R322" r:id="rId3770" display="https://www.daloopa.com/src/4421843" xr:uid="{8701A2AF-C214-473C-B482-199EF470C478}"/>
    <hyperlink ref="S322" r:id="rId3771" display="https://www.daloopa.com/src/4421805" xr:uid="{9FFC760E-6EF8-4E4F-BD08-D475263468CB}"/>
    <hyperlink ref="T322" r:id="rId3772" display="https://www.daloopa.com/src/4421777" xr:uid="{D44EFD5E-94EC-4E74-8692-41EC0B656EF2}"/>
    <hyperlink ref="U322" r:id="rId3773" display="https://www.daloopa.com/src/4421752" xr:uid="{28AC971C-B797-42A3-8BBC-16859D7DB491}"/>
    <hyperlink ref="V322" r:id="rId3774" display="https://www.daloopa.com/src/4421725" xr:uid="{32F566B7-373F-415C-8AF4-FE60719C5565}"/>
    <hyperlink ref="W322" r:id="rId3775" display="https://www.daloopa.com/src/4421698" xr:uid="{56F20D0B-2A1E-410C-943A-A211143F5860}"/>
    <hyperlink ref="X322" r:id="rId3776" display="https://www.daloopa.com/src/4421669" xr:uid="{4622F9CD-3EAD-422F-A297-BB0A52749FED}"/>
    <hyperlink ref="Y322" r:id="rId3777" display="https://www.daloopa.com/src/4421640" xr:uid="{7180CD20-E7A4-4DBA-A8BE-50E55FE0E86A}"/>
    <hyperlink ref="Z322" r:id="rId3778" display="https://www.daloopa.com/src/4421612" xr:uid="{C08A0D0E-980E-494D-8347-F57A245E402A}"/>
    <hyperlink ref="AA322" r:id="rId3779" display="https://www.daloopa.com/src/4421587" xr:uid="{8F53DA24-12B2-408B-A851-11D2D0106989}"/>
    <hyperlink ref="AB322" r:id="rId3780" display="https://www.daloopa.com/src/4421562" xr:uid="{84730CE0-02C2-4B43-87B3-2A90A10E4675}"/>
    <hyperlink ref="AC322" r:id="rId3781" display="https://www.daloopa.com/src/4421321" xr:uid="{3CA88403-DBFC-4327-A18B-AF31731190AC}"/>
    <hyperlink ref="AD322" r:id="rId3782" display="https://www.daloopa.com/src/4421276" xr:uid="{0C03A67B-DEF5-444C-ADAF-15C39BF27608}"/>
    <hyperlink ref="AE322" r:id="rId3783" display="https://www.daloopa.com/src/4421248" xr:uid="{2D3937DB-0B0E-49C9-976A-E459D83D6003}"/>
    <hyperlink ref="AF322" r:id="rId3784" display="https://www.daloopa.com/src/4421179" xr:uid="{E9A96C3A-782E-490F-93EB-601173B8B811}"/>
    <hyperlink ref="AG322" r:id="rId3785" display="https://www.daloopa.com/src/8847433" xr:uid="{6460AC2E-DA86-4A8E-8201-640AB97A8EA1}"/>
    <hyperlink ref="AH322" r:id="rId3786" display="https://www.daloopa.com/src/8847461" xr:uid="{7014F15E-1CEF-48F4-8BD2-FD38ED80A26E}"/>
    <hyperlink ref="AI322" r:id="rId3787" display="https://www.daloopa.com/src/18731584" xr:uid="{881C0F0E-68C3-4F34-B1C5-DFACA2D3038E}"/>
    <hyperlink ref="AJ322" r:id="rId3788" display="https://www.daloopa.com/src/18729697" xr:uid="{253179F2-F613-4A25-8A47-9232B82368E9}"/>
    <hyperlink ref="AK322" r:id="rId3789" display="https://www.daloopa.com/src/23051303" xr:uid="{BEBF620C-B0CC-4B33-8999-07B2379171FB}"/>
    <hyperlink ref="AL322" r:id="rId3790" display="https://www.daloopa.com/src/33992266" xr:uid="{A9065358-8130-43D2-A817-03EE90E9BE65}"/>
    <hyperlink ref="AM322" r:id="rId3791" display="https://www.daloopa.com/src/41059578" xr:uid="{CD94A354-AB7A-43E6-8B21-1D39EDE2CC70}"/>
    <hyperlink ref="AN322" r:id="rId3792" display="https://www.daloopa.com/src/50447779" xr:uid="{F573B21B-E283-4AF8-A426-3D6282B5F076}"/>
    <hyperlink ref="AO322" r:id="rId3793" display="https://www.daloopa.com/src/55731630" xr:uid="{7A21ABFA-F17C-4156-8E44-20D8A2F27EDF}"/>
    <hyperlink ref="AP322" r:id="rId3794" display="https://www.daloopa.com/src/60194203" xr:uid="{E16399B3-EA0C-440F-B428-DEFBC568AE9C}"/>
    <hyperlink ref="AQ322" r:id="rId3795" display="https://www.daloopa.com/src/64848770" xr:uid="{6E23295C-E3D0-44E1-8BBE-5AA4B814CD1B}"/>
    <hyperlink ref="AR322" r:id="rId3796" display="https://www.daloopa.com/src/69162577" xr:uid="{F082B96F-15A2-4657-B985-85C259DFA424}"/>
    <hyperlink ref="AS322" r:id="rId3797" display="https://www.daloopa.com/src/75006726" xr:uid="{CF5EF422-7F77-4134-80D5-8EF0F92D85AD}"/>
    <hyperlink ref="AU322" r:id="rId3798" display="https://www.daloopa.com/src/76525734" xr:uid="{CE8FEA16-0913-4AA2-AD7D-D7D103AB6171}"/>
    <hyperlink ref="AV322" r:id="rId3799" display="https://www.daloopa.com/src/76525735" xr:uid="{968D0D7D-3E71-4688-B2BF-454CDBEF97E7}"/>
    <hyperlink ref="AW322" r:id="rId3800" display="https://www.daloopa.com/src/76525736" xr:uid="{0C986AE2-F339-444F-B24E-35471F2FF9B9}"/>
    <hyperlink ref="AX322" r:id="rId3801" display="https://www.daloopa.com/src/76525737" xr:uid="{2C0060BB-592E-4F12-B735-1DD88B4D4F9E}"/>
    <hyperlink ref="AY322" r:id="rId3802" display="https://www.daloopa.com/src/76525738" xr:uid="{93AB0ADD-62E0-40E0-AD8C-9E3571E64A87}"/>
    <hyperlink ref="AZ322" r:id="rId3803" display="https://www.daloopa.com/src/76525739" xr:uid="{060A9DD2-82E4-4C4C-9FB7-623ABFCCDBDC}"/>
    <hyperlink ref="BA322" r:id="rId3804" display="https://www.daloopa.com/src/76525740" xr:uid="{6520CF4D-61C3-425C-B2E7-D1FC86834CFF}"/>
    <hyperlink ref="BB322" r:id="rId3805" display="https://www.daloopa.com/src/76525741" xr:uid="{1CE90E01-48DC-44A6-9658-CBCE9C7DF057}"/>
    <hyperlink ref="BC322" r:id="rId3806" display="https://www.daloopa.com/src/76525742" xr:uid="{A3CDD72F-F215-4355-8802-A7C63A62DF06}"/>
    <hyperlink ref="BD322" r:id="rId3807" display="https://www.daloopa.com/src/76525743" xr:uid="{0C426123-CCAA-4091-B3C3-4A3DB44D3301}"/>
    <hyperlink ref="A323" r:id="rId3808" xr:uid="{38EE2F8A-0A0F-48D7-92F3-0C7F70343A4A}"/>
    <hyperlink ref="C323" r:id="rId3809" xr:uid="{5319DF94-D213-44FA-931F-00D3AD85C99A}"/>
    <hyperlink ref="E323" r:id="rId3810" display="https://www.daloopa.com/src/4421355" xr:uid="{38ADB438-3EE0-4686-838D-CED89BD13F3E}"/>
    <hyperlink ref="F323" r:id="rId3811" display="https://www.daloopa.com/src/4421381" xr:uid="{BCF62859-01D9-4803-B521-39D124A36C9B}"/>
    <hyperlink ref="G323" r:id="rId3812" display="https://www.daloopa.com/src/4421415" xr:uid="{5DB92EA7-BB63-4DC6-8703-22F40A4A923F}"/>
    <hyperlink ref="H323" r:id="rId3813" display="https://www.daloopa.com/src/4421436" xr:uid="{7350B11A-86B4-4CC1-9C7E-FE23BFE934D5}"/>
    <hyperlink ref="I323" r:id="rId3814" display="https://www.daloopa.com/src/4421471" xr:uid="{F86FFA23-186D-43CC-B87B-1194BF9C9D12}"/>
    <hyperlink ref="J323" r:id="rId3815" display="https://www.daloopa.com/src/4421503" xr:uid="{8DD5907A-2DFF-4CB5-9373-58F441003EF2}"/>
    <hyperlink ref="K323" r:id="rId3816" display="https://www.daloopa.com/src/4421541" xr:uid="{BB243C8A-364A-4071-B692-D993260802AA}"/>
    <hyperlink ref="L323" r:id="rId3817" display="https://www.daloopa.com/src/4422015" xr:uid="{F0C3BEEB-25EB-4E1F-B62B-F19DA3C16EEA}"/>
    <hyperlink ref="M323" r:id="rId3818" display="https://www.daloopa.com/src/4421987" xr:uid="{2825DBCA-42E8-41E3-AF4D-BB048154054D}"/>
    <hyperlink ref="N323" r:id="rId3819" display="https://www.daloopa.com/src/4421953" xr:uid="{7C131D70-58F7-4DF5-9A14-78CA00B7668D}"/>
    <hyperlink ref="O323" r:id="rId3820" display="https://www.daloopa.com/src/4421927" xr:uid="{6E634BCB-4B11-4076-9AF1-6C42AE418F82}"/>
    <hyperlink ref="P323" r:id="rId3821" display="https://www.daloopa.com/src/4421902" xr:uid="{BAD990FF-56B2-4C9D-9EFC-97505642CFE7}"/>
    <hyperlink ref="Q323" r:id="rId3822" display="https://www.daloopa.com/src/4421872" xr:uid="{303E5410-FE0B-4111-A0DE-997F12B75B1E}"/>
    <hyperlink ref="R323" r:id="rId3823" display="https://www.daloopa.com/src/4421844" xr:uid="{14D627CD-E004-4DF4-9552-4F206332A8FD}"/>
    <hyperlink ref="S323" r:id="rId3824" display="https://www.daloopa.com/src/4421806" xr:uid="{E1DA38F0-55F2-4D32-BB79-A409118C1CF9}"/>
    <hyperlink ref="T323" r:id="rId3825" display="https://www.daloopa.com/src/4421778" xr:uid="{A4BA594C-B5DE-4EA6-B006-225F8907E8E8}"/>
    <hyperlink ref="U323" r:id="rId3826" display="https://www.daloopa.com/src/4421753" xr:uid="{5D70A9F7-E9BC-4FF9-81F2-AC96B4C0AC29}"/>
    <hyperlink ref="V323" r:id="rId3827" display="https://www.daloopa.com/src/4421726" xr:uid="{D7927C0A-8E21-4B14-AAD6-FEB8A9B87870}"/>
    <hyperlink ref="W323" r:id="rId3828" display="https://www.daloopa.com/src/4421699" xr:uid="{10933C26-7683-4E55-86B5-5541C42C4F57}"/>
    <hyperlink ref="X323" r:id="rId3829" display="https://www.daloopa.com/src/4421670" xr:uid="{90B654DB-1D2A-4302-B72D-149EDDBF3061}"/>
    <hyperlink ref="Y323" r:id="rId3830" display="https://www.daloopa.com/src/4421641" xr:uid="{5351E058-3D86-4C08-8BDA-B380DDC95FC9}"/>
    <hyperlink ref="Z323" r:id="rId3831" display="https://www.daloopa.com/src/4421613" xr:uid="{977FAD56-42D8-474D-92D2-7B891417A608}"/>
    <hyperlink ref="AA323" r:id="rId3832" display="https://www.daloopa.com/src/4421588" xr:uid="{08FC13E5-FBA0-4CD5-9BE1-E379884EFF1E}"/>
    <hyperlink ref="AB323" r:id="rId3833" display="https://www.daloopa.com/src/4421563" xr:uid="{0AD17D45-727A-4D74-81D9-64E3D4F76F44}"/>
    <hyperlink ref="AC323" r:id="rId3834" display="https://www.daloopa.com/src/4421322" xr:uid="{D04DD51C-3106-452C-8F3E-9DC59D4FA08C}"/>
    <hyperlink ref="AD323" r:id="rId3835" display="https://www.daloopa.com/src/4421277" xr:uid="{0FDAE98C-29CB-45E2-827D-26DC7A6D3532}"/>
    <hyperlink ref="AE323" r:id="rId3836" display="https://www.daloopa.com/src/4421249" xr:uid="{B213044F-C35D-4C86-9597-E3B75731366E}"/>
    <hyperlink ref="AF323" r:id="rId3837" display="https://www.daloopa.com/src/4421180" xr:uid="{3CA14478-FB7B-4E75-A43F-DBF3D1DAE017}"/>
    <hyperlink ref="AG323" r:id="rId3838" display="https://www.daloopa.com/src/8847434" xr:uid="{47C66BF9-2E67-4709-BE4D-54AEDEA474DD}"/>
    <hyperlink ref="AH323" r:id="rId3839" display="https://www.daloopa.com/src/8847462" xr:uid="{D3FE98C1-4204-4BA3-941A-47D790343DDB}"/>
    <hyperlink ref="AI323" r:id="rId3840" display="https://www.daloopa.com/src/18731585" xr:uid="{2AEF26C7-90C7-495C-AE4D-E12B4C92B513}"/>
    <hyperlink ref="AJ323" r:id="rId3841" display="https://www.daloopa.com/src/18729699" xr:uid="{40E69D84-7D32-4607-87E7-B818AF958B76}"/>
    <hyperlink ref="AK323" r:id="rId3842" display="https://www.daloopa.com/src/23051297" xr:uid="{A9E549E2-D478-4966-BFC3-12F307BEC29E}"/>
    <hyperlink ref="AL323" r:id="rId3843" display="https://www.daloopa.com/src/33992265" xr:uid="{7DFAF9E4-3DC8-40A6-9326-C5367B21504B}"/>
    <hyperlink ref="AM323" r:id="rId3844" display="https://www.daloopa.com/src/41059580" xr:uid="{B291123A-8E24-4997-BFB1-DE298AF7F683}"/>
    <hyperlink ref="AN323" r:id="rId3845" display="https://www.daloopa.com/src/50447784" xr:uid="{F7DAE617-12AE-461D-9093-13D0F02C2BF2}"/>
    <hyperlink ref="AO323" r:id="rId3846" display="https://www.daloopa.com/src/55731631" xr:uid="{3995B686-CE38-44E2-AE93-F85BEE2DADCE}"/>
    <hyperlink ref="AP323" r:id="rId3847" display="https://www.daloopa.com/src/60194200" xr:uid="{9FC6B68D-5A24-4031-B5C7-D1B7A96C33EE}"/>
    <hyperlink ref="AQ323" r:id="rId3848" display="https://www.daloopa.com/src/64848763" xr:uid="{C54829C0-18AE-4F8B-8A28-A364C74D5C2B}"/>
    <hyperlink ref="AR323" r:id="rId3849" display="https://www.daloopa.com/src/69162576" xr:uid="{8939DE09-6307-4294-93B5-E37AF551F414}"/>
    <hyperlink ref="AS323" r:id="rId3850" display="https://www.daloopa.com/src/75006727" xr:uid="{31D04952-BB72-4744-9CE5-066BE8B33FA5}"/>
    <hyperlink ref="AU323" r:id="rId3851" display="https://www.daloopa.com/src/76525744" xr:uid="{511EF4BA-114B-4161-BF2C-0225C9A5C352}"/>
    <hyperlink ref="AV323" r:id="rId3852" display="https://www.daloopa.com/src/76525745" xr:uid="{CD84B718-C675-46D7-94CF-97F045B53B1A}"/>
    <hyperlink ref="AW323" r:id="rId3853" display="https://www.daloopa.com/src/76525746" xr:uid="{E261FF2A-9C3A-40D1-9D43-1FF2927AC07C}"/>
    <hyperlink ref="AX323" r:id="rId3854" display="https://www.daloopa.com/src/76525747" xr:uid="{B2344906-8D2F-4B83-B093-C073FC23EB70}"/>
    <hyperlink ref="AY323" r:id="rId3855" display="https://www.daloopa.com/src/76525748" xr:uid="{6D121899-C24D-456F-A28A-F90E0E4DEB36}"/>
    <hyperlink ref="AZ323" r:id="rId3856" display="https://www.daloopa.com/src/76525749" xr:uid="{385592A4-736F-4BF3-8D55-64989E3D9EEE}"/>
    <hyperlink ref="BA323" r:id="rId3857" display="https://www.daloopa.com/src/76525750" xr:uid="{B208CAA9-D57C-4D26-B1C7-E50391FEABA1}"/>
    <hyperlink ref="BB323" r:id="rId3858" display="https://www.daloopa.com/src/76525751" xr:uid="{DF00E388-FC80-4751-8E40-D9EB0753A11E}"/>
    <hyperlink ref="BC323" r:id="rId3859" display="https://www.daloopa.com/src/76525752" xr:uid="{E3F58B48-9F92-4FFD-B17B-4F1426B5CC9B}"/>
    <hyperlink ref="BD323" r:id="rId3860" display="https://www.daloopa.com/src/76525753" xr:uid="{2BDA439A-FEBF-4D46-85C6-CAE0A44FA22F}"/>
    <hyperlink ref="A324" r:id="rId3861" xr:uid="{B5452442-8AE6-4F06-BF25-F89FCA9DD756}"/>
    <hyperlink ref="C324" r:id="rId3862" xr:uid="{F1910401-387D-464F-85F2-B7EF80D903E9}"/>
    <hyperlink ref="E324" r:id="rId3863" display="https://www.daloopa.com/src/4421356" xr:uid="{44C8070E-1250-400D-9E48-08B419F3BD90}"/>
    <hyperlink ref="F324" r:id="rId3864" display="https://www.daloopa.com/src/4421382" xr:uid="{5BB182AE-02A7-4700-BBE0-0AFF1C095ABD}"/>
    <hyperlink ref="G324" r:id="rId3865" display="https://www.daloopa.com/src/4421416" xr:uid="{D986C878-CC2E-485E-960A-3F0A326A568D}"/>
    <hyperlink ref="H324" r:id="rId3866" display="https://www.daloopa.com/src/4421437" xr:uid="{8F3BA0CA-E523-44E8-9225-437A74045A9F}"/>
    <hyperlink ref="I324" r:id="rId3867" display="https://www.daloopa.com/src/4421472" xr:uid="{2E67DDEE-7009-4259-84AD-8F77D333D98C}"/>
    <hyperlink ref="J324" r:id="rId3868" display="https://www.daloopa.com/src/4421504" xr:uid="{E7460B34-A36C-45CD-91DE-D4935C381E1B}"/>
    <hyperlink ref="K324" r:id="rId3869" display="https://www.daloopa.com/src/4421542" xr:uid="{F984CCAD-8467-4D79-B8CF-17ACC8694413}"/>
    <hyperlink ref="L324" r:id="rId3870" display="https://www.daloopa.com/src/4422016" xr:uid="{1D2CF0CD-D94D-459C-9523-4A58A030E44D}"/>
    <hyperlink ref="M324" r:id="rId3871" display="https://www.daloopa.com/src/4421988" xr:uid="{B2F04243-114C-4018-A88E-28524F5A1FF2}"/>
    <hyperlink ref="N324" r:id="rId3872" display="https://www.daloopa.com/src/4421954" xr:uid="{60904870-F212-4AD8-9DFB-A46F9A011329}"/>
    <hyperlink ref="O324" r:id="rId3873" display="https://www.daloopa.com/src/4421928" xr:uid="{4FE6CAD5-8163-411B-A0BF-073A14546CB5}"/>
    <hyperlink ref="P324" r:id="rId3874" display="https://www.daloopa.com/src/4421903" xr:uid="{CB5C49DF-C279-44E4-AB24-3E474C709C7D}"/>
    <hyperlink ref="Q324" r:id="rId3875" display="https://www.daloopa.com/src/4421873" xr:uid="{B56EB559-E549-4AF0-BE7E-07214CC66B36}"/>
    <hyperlink ref="R324" r:id="rId3876" display="https://www.daloopa.com/src/4421845" xr:uid="{0388E382-81A8-4BE4-A2A7-117C14E5D1A0}"/>
    <hyperlink ref="S324" r:id="rId3877" display="https://www.daloopa.com/src/4421807" xr:uid="{5AC02CE4-A25F-4B56-A593-58A88EFA28B8}"/>
    <hyperlink ref="T324" r:id="rId3878" display="https://www.daloopa.com/src/4421779" xr:uid="{06AD975F-D36E-470C-A1C4-91BA88A7EBBF}"/>
    <hyperlink ref="U324" r:id="rId3879" display="https://www.daloopa.com/src/4421754" xr:uid="{F14F6F7E-4654-4131-8E15-A5F07098686A}"/>
    <hyperlink ref="V324" r:id="rId3880" display="https://www.daloopa.com/src/4421727" xr:uid="{E134A931-D868-441B-B663-7489DEC6C1D2}"/>
    <hyperlink ref="W324" r:id="rId3881" display="https://www.daloopa.com/src/4421700" xr:uid="{DF73A894-78FC-40EC-89AF-B480DB169DA3}"/>
    <hyperlink ref="X324" r:id="rId3882" display="https://www.daloopa.com/src/4421671" xr:uid="{5420B5FD-B53C-461B-9ED9-FE18D73FA740}"/>
    <hyperlink ref="Y324" r:id="rId3883" display="https://www.daloopa.com/src/4421642" xr:uid="{848DBAC5-130A-4D0F-AE62-D779CC0D2573}"/>
    <hyperlink ref="Z324" r:id="rId3884" display="https://www.daloopa.com/src/4421614" xr:uid="{0462B9B8-D62E-4AFB-B13A-4EF46AFAB0FA}"/>
    <hyperlink ref="AA324" r:id="rId3885" display="https://www.daloopa.com/src/4421589" xr:uid="{30F8A7F4-5028-4200-83F5-4541336026EA}"/>
    <hyperlink ref="AB324" r:id="rId3886" display="https://www.daloopa.com/src/4421564" xr:uid="{40AE6257-9E01-4C7C-87C9-C3024CE99ADC}"/>
    <hyperlink ref="AC324" r:id="rId3887" display="https://www.daloopa.com/src/4421323" xr:uid="{CA718E15-F97B-47F2-AA65-02220E6086EE}"/>
    <hyperlink ref="AD324" r:id="rId3888" display="https://www.daloopa.com/src/4421278" xr:uid="{315B89B8-2C50-40E5-AFEF-7E349ECF9DB9}"/>
    <hyperlink ref="AE324" r:id="rId3889" display="https://www.daloopa.com/src/4421250" xr:uid="{88382215-5D49-4D0C-9718-E25942AE2AC3}"/>
    <hyperlink ref="AF324" r:id="rId3890" display="https://www.daloopa.com/src/4421181" xr:uid="{B99A06B4-2D43-405E-857A-03757A933B8F}"/>
    <hyperlink ref="AG324" r:id="rId3891" display="https://www.daloopa.com/src/8847435" xr:uid="{B0B11CF1-D54A-4B04-8876-68477E9EBAC6}"/>
    <hyperlink ref="AH324" r:id="rId3892" display="https://www.daloopa.com/src/8847463" xr:uid="{69376BEB-E795-4166-BBDF-6C3DF0097191}"/>
    <hyperlink ref="AI324" r:id="rId3893" display="https://www.daloopa.com/src/18731573" xr:uid="{76B09F14-8A7C-4691-BAE4-8B4F314A6DC4}"/>
    <hyperlink ref="AJ324" r:id="rId3894" display="https://www.daloopa.com/src/18729701" xr:uid="{7BDC3F25-ED35-40F5-AE55-F0584566394F}"/>
    <hyperlink ref="AK324" r:id="rId3895" display="https://www.daloopa.com/src/23051296" xr:uid="{1DD374F7-CA5B-4F44-8A3B-208AC2D2A50D}"/>
    <hyperlink ref="AL324" r:id="rId3896" display="https://www.daloopa.com/src/33992260" xr:uid="{F2F53DA9-BCCD-4247-B12D-FFB5B0F814BE}"/>
    <hyperlink ref="AM324" r:id="rId3897" display="https://www.daloopa.com/src/41059581" xr:uid="{F96B4B26-5CBB-4093-8FFA-090B7404BF31}"/>
    <hyperlink ref="AN324" r:id="rId3898" display="https://www.daloopa.com/src/50447785" xr:uid="{45217623-5751-44F7-A650-E23C2AA7808D}"/>
    <hyperlink ref="AO324" r:id="rId3899" display="https://www.daloopa.com/src/55731621" xr:uid="{7BDA61A4-FCF9-4C83-9942-0BA607C12C16}"/>
    <hyperlink ref="AP324" r:id="rId3900" display="https://www.daloopa.com/src/60194198" xr:uid="{4B769E4B-DA15-42E3-92CE-BF04BDFCF39A}"/>
    <hyperlink ref="AQ324" r:id="rId3901" display="https://www.daloopa.com/src/64848774" xr:uid="{F914F8AB-AFDE-4DFB-AC43-942F2889EA41}"/>
    <hyperlink ref="AR324" r:id="rId3902" display="https://www.daloopa.com/src/69162571" xr:uid="{4772B475-7EC9-45DB-9AD5-2B10A1DF5B53}"/>
    <hyperlink ref="AS324" r:id="rId3903" display="https://www.daloopa.com/src/75006729" xr:uid="{1E1A0730-82C0-49A9-8A60-15687EE6561A}"/>
    <hyperlink ref="AU324" r:id="rId3904" display="https://www.daloopa.com/src/76525754" xr:uid="{E1B2C8EC-05E3-420F-8B98-4D8073B7D51E}"/>
    <hyperlink ref="AV324" r:id="rId3905" display="https://www.daloopa.com/src/76525755" xr:uid="{D11B407D-E8A5-4DA2-8CE4-CAA0140363F6}"/>
    <hyperlink ref="AW324" r:id="rId3906" display="https://www.daloopa.com/src/76525756" xr:uid="{8FDD6D11-D66A-44AE-88CE-D7DDA93A43EE}"/>
    <hyperlink ref="AX324" r:id="rId3907" display="https://www.daloopa.com/src/76525757" xr:uid="{D0CB45FC-DAA9-41D1-83B4-839817697AA8}"/>
    <hyperlink ref="AY324" r:id="rId3908" display="https://www.daloopa.com/src/76525758" xr:uid="{4CA0ED8A-FBD4-4CB8-8698-720AFBEA9E8C}"/>
    <hyperlink ref="AZ324" r:id="rId3909" display="https://www.daloopa.com/src/76525759" xr:uid="{A6BD2F9A-AD9D-4CB1-8FD9-A682EB569B6C}"/>
    <hyperlink ref="BA324" r:id="rId3910" display="https://www.daloopa.com/src/76525760" xr:uid="{6C357A6B-E8BE-40BC-8A66-765B00CB630B}"/>
    <hyperlink ref="BB324" r:id="rId3911" display="https://www.daloopa.com/src/76525761" xr:uid="{B3C1EE40-10C7-43BE-8708-1A6F68F0D2C7}"/>
    <hyperlink ref="BC324" r:id="rId3912" display="https://www.daloopa.com/src/76525762" xr:uid="{DB94F57C-020D-4AEC-9E7C-0106526DBA4F}"/>
    <hyperlink ref="BD324" r:id="rId3913" display="https://www.daloopa.com/src/76525763" xr:uid="{C7374500-6931-447D-8E5B-AB14F266208C}"/>
    <hyperlink ref="A325" r:id="rId3914" xr:uid="{784C45FA-A0A2-40D6-B201-94214EBAA146}"/>
    <hyperlink ref="C325" r:id="rId3915" xr:uid="{6A840D08-59E8-4277-8F1E-BE73E5116D4C}"/>
    <hyperlink ref="E325" r:id="rId3916" display="https://www.daloopa.com/src/4421357" xr:uid="{E70291CC-8359-408B-B810-19C727C719B1}"/>
    <hyperlink ref="F325" r:id="rId3917" display="https://www.daloopa.com/src/4421383" xr:uid="{F2A2FC5A-01E2-4C3B-95A8-D039120F37D8}"/>
    <hyperlink ref="G325" r:id="rId3918" display="https://www.daloopa.com/src/4421417" xr:uid="{1C4D2065-6E2B-4E4F-AC97-31A2931BAAD2}"/>
    <hyperlink ref="H325" r:id="rId3919" display="https://www.daloopa.com/src/4421438" xr:uid="{62F05ABF-7420-4018-B121-6083AB07B5FB}"/>
    <hyperlink ref="I325" r:id="rId3920" display="https://www.daloopa.com/src/4421473" xr:uid="{F7976234-FEE3-4E52-AFE5-99BE9A617515}"/>
    <hyperlink ref="J325" r:id="rId3921" display="https://www.daloopa.com/src/4421505" xr:uid="{884C31E4-2E39-4EA0-B57F-B109E192DF2F}"/>
    <hyperlink ref="K325" r:id="rId3922" display="https://www.daloopa.com/src/4421543" xr:uid="{00272E3D-EB4E-4138-9CDB-B175934A2743}"/>
    <hyperlink ref="L325" r:id="rId3923" display="https://www.daloopa.com/src/4422017" xr:uid="{8145033E-A743-43F5-B1C5-7F70877FF82A}"/>
    <hyperlink ref="M325" r:id="rId3924" display="https://www.daloopa.com/src/4421989" xr:uid="{469926C2-C3C8-440A-AD16-85E1CF5F4E78}"/>
    <hyperlink ref="N325" r:id="rId3925" display="https://www.daloopa.com/src/4421955" xr:uid="{3A4F4BFB-2E45-4C3F-8246-193F17E47F24}"/>
    <hyperlink ref="O325" r:id="rId3926" display="https://www.daloopa.com/src/4421929" xr:uid="{784E8FDB-79A2-4624-ABBF-E2A6785C1C26}"/>
    <hyperlink ref="P325" r:id="rId3927" display="https://www.daloopa.com/src/4421904" xr:uid="{79631C38-0EF7-40EE-A8A7-776E66A8924B}"/>
    <hyperlink ref="Q325" r:id="rId3928" display="https://www.daloopa.com/src/4421874" xr:uid="{BE1EA2C5-2644-4897-BF99-DF6E94447C28}"/>
    <hyperlink ref="R325" r:id="rId3929" display="https://www.daloopa.com/src/4421846" xr:uid="{8F1CAE65-CA0D-4515-B1CB-837D41CB5EB5}"/>
    <hyperlink ref="S325" r:id="rId3930" display="https://www.daloopa.com/src/4421808" xr:uid="{EA785F9D-88DD-472F-B774-1BCDB15AEC79}"/>
    <hyperlink ref="T325" r:id="rId3931" display="https://www.daloopa.com/src/4421780" xr:uid="{886A7086-377E-4255-A897-F4DC70CC4B9F}"/>
    <hyperlink ref="U325" r:id="rId3932" display="https://www.daloopa.com/src/4421755" xr:uid="{62DAB90F-84C8-4854-99D1-2BA714E20E6E}"/>
    <hyperlink ref="V325" r:id="rId3933" display="https://www.daloopa.com/src/4421728" xr:uid="{F5E430BA-6E2E-44C9-AF0C-4D605A294134}"/>
    <hyperlink ref="W325" r:id="rId3934" display="https://www.daloopa.com/src/4421701" xr:uid="{6E0ABEE6-B8FE-42A4-A497-473E71C9AB83}"/>
    <hyperlink ref="X325" r:id="rId3935" display="https://www.daloopa.com/src/4421672" xr:uid="{1C5E76E9-7761-4762-B847-644C53FA2912}"/>
    <hyperlink ref="Y325" r:id="rId3936" display="https://www.daloopa.com/src/4421643" xr:uid="{2176D3C8-9B0E-412E-B317-7C5A3B00B97D}"/>
    <hyperlink ref="Z325" r:id="rId3937" display="https://www.daloopa.com/src/4421615" xr:uid="{1731DBD6-0A06-452A-A821-31AF33513575}"/>
    <hyperlink ref="AA325" r:id="rId3938" display="https://www.daloopa.com/src/4421590" xr:uid="{F72438B3-A3DA-45E9-A2A3-6C3D62EF105B}"/>
    <hyperlink ref="AB325" r:id="rId3939" display="https://www.daloopa.com/src/4421565" xr:uid="{04A5FED6-B1D7-41A4-96DD-BE2B0D1BF731}"/>
    <hyperlink ref="AC325" r:id="rId3940" display="https://www.daloopa.com/src/4421324" xr:uid="{6EBEBDB2-0E21-4A58-A7AB-939A6F8922B5}"/>
    <hyperlink ref="AD325" r:id="rId3941" display="https://www.daloopa.com/src/4421279" xr:uid="{E14CAAB1-DFF4-4D86-8803-F8BBDD58059F}"/>
    <hyperlink ref="AE325" r:id="rId3942" display="https://www.daloopa.com/src/4421251" xr:uid="{56FD40FC-1D64-435F-89E9-758FF4CA2785}"/>
    <hyperlink ref="AF325" r:id="rId3943" display="https://www.daloopa.com/src/4421182" xr:uid="{F664A9C0-D6E2-425D-8941-666CE3D23309}"/>
    <hyperlink ref="AG325" r:id="rId3944" display="https://www.daloopa.com/src/8847436" xr:uid="{085F4258-3121-4214-908B-1F572E171852}"/>
    <hyperlink ref="AH325" r:id="rId3945" display="https://www.daloopa.com/src/8847464" xr:uid="{77435D97-24FA-4E7D-B91A-36CAF653890C}"/>
    <hyperlink ref="AI325" r:id="rId3946" display="https://www.daloopa.com/src/18731582" xr:uid="{A55A3C0F-4495-4D92-8FB3-76328D9383B9}"/>
    <hyperlink ref="AJ325" r:id="rId3947" display="https://www.daloopa.com/src/18729692" xr:uid="{B94A9836-BEFB-4BE6-805B-7A6D090A7374}"/>
    <hyperlink ref="AK325" r:id="rId3948" display="https://www.daloopa.com/src/23051280" xr:uid="{147D00D0-5AA2-4724-A1D9-FDD277E5A337}"/>
    <hyperlink ref="AL325" r:id="rId3949" display="https://www.daloopa.com/src/33992247" xr:uid="{5441D2E7-B61E-41A0-B768-47EA92CE929E}"/>
    <hyperlink ref="AM325" r:id="rId3950" display="https://www.daloopa.com/src/41059583" xr:uid="{F96FB7E3-94D5-4BEC-85A5-77BBF2A0E85B}"/>
    <hyperlink ref="AN325" r:id="rId3951" display="https://www.daloopa.com/src/50447787" xr:uid="{787349EF-49DB-417F-9DA4-7195929B01EE}"/>
    <hyperlink ref="AO325" r:id="rId3952" display="https://www.daloopa.com/src/55731632" xr:uid="{AB7F6076-FC25-4306-AF10-81E521CE21CD}"/>
    <hyperlink ref="AP325" r:id="rId3953" display="https://www.daloopa.com/src/60194197" xr:uid="{D5AC1719-DFDD-41B1-ACAF-7F0605AEB2C0}"/>
    <hyperlink ref="AQ325" r:id="rId3954" display="https://www.daloopa.com/src/64848775" xr:uid="{628B0A41-0184-4318-9EAA-8C27B35F61AA}"/>
    <hyperlink ref="AR325" r:id="rId3955" display="https://www.daloopa.com/src/69162578" xr:uid="{C7C16A30-4A8B-48F8-A6B1-9DB2B1ED5BE0}"/>
    <hyperlink ref="AS325" r:id="rId3956" display="https://www.daloopa.com/src/75006735" xr:uid="{2ADED86B-2D1F-4BC9-BF31-EE463A9044EF}"/>
    <hyperlink ref="AU325" r:id="rId3957" display="https://www.daloopa.com/src/76525764" xr:uid="{061E7F97-533B-44D2-9DDA-9A2E1EBAC2F3}"/>
    <hyperlink ref="AV325" r:id="rId3958" display="https://www.daloopa.com/src/76525765" xr:uid="{93A84610-2E4D-4231-9215-84E5B5187EA9}"/>
    <hyperlink ref="AW325" r:id="rId3959" display="https://www.daloopa.com/src/76525766" xr:uid="{28E18BFA-1A28-42E7-B3F9-192086BB0065}"/>
    <hyperlink ref="AX325" r:id="rId3960" display="https://www.daloopa.com/src/76525767" xr:uid="{D3876676-16AD-45F9-BF06-3B9C9C3FD59F}"/>
    <hyperlink ref="AY325" r:id="rId3961" display="https://www.daloopa.com/src/76525768" xr:uid="{DBFAB578-20AC-467D-A123-64EC555884EC}"/>
    <hyperlink ref="AZ325" r:id="rId3962" display="https://www.daloopa.com/src/76525769" xr:uid="{D9FB02A9-3A50-49FA-95C1-B50434B07B59}"/>
    <hyperlink ref="BA325" r:id="rId3963" display="https://www.daloopa.com/src/76525770" xr:uid="{B1BBDC7A-0466-4FA2-B153-D5FEF8AAAC32}"/>
    <hyperlink ref="BB325" r:id="rId3964" display="https://www.daloopa.com/src/76525771" xr:uid="{D5D90AFD-D7FB-426F-A646-00133548A72B}"/>
    <hyperlink ref="BC325" r:id="rId3965" display="https://www.daloopa.com/src/76525772" xr:uid="{60A59419-C034-4311-9CF9-06B1E3BB3E6C}"/>
    <hyperlink ref="BD325" r:id="rId3966" display="https://www.daloopa.com/src/76525773" xr:uid="{97977661-51F2-4DDC-993B-EF0A03D5BE78}"/>
    <hyperlink ref="A329" r:id="rId3967" xr:uid="{15A1AF7A-F155-4CC4-A9B3-96C5AE8F5C58}"/>
    <hyperlink ref="C329" r:id="rId3968" xr:uid="{BFB02AB8-97D2-4D7F-8FF8-D534DBE93716}"/>
    <hyperlink ref="E329" r:id="rId3969" display="https://www.daloopa.com/src/4421358" xr:uid="{FD882025-900C-4195-AAB2-D34C96810C82}"/>
    <hyperlink ref="F329" r:id="rId3970" display="https://www.daloopa.com/src/4421384" xr:uid="{1FD894E8-391F-4E31-829D-1072E827F6B8}"/>
    <hyperlink ref="G329" r:id="rId3971" display="https://www.daloopa.com/src/4421418" xr:uid="{73F122AB-A11A-45F8-B644-6D20B136B709}"/>
    <hyperlink ref="H329" r:id="rId3972" display="https://www.daloopa.com/src/4421439" xr:uid="{7D115ED5-ED12-4299-800E-5202A498C9BE}"/>
    <hyperlink ref="I329" r:id="rId3973" display="https://www.daloopa.com/src/4421474" xr:uid="{6C509E2A-5B34-4D57-A8A4-935490765CF3}"/>
    <hyperlink ref="J329" r:id="rId3974" display="https://www.daloopa.com/src/4421506" xr:uid="{7CBE191E-8D57-4111-AB0F-E849B7F2D1B1}"/>
    <hyperlink ref="K329" r:id="rId3975" display="https://www.daloopa.com/src/4421544" xr:uid="{8F4DB2A5-9A06-42CE-B54C-FD27A0F68651}"/>
    <hyperlink ref="L329" r:id="rId3976" display="https://www.daloopa.com/src/4422018" xr:uid="{11A483F6-0283-4459-BA1F-F4BFE785F3F9}"/>
    <hyperlink ref="M329" r:id="rId3977" display="https://www.daloopa.com/src/4421990" xr:uid="{72AB495C-61EB-4921-B6AC-D66560E6A033}"/>
    <hyperlink ref="N329" r:id="rId3978" display="https://www.daloopa.com/src/4421956" xr:uid="{152CB218-5254-4EAE-B789-D9F31C33CC06}"/>
    <hyperlink ref="O329" r:id="rId3979" display="https://www.daloopa.com/src/4421930" xr:uid="{EDF1E7DD-1C08-4F10-8FD7-7718A7D42CBF}"/>
    <hyperlink ref="P329" r:id="rId3980" display="https://www.daloopa.com/src/4421905" xr:uid="{032CD81C-7B39-49B5-BF7E-2466D2CD449D}"/>
    <hyperlink ref="Q329" r:id="rId3981" display="https://www.daloopa.com/src/4421875" xr:uid="{0F9E2C5A-7C4C-420C-AA97-FC8142A2350B}"/>
    <hyperlink ref="R329" r:id="rId3982" display="https://www.daloopa.com/src/4421847" xr:uid="{C805FD43-6163-408B-B913-4DEF586C95E3}"/>
    <hyperlink ref="S329" r:id="rId3983" display="https://www.daloopa.com/src/4421809" xr:uid="{9CBAF9D9-6475-413E-9A9A-AE03AAC4E89B}"/>
    <hyperlink ref="T329" r:id="rId3984" display="https://www.daloopa.com/src/4421781" xr:uid="{D48BC20E-0B37-48C8-BD4B-17A26F17ADEA}"/>
    <hyperlink ref="U329" r:id="rId3985" display="https://www.daloopa.com/src/4421756" xr:uid="{28FE1A28-13F3-4030-9E57-5D540575F70A}"/>
    <hyperlink ref="V329" r:id="rId3986" display="https://www.daloopa.com/src/4421729" xr:uid="{4AC40352-7B5C-4D14-A417-A1FB271556A6}"/>
    <hyperlink ref="W329" r:id="rId3987" display="https://www.daloopa.com/src/4421702" xr:uid="{AB3117D3-0088-4925-BE55-67E364322393}"/>
    <hyperlink ref="X329" r:id="rId3988" display="https://www.daloopa.com/src/4421673" xr:uid="{F7BC1D7A-5503-47BD-B0F0-56F680E08568}"/>
    <hyperlink ref="Y329" r:id="rId3989" display="https://www.daloopa.com/src/4421644" xr:uid="{759427D3-79F1-41A4-88D5-BFB63B5FE2E6}"/>
    <hyperlink ref="Z329" r:id="rId3990" display="https://www.daloopa.com/src/4421616" xr:uid="{52C8C51B-69E3-4E7A-9669-EAA6D9EE92A4}"/>
    <hyperlink ref="AA329" r:id="rId3991" display="https://www.daloopa.com/src/4421591" xr:uid="{2A03476A-1A90-4FAA-8AFA-41CC930DB52C}"/>
    <hyperlink ref="AB329" r:id="rId3992" display="https://www.daloopa.com/src/4421566" xr:uid="{6E7B2B04-A887-46E4-AB69-14C39F3EBA3D}"/>
    <hyperlink ref="AC329" r:id="rId3993" display="https://www.daloopa.com/src/4421325" xr:uid="{D14A71BE-FA7C-4EB4-9E7F-D4A517AC05C7}"/>
    <hyperlink ref="AD329" r:id="rId3994" display="https://www.daloopa.com/src/4421280" xr:uid="{910F66F5-687C-4D00-AF8A-8902275010C0}"/>
    <hyperlink ref="AE329" r:id="rId3995" display="https://www.daloopa.com/src/4421252" xr:uid="{F5BA955E-4AD9-4DCB-9CAD-0DF8CFDFF5D5}"/>
    <hyperlink ref="AF329" r:id="rId3996" display="https://www.daloopa.com/src/4421183" xr:uid="{20DD0B05-9CB7-4592-A892-8E6814847B56}"/>
    <hyperlink ref="AG329" r:id="rId3997" display="https://www.daloopa.com/src/8847437" xr:uid="{EBEF72FA-ADC2-4A15-AB20-E832E10359BE}"/>
    <hyperlink ref="AO329" r:id="rId3998" display="https://www.daloopa.com/src/55731625" xr:uid="{CC18D230-0B63-4D69-80B9-F9BF054BF516}"/>
    <hyperlink ref="AP329" r:id="rId3999" display="https://www.daloopa.com/src/60194211" xr:uid="{2769B50D-47D5-4D7D-8359-4C0171F08132}"/>
    <hyperlink ref="AU329" r:id="rId4000" display="https://www.daloopa.com/src/76525774" xr:uid="{37173F4D-6EAA-457F-AA8A-84EE7367DE32}"/>
    <hyperlink ref="AV329" r:id="rId4001" display="https://www.daloopa.com/src/76525775" xr:uid="{C7ABDED9-1F37-4CBE-9D79-BE09B86716D4}"/>
    <hyperlink ref="AW329" r:id="rId4002" display="https://www.daloopa.com/src/76525776" xr:uid="{5DF26945-F9D1-4CD1-9189-32EF6E9F8275}"/>
    <hyperlink ref="AX329" r:id="rId4003" display="https://www.daloopa.com/src/76525777" xr:uid="{1F3D78E1-5DAC-419B-A020-01599A3A1298}"/>
    <hyperlink ref="AY329" r:id="rId4004" display="https://www.daloopa.com/src/76525778" xr:uid="{B4C6EF8C-3C7D-4F57-B06D-F243ACD20DE3}"/>
    <hyperlink ref="AZ329" r:id="rId4005" display="https://www.daloopa.com/src/76525779" xr:uid="{18E9AEB1-1EEF-4863-A83D-A9FDDC137C10}"/>
    <hyperlink ref="BA329" r:id="rId4006" display="https://www.daloopa.com/src/76525780" xr:uid="{35E4753C-E365-4465-B17C-2F7BF0C4FA15}"/>
    <hyperlink ref="A330" r:id="rId4007" xr:uid="{4236FC1C-F0DB-492D-A0CF-CD6CF0541B2D}"/>
    <hyperlink ref="C330" r:id="rId4008" xr:uid="{038C9720-4A04-4CAC-8F68-0753A0EEFBDA}"/>
    <hyperlink ref="AS330" r:id="rId4009" display="https://www.daloopa.com/src/75006748" xr:uid="{2A630A6C-EF8F-4D20-B3DA-DF7AFC96C3C5}"/>
    <hyperlink ref="A331" r:id="rId4010" xr:uid="{CCDF864F-455F-4133-A600-894DA37C340C}"/>
    <hyperlink ref="C331" r:id="rId4011" xr:uid="{4038C82B-3ECE-47EA-AAC0-B3CC8E27C2EA}"/>
    <hyperlink ref="AC331" r:id="rId4012" display="https://www.daloopa.com/src/4421326" xr:uid="{70099A7F-AFA6-4B5D-B231-E1338A4779E1}"/>
    <hyperlink ref="AD331" r:id="rId4013" display="https://www.daloopa.com/src/4421281" xr:uid="{9F3EE6F9-C4E8-440E-BF92-1A3F09BF45FF}"/>
    <hyperlink ref="AE331" r:id="rId4014" display="https://www.daloopa.com/src/4421253" xr:uid="{1CE3F913-FCEC-442A-87FE-46954C48EECD}"/>
    <hyperlink ref="AF331" r:id="rId4015" display="https://www.daloopa.com/src/4421184" xr:uid="{8210CE93-44F9-430A-808A-1ECAA2A39AB0}"/>
    <hyperlink ref="AG331" r:id="rId4016" display="https://www.daloopa.com/src/8847438" xr:uid="{ABD893CE-20E9-47AC-94E4-2BAD1845A8BB}"/>
    <hyperlink ref="AH331" r:id="rId4017" display="https://www.daloopa.com/src/8847465" xr:uid="{7C724F8F-FB99-4895-9D5E-36ECC3F51F5D}"/>
    <hyperlink ref="AI331" r:id="rId4018" display="https://www.daloopa.com/src/18731575" xr:uid="{8DF70730-A7D3-4108-9420-1D7665BB0524}"/>
    <hyperlink ref="AJ331" r:id="rId4019" display="https://www.daloopa.com/src/18729705" xr:uid="{F79386F0-C87F-42A5-B1B0-45081564DEC3}"/>
    <hyperlink ref="AK331" r:id="rId4020" display="https://www.daloopa.com/src/23051287" xr:uid="{8456A54C-8834-4B82-918F-B13C5E3B59A2}"/>
    <hyperlink ref="AL331" r:id="rId4021" display="https://www.daloopa.com/src/33992249" xr:uid="{E43D7804-A64F-4054-AC49-3CD70ED1B737}"/>
    <hyperlink ref="AM331" r:id="rId4022" display="https://www.daloopa.com/src/41059582" xr:uid="{907983E0-A7BA-41CB-A44A-F61B9146D1C2}"/>
    <hyperlink ref="AN331" r:id="rId4023" display="https://www.daloopa.com/src/50447786" xr:uid="{C587537F-FEFE-400A-80F6-DA07B012820C}"/>
    <hyperlink ref="AO331" r:id="rId4024" display="https://www.daloopa.com/src/55731633" xr:uid="{7FDBACCB-6198-49BA-ABDD-DE172E04A8F4}"/>
    <hyperlink ref="AP331" r:id="rId4025" display="https://www.daloopa.com/src/60194212" xr:uid="{BC403521-95D1-4060-9514-93FEB45F671E}"/>
    <hyperlink ref="AQ331" r:id="rId4026" display="https://www.daloopa.com/src/64848771" xr:uid="{1B5E0D06-EB77-47FF-BD94-34ED60D642E0}"/>
    <hyperlink ref="AR331" r:id="rId4027" display="https://www.daloopa.com/src/69162582" xr:uid="{4294EA21-DC4F-462E-8074-DFE834135EFF}"/>
    <hyperlink ref="AS331" r:id="rId4028" display="https://www.daloopa.com/src/75006745" xr:uid="{42104BC9-EF64-4469-AEC5-33C684956423}"/>
    <hyperlink ref="BA331" r:id="rId4029" display="https://www.daloopa.com/src/76525781" xr:uid="{F1DAFC9A-86D3-44CE-81ED-6AE98B0E2BCA}"/>
    <hyperlink ref="BB331" r:id="rId4030" display="https://www.daloopa.com/src/76525782" xr:uid="{D4968688-B7A7-4BC2-B35A-5D977EFA7955}"/>
    <hyperlink ref="BC331" r:id="rId4031" display="https://www.daloopa.com/src/76525783" xr:uid="{302FCB8D-59D9-445C-BA77-033CC81631F8}"/>
    <hyperlink ref="BD331" r:id="rId4032" display="https://www.daloopa.com/src/76525784" xr:uid="{B95BC1E5-D049-4562-BD9C-7D1E89F25734}"/>
    <hyperlink ref="A332" r:id="rId4033" xr:uid="{4D85C95F-1A86-4DE3-B8F1-AA5217A24300}"/>
    <hyperlink ref="C332" r:id="rId4034" xr:uid="{92D61820-4500-4046-96AF-6F933023945D}"/>
    <hyperlink ref="E332" r:id="rId4035" display="https://www.daloopa.com/src/4421359" xr:uid="{47A53D4B-F51B-43B4-A940-AAFEA7CE2280}"/>
    <hyperlink ref="F332" r:id="rId4036" display="https://www.daloopa.com/src/4421385" xr:uid="{E649C417-08D4-4202-9CA6-4FDCD954BDFB}"/>
    <hyperlink ref="G332" r:id="rId4037" display="https://www.daloopa.com/src/4421419" xr:uid="{F13F8E80-98FC-437C-8B74-10A9C06F612E}"/>
    <hyperlink ref="H332" r:id="rId4038" display="https://www.daloopa.com/src/4421440" xr:uid="{AA3E87C4-9B4F-4EB8-9750-826BAAF7E45D}"/>
    <hyperlink ref="I332" r:id="rId4039" display="https://www.daloopa.com/src/4421475" xr:uid="{A8485955-BFBD-4748-932A-B399C435E89C}"/>
    <hyperlink ref="J332" r:id="rId4040" display="https://www.daloopa.com/src/4421507" xr:uid="{268545AA-9042-414B-B64D-F12840705301}"/>
    <hyperlink ref="K332" r:id="rId4041" display="https://www.daloopa.com/src/4421545" xr:uid="{063C6CA0-5B89-4539-8EF2-315748E57461}"/>
    <hyperlink ref="L332" r:id="rId4042" display="https://www.daloopa.com/src/4422019" xr:uid="{949531C7-2E90-46A2-BAD6-740217F05EB2}"/>
    <hyperlink ref="M332" r:id="rId4043" display="https://www.daloopa.com/src/4421991" xr:uid="{7FB420C9-92F9-4B1F-9914-6A642553D690}"/>
    <hyperlink ref="N332" r:id="rId4044" display="https://www.daloopa.com/src/4421957" xr:uid="{98335D16-397F-4A6E-B185-C1906FEA0AC9}"/>
    <hyperlink ref="O332" r:id="rId4045" display="https://www.daloopa.com/src/4421931" xr:uid="{9A48BBB8-C3C0-472D-81C6-553D468CD8F6}"/>
    <hyperlink ref="P332" r:id="rId4046" display="https://www.daloopa.com/src/4421906" xr:uid="{78EDAFE0-B6F9-4D50-8236-6119B0F3C44A}"/>
    <hyperlink ref="Q332" r:id="rId4047" display="https://www.daloopa.com/src/4421876" xr:uid="{3DF8301F-5EF0-4C37-B41C-B3574D970BBE}"/>
    <hyperlink ref="R332" r:id="rId4048" display="https://www.daloopa.com/src/4421848" xr:uid="{63FBB24D-8B08-40CE-8148-38706A98191D}"/>
    <hyperlink ref="S332" r:id="rId4049" display="https://www.daloopa.com/src/4421810" xr:uid="{C5D49ED1-5EA2-4EF6-A234-450DC443AAC9}"/>
    <hyperlink ref="T332" r:id="rId4050" display="https://www.daloopa.com/src/4421782" xr:uid="{B69D6C34-5894-4C7F-A811-F9755AA57980}"/>
    <hyperlink ref="U332" r:id="rId4051" display="https://www.daloopa.com/src/4421757" xr:uid="{43183FBC-B82E-426C-B6A5-2136C850F7C2}"/>
    <hyperlink ref="V332" r:id="rId4052" display="https://www.daloopa.com/src/4421730" xr:uid="{E3AFAC32-09F5-41B0-B30B-F6CC4CC7EE54}"/>
    <hyperlink ref="W332" r:id="rId4053" display="https://www.daloopa.com/src/4421703" xr:uid="{4D990A21-3731-4BE6-848C-7986097CBD45}"/>
    <hyperlink ref="X332" r:id="rId4054" display="https://www.daloopa.com/src/4421674" xr:uid="{F829E601-1ED2-4ADF-B643-D042724B1ABF}"/>
    <hyperlink ref="Y332" r:id="rId4055" display="https://www.daloopa.com/src/4421645" xr:uid="{871A9820-0785-4702-B4ED-B6E42B589D41}"/>
    <hyperlink ref="Z332" r:id="rId4056" display="https://www.daloopa.com/src/4421617" xr:uid="{0DA6F0BA-14F2-4908-AAB2-E84397EE9FE9}"/>
    <hyperlink ref="AA332" r:id="rId4057" display="https://www.daloopa.com/src/4421592" xr:uid="{C460E96C-9C5A-4305-8143-8A149CC352F7}"/>
    <hyperlink ref="AB332" r:id="rId4058" display="https://www.daloopa.com/src/4421567" xr:uid="{DFA40B0B-ABED-4DEE-9CC4-4DC1AE3DAE86}"/>
    <hyperlink ref="AC332" r:id="rId4059" display="https://www.daloopa.com/src/4421327" xr:uid="{E671F292-2EEB-42A1-B6B0-52E02735AFDC}"/>
    <hyperlink ref="AD332" r:id="rId4060" display="https://www.daloopa.com/src/4421282" xr:uid="{0AED05D3-2123-4BCB-88A2-A4F050633834}"/>
    <hyperlink ref="AE332" r:id="rId4061" display="https://www.daloopa.com/src/4421254" xr:uid="{A25B316A-A437-499B-9DD4-34AC7823F70A}"/>
    <hyperlink ref="AF332" r:id="rId4062" display="https://www.daloopa.com/src/4421185" xr:uid="{4C89DA60-B12C-4269-8C35-C59C8CDEFBBB}"/>
    <hyperlink ref="AG332" r:id="rId4063" display="https://www.daloopa.com/src/8847439" xr:uid="{2640B84B-6EFA-4AFC-8264-F7A3C814B90E}"/>
    <hyperlink ref="AH332" r:id="rId4064" display="https://www.daloopa.com/src/8847466" xr:uid="{A3E4AE53-EFDA-4070-A9B5-880EF6A45AA2}"/>
    <hyperlink ref="AI332" r:id="rId4065" display="https://www.daloopa.com/src/18731583" xr:uid="{C3A81847-4CB1-40C5-9304-A6F793D62758}"/>
    <hyperlink ref="AJ332" r:id="rId4066" display="https://www.daloopa.com/src/18729690" xr:uid="{FCF1DF06-C293-463E-A5A1-D4836A82DD69}"/>
    <hyperlink ref="AK332" r:id="rId4067" display="https://www.daloopa.com/src/23051283" xr:uid="{E50AC7D8-EC18-4581-A68A-6AB7670EE733}"/>
    <hyperlink ref="AL332" r:id="rId4068" display="https://www.daloopa.com/src/33992248" xr:uid="{7C1D2994-0BBE-4E86-93EA-FFF70AF4CB3E}"/>
    <hyperlink ref="AM332" r:id="rId4069" display="https://www.daloopa.com/src/41059584" xr:uid="{39E9ABFA-6C06-492D-BE6B-406D36B7BC82}"/>
    <hyperlink ref="AN332" r:id="rId4070" display="https://www.daloopa.com/src/50447788" xr:uid="{E28740D5-2E87-42AA-97F0-87185C5D2451}"/>
    <hyperlink ref="AO332" r:id="rId4071" display="https://www.daloopa.com/src/55731624" xr:uid="{41217FB1-D371-486B-B2C5-08A41C530B86}"/>
    <hyperlink ref="AP332" r:id="rId4072" display="https://www.daloopa.com/src/60194218" xr:uid="{E446AECB-C7EB-417D-9E8F-9E0FECA29C63}"/>
    <hyperlink ref="AQ332" r:id="rId4073" display="https://www.daloopa.com/src/64848769" xr:uid="{0DA461CD-AA23-4946-A2B7-816AE131F816}"/>
    <hyperlink ref="AR332" r:id="rId4074" display="https://www.daloopa.com/src/69162593" xr:uid="{2E2EF51B-54F7-472C-99F8-04B31F0FFB6C}"/>
    <hyperlink ref="AS332" r:id="rId4075" display="https://www.daloopa.com/src/75006744" xr:uid="{3BBF696D-1BF9-4B43-84EC-54E58FC6DC75}"/>
    <hyperlink ref="AU332" r:id="rId4076" display="https://www.daloopa.com/src/76525785" xr:uid="{3F18735A-BF88-435B-B4DF-299D7F6B0EF4}"/>
    <hyperlink ref="AV332" r:id="rId4077" display="https://www.daloopa.com/src/76525786" xr:uid="{4E892C1F-475B-4B4D-96AD-2E2A8BEA97F1}"/>
    <hyperlink ref="AW332" r:id="rId4078" display="https://www.daloopa.com/src/76525787" xr:uid="{BA29F521-3654-4DC6-B44C-78DBCE69D0E7}"/>
    <hyperlink ref="AX332" r:id="rId4079" display="https://www.daloopa.com/src/76525788" xr:uid="{6DDA4B51-FDD3-461D-AE8E-932E7D588954}"/>
    <hyperlink ref="AY332" r:id="rId4080" display="https://www.daloopa.com/src/76525789" xr:uid="{D5283CC5-1213-41C3-849D-0EB5C669C311}"/>
    <hyperlink ref="AZ332" r:id="rId4081" display="https://www.daloopa.com/src/76525790" xr:uid="{9367BD8E-DA5C-4E3C-9844-2B0B8F70F5C4}"/>
    <hyperlink ref="BA332" r:id="rId4082" display="https://www.daloopa.com/src/76525791" xr:uid="{BFC032E1-DE74-483B-80AE-4F7BC0D04268}"/>
    <hyperlink ref="BB332" r:id="rId4083" display="https://www.daloopa.com/src/76525792" xr:uid="{D51FFCFA-0634-4A6F-9432-3B0AF6A5731F}"/>
    <hyperlink ref="BC332" r:id="rId4084" display="https://www.daloopa.com/src/76525793" xr:uid="{C22D8D8C-0EEE-46B4-846A-B4A6A81A3905}"/>
    <hyperlink ref="BD332" r:id="rId4085" display="https://www.daloopa.com/src/76525794" xr:uid="{8355076C-3AC8-41B3-9393-937101DC0F4A}"/>
    <hyperlink ref="A333" r:id="rId4086" xr:uid="{14973EC9-042E-4B88-8ED5-0FC1A09D3F7B}"/>
    <hyperlink ref="C333" r:id="rId4087" xr:uid="{BFF60E7D-E370-49CC-AA9D-A67CA91D041F}"/>
    <hyperlink ref="E333" r:id="rId4088" display="https://www.daloopa.com/src/4421360" xr:uid="{9304B50E-CCF6-46C0-A83A-3C515B707EF0}"/>
    <hyperlink ref="F333" r:id="rId4089" display="https://www.daloopa.com/src/4421386" xr:uid="{F6436530-673C-4E47-A0C5-9B10FC730337}"/>
    <hyperlink ref="G333" r:id="rId4090" display="https://www.daloopa.com/src/4421420" xr:uid="{BE78A0A9-CC9F-46A1-AE8C-BB1AE2E213AE}"/>
    <hyperlink ref="H333" r:id="rId4091" display="https://www.daloopa.com/src/4421441" xr:uid="{55908CF1-CAD7-41DB-899B-CC3FADA2EE46}"/>
    <hyperlink ref="I333" r:id="rId4092" display="https://www.daloopa.com/src/4421476" xr:uid="{3ED090D6-93DE-4931-974C-058E99EF1AB2}"/>
    <hyperlink ref="J333" r:id="rId4093" display="https://www.daloopa.com/src/4421508" xr:uid="{7A470EFE-EDD1-4349-9A5B-C7E6C6497E0F}"/>
    <hyperlink ref="K333" r:id="rId4094" display="https://www.daloopa.com/src/4421546" xr:uid="{629E8CEB-E1B2-43F7-AB34-3A7C50767B25}"/>
    <hyperlink ref="L333" r:id="rId4095" display="https://www.daloopa.com/src/4422020" xr:uid="{065BE119-15BE-4A87-9CFC-06955477143C}"/>
    <hyperlink ref="M333" r:id="rId4096" display="https://www.daloopa.com/src/4421992" xr:uid="{06ED44D0-D2FD-42B7-8816-446E72E30CFD}"/>
    <hyperlink ref="N333" r:id="rId4097" display="https://www.daloopa.com/src/4421958" xr:uid="{1918EED9-1FB4-427F-BEFF-CD66D4600197}"/>
    <hyperlink ref="O333" r:id="rId4098" display="https://www.daloopa.com/src/4421932" xr:uid="{A37A6A11-3357-4C36-B13B-B6C6BF1A39C9}"/>
    <hyperlink ref="P333" r:id="rId4099" display="https://www.daloopa.com/src/4421907" xr:uid="{F8A3224C-86E7-4554-8FB3-60A46CF8FFDD}"/>
    <hyperlink ref="Q333" r:id="rId4100" display="https://www.daloopa.com/src/4421877" xr:uid="{0631C183-ED0A-47B1-AACB-1C6D61AF6E55}"/>
    <hyperlink ref="R333" r:id="rId4101" display="https://www.daloopa.com/src/4421849" xr:uid="{450E080E-2B5F-481F-A903-B1CD6AB93988}"/>
    <hyperlink ref="S333" r:id="rId4102" display="https://www.daloopa.com/src/4421811" xr:uid="{C9361F52-840F-4A3E-BA25-B603EEAB58C6}"/>
    <hyperlink ref="T333" r:id="rId4103" display="https://www.daloopa.com/src/4421783" xr:uid="{0ED101F8-E50E-4555-8C9C-36A7C5EBB147}"/>
    <hyperlink ref="U333" r:id="rId4104" display="https://www.daloopa.com/src/4421758" xr:uid="{F87B169F-A795-4784-B1EA-EA1E8C7B7A7B}"/>
    <hyperlink ref="V333" r:id="rId4105" display="https://www.daloopa.com/src/4421731" xr:uid="{FDFE668E-3637-4E05-8E6D-D713233479CF}"/>
    <hyperlink ref="W333" r:id="rId4106" display="https://www.daloopa.com/src/4421704" xr:uid="{DE210E76-7DAE-4888-9391-9E1862EF157D}"/>
    <hyperlink ref="X333" r:id="rId4107" display="https://www.daloopa.com/src/4421675" xr:uid="{E19C37FB-316F-411F-9F58-EFEB081F8107}"/>
    <hyperlink ref="Y333" r:id="rId4108" display="https://www.daloopa.com/src/4421646" xr:uid="{763E2697-2BF1-40FF-A766-E87659668954}"/>
    <hyperlink ref="Z333" r:id="rId4109" display="https://www.daloopa.com/src/4421618" xr:uid="{1E24C8C5-1BF8-40A4-B470-0B8B45812156}"/>
    <hyperlink ref="AA333" r:id="rId4110" display="https://www.daloopa.com/src/4421593" xr:uid="{FC9828A9-5B78-4E8C-9069-8B2EDE57A216}"/>
    <hyperlink ref="AB333" r:id="rId4111" display="https://www.daloopa.com/src/4421568" xr:uid="{3BCD6F04-945F-4706-B195-BBE81E95A609}"/>
    <hyperlink ref="AC333" r:id="rId4112" display="https://www.daloopa.com/src/4421328" xr:uid="{F4DEA460-1B53-4AD0-96D1-1DCF9A249360}"/>
    <hyperlink ref="AD333" r:id="rId4113" display="https://www.daloopa.com/src/4421283" xr:uid="{D0AFEBCE-ED30-488F-93A6-6053D48EFD2A}"/>
    <hyperlink ref="AE333" r:id="rId4114" display="https://www.daloopa.com/src/4421255" xr:uid="{8216FE88-3E30-4E3C-A537-267C0D8CE0F2}"/>
    <hyperlink ref="AF333" r:id="rId4115" display="https://www.daloopa.com/src/4421186" xr:uid="{36005132-38DF-48BD-9534-A984CEAF6A28}"/>
    <hyperlink ref="AG333" r:id="rId4116" display="https://www.daloopa.com/src/8847440" xr:uid="{5BE68C0E-5D50-4108-94AC-874B9FC4A312}"/>
    <hyperlink ref="AH333" r:id="rId4117" display="https://www.daloopa.com/src/8847467" xr:uid="{9A16F219-0C45-4A24-9953-1F3B048130BF}"/>
    <hyperlink ref="AI333" r:id="rId4118" display="https://www.daloopa.com/src/18731578" xr:uid="{D7AB80CB-88C4-49CE-AB72-E3B3294AF2CB}"/>
    <hyperlink ref="AJ333" r:id="rId4119" display="https://www.daloopa.com/src/18729706" xr:uid="{A4B8FE23-4698-4EF4-A7EC-B3626138E1D5}"/>
    <hyperlink ref="AK333" r:id="rId4120" display="https://www.daloopa.com/src/23051282" xr:uid="{3C16F261-F9D5-411A-9A23-0BD141B13183}"/>
    <hyperlink ref="AL333" r:id="rId4121" display="https://www.daloopa.com/src/33992252" xr:uid="{F5CCF889-6AD2-4A46-85C0-A03D65C758E0}"/>
    <hyperlink ref="AM333" r:id="rId4122" display="https://www.daloopa.com/src/41059586" xr:uid="{823E5007-1C7D-4D7C-B6AB-D25CA42941D0}"/>
    <hyperlink ref="AN333" r:id="rId4123" display="https://www.daloopa.com/src/50447789" xr:uid="{539AFA42-335C-4C20-B465-29DEF10F69B0}"/>
    <hyperlink ref="AO333" r:id="rId4124" display="https://www.daloopa.com/src/55731634" xr:uid="{1F904928-02CD-47E2-BACF-EF72CF2D1F20}"/>
    <hyperlink ref="AP333" r:id="rId4125" display="https://www.daloopa.com/src/60194219" xr:uid="{E5DBBDCC-560F-4B0D-8851-82716EBE718F}"/>
    <hyperlink ref="AQ333" r:id="rId4126" display="https://www.daloopa.com/src/64848772" xr:uid="{B7E2BAA0-F76C-4692-BE19-536630FDC3B7}"/>
    <hyperlink ref="AR333" r:id="rId4127" display="https://www.daloopa.com/src/69162591" xr:uid="{90847C6A-9162-471C-A016-FAC9C9A939E3}"/>
    <hyperlink ref="AS333" r:id="rId4128" display="https://www.daloopa.com/src/75006743" xr:uid="{6E9248AC-9D5B-4B25-B287-AA9F479418A4}"/>
    <hyperlink ref="AU333" r:id="rId4129" display="https://www.daloopa.com/src/76525795" xr:uid="{BF73D657-821A-4ED1-ACC4-EE2EFDAAA580}"/>
    <hyperlink ref="AV333" r:id="rId4130" display="https://www.daloopa.com/src/76525796" xr:uid="{AEE6A7E3-45DB-46A5-BADA-450EAF7BF8C8}"/>
    <hyperlink ref="AW333" r:id="rId4131" display="https://www.daloopa.com/src/76525797" xr:uid="{38B52D91-CEA3-4DAE-9617-538BD9FC3DC6}"/>
    <hyperlink ref="AX333" r:id="rId4132" display="https://www.daloopa.com/src/76525798" xr:uid="{8E6B7FEB-1D5F-4C8F-93E5-75DED1C7E3AA}"/>
    <hyperlink ref="AY333" r:id="rId4133" display="https://www.daloopa.com/src/76525799" xr:uid="{534A4704-AE73-4F41-9978-35A38EDCE92B}"/>
    <hyperlink ref="AZ333" r:id="rId4134" display="https://www.daloopa.com/src/76525800" xr:uid="{7FF45001-49FD-449B-BCBA-04A2A438FE58}"/>
    <hyperlink ref="BA333" r:id="rId4135" display="https://www.daloopa.com/src/76525801" xr:uid="{92CA378E-3560-4E3F-A6DE-010797D37BC1}"/>
    <hyperlink ref="BB333" r:id="rId4136" display="https://www.daloopa.com/src/76525802" xr:uid="{EACA826C-A6F7-4BAD-9133-75A0D36F06AE}"/>
    <hyperlink ref="BC333" r:id="rId4137" display="https://www.daloopa.com/src/76525803" xr:uid="{72B35347-C191-4274-9BDF-6286FA1791C2}"/>
    <hyperlink ref="BD333" r:id="rId4138" display="https://www.daloopa.com/src/76525804" xr:uid="{86CB28DD-4334-4332-A2CE-6E3F5BEA2C72}"/>
    <hyperlink ref="A334" r:id="rId4139" xr:uid="{6418017E-593D-43A6-A744-1A4A9849BA3B}"/>
    <hyperlink ref="C334" r:id="rId4140" xr:uid="{609A09C5-663E-47F6-AFDE-C8EDA038C0BB}"/>
    <hyperlink ref="E334" r:id="rId4141" display="https://www.daloopa.com/src/4421361" xr:uid="{BA637C34-08C4-4734-9D7E-3BAC7C181653}"/>
    <hyperlink ref="F334" r:id="rId4142" display="https://www.daloopa.com/src/4421387" xr:uid="{1552C603-CA0B-492E-B0D7-93467B8DB091}"/>
    <hyperlink ref="G334" r:id="rId4143" display="https://www.daloopa.com/src/4421421" xr:uid="{0C77455E-C6B0-4105-9166-19AA147727C0}"/>
    <hyperlink ref="H334" r:id="rId4144" display="https://www.daloopa.com/src/4421442" xr:uid="{FDE70174-F8B5-42A5-BC36-E2310B8D44E0}"/>
    <hyperlink ref="I334" r:id="rId4145" display="https://www.daloopa.com/src/4421477" xr:uid="{33043608-1960-4A7C-8100-A7B73E978B8C}"/>
    <hyperlink ref="J334" r:id="rId4146" display="https://www.daloopa.com/src/4421509" xr:uid="{F8856861-8B93-4913-ADD5-71440B98E1F3}"/>
    <hyperlink ref="K334" r:id="rId4147" display="https://www.daloopa.com/src/4421547" xr:uid="{A4DE148F-DCCB-4E6E-96FC-52145B05B2FE}"/>
    <hyperlink ref="L334" r:id="rId4148" display="https://www.daloopa.com/src/4422021" xr:uid="{DF2A5914-8C62-498F-9D48-0B4B90FF2971}"/>
    <hyperlink ref="M334" r:id="rId4149" display="https://www.daloopa.com/src/4421993" xr:uid="{6150FC9E-F690-41FA-B511-5BB8C8C776B8}"/>
    <hyperlink ref="N334" r:id="rId4150" display="https://www.daloopa.com/src/4421959" xr:uid="{68D5C4B6-80C5-41DD-B972-5571FAC3B19A}"/>
    <hyperlink ref="O334" r:id="rId4151" display="https://www.daloopa.com/src/4421933" xr:uid="{A96F2FEF-0313-437F-A482-226FDBC031C8}"/>
    <hyperlink ref="P334" r:id="rId4152" display="https://www.daloopa.com/src/4421908" xr:uid="{EB56BC2E-6747-4F91-B604-2C2F74DC2962}"/>
    <hyperlink ref="Q334" r:id="rId4153" display="https://www.daloopa.com/src/4421878" xr:uid="{66C44793-CEB3-469A-AA9E-F1520B455F6F}"/>
    <hyperlink ref="R334" r:id="rId4154" display="https://www.daloopa.com/src/4421850" xr:uid="{E9347773-DE93-4BAA-B84B-749DC59A18F4}"/>
    <hyperlink ref="S334" r:id="rId4155" display="https://www.daloopa.com/src/4421812" xr:uid="{D2B1760A-4BB4-43DF-B19E-AE2CF42BF1E7}"/>
    <hyperlink ref="T334" r:id="rId4156" display="https://www.daloopa.com/src/4421784" xr:uid="{29688BA4-B095-4DEA-BCBC-285E5F83AEDB}"/>
    <hyperlink ref="U334" r:id="rId4157" display="https://www.daloopa.com/src/4421759" xr:uid="{A4BB8B1E-4BA1-401F-A7B6-876A20669222}"/>
    <hyperlink ref="V334" r:id="rId4158" display="https://www.daloopa.com/src/4421732" xr:uid="{4B0263CF-59B4-4F72-8CBD-ADEB96BDF206}"/>
    <hyperlink ref="W334" r:id="rId4159" display="https://www.daloopa.com/src/4421705" xr:uid="{0C7C6A2D-3AED-491F-8455-F3EECA4212AF}"/>
    <hyperlink ref="X334" r:id="rId4160" display="https://www.daloopa.com/src/4421676" xr:uid="{3E9BB19C-4A86-4490-A7D1-88D9B8F854AD}"/>
    <hyperlink ref="Y334" r:id="rId4161" display="https://www.daloopa.com/src/4421647" xr:uid="{25DC6D0B-A195-4716-AA2A-10ADE3BB83F0}"/>
    <hyperlink ref="Z334" r:id="rId4162" display="https://www.daloopa.com/src/4421619" xr:uid="{57BCD630-605A-4F31-BA3F-7D44CE3752FA}"/>
    <hyperlink ref="AA334" r:id="rId4163" display="https://www.daloopa.com/src/4421594" xr:uid="{ED16B1FD-DBD1-4637-B113-84B455AB8C41}"/>
    <hyperlink ref="AB334" r:id="rId4164" display="https://www.daloopa.com/src/4421569" xr:uid="{A75E0857-7237-43F9-AAE8-B4013072733F}"/>
    <hyperlink ref="AC334" r:id="rId4165" display="https://www.daloopa.com/src/4421329" xr:uid="{9133338F-7B31-4F91-9498-F8A5614DE6A2}"/>
    <hyperlink ref="AD334" r:id="rId4166" display="https://www.daloopa.com/src/4421284" xr:uid="{DF79AFEA-5D06-405C-B7CE-7A02A7D81C94}"/>
    <hyperlink ref="AE334" r:id="rId4167" display="https://www.daloopa.com/src/4421256" xr:uid="{AEB344C1-49AD-4681-9899-ABCCC8B639CA}"/>
    <hyperlink ref="AF334" r:id="rId4168" display="https://www.daloopa.com/src/4421187" xr:uid="{F491FF4F-2657-478D-9C4B-D5C17C2A6062}"/>
    <hyperlink ref="AG334" r:id="rId4169" display="https://www.daloopa.com/src/8847441" xr:uid="{90E5B01F-94FF-43DE-B95F-8837CC2CD817}"/>
    <hyperlink ref="AH334" r:id="rId4170" display="https://www.daloopa.com/src/8847468" xr:uid="{4F090511-FD72-4AAF-BCC9-37E8FC1C4FF0}"/>
    <hyperlink ref="AI334" r:id="rId4171" display="https://www.daloopa.com/src/18731577" xr:uid="{C48AEAD4-F6A9-434E-BC40-5C3C6600EC89}"/>
    <hyperlink ref="AJ334" r:id="rId4172" display="https://www.daloopa.com/src/18729691" xr:uid="{0548C94D-249C-4018-8533-81473D8A39E5}"/>
    <hyperlink ref="AK334" r:id="rId4173" display="https://www.daloopa.com/src/23051293" xr:uid="{6DF8633D-9BEE-4494-A923-FA19EBEE65A1}"/>
    <hyperlink ref="AL334" r:id="rId4174" display="https://www.daloopa.com/src/33992251" xr:uid="{E9DB349D-0765-4C45-AE45-B997AE4E5C9E}"/>
    <hyperlink ref="AM334" r:id="rId4175" display="https://www.daloopa.com/src/41059585" xr:uid="{39DCDDFE-503A-4A12-B4D6-E54A97312CF3}"/>
    <hyperlink ref="AN334" r:id="rId4176" display="https://www.daloopa.com/src/50447790" xr:uid="{11F23B0B-6539-4B4F-A8A6-C950447FD551}"/>
    <hyperlink ref="AO334" r:id="rId4177" display="https://www.daloopa.com/src/55731636" xr:uid="{FE25B241-385A-48A3-AB61-E39D3D698E02}"/>
    <hyperlink ref="AP334" r:id="rId4178" display="https://www.daloopa.com/src/60194220" xr:uid="{85BC328E-F453-4AD2-B9B7-2AF2C2394C3F}"/>
    <hyperlink ref="AQ334" r:id="rId4179" display="https://www.daloopa.com/src/64848768" xr:uid="{BB932CD8-CF6A-4708-8548-1828CC6DA209}"/>
    <hyperlink ref="AR334" r:id="rId4180" display="https://www.daloopa.com/src/69162586" xr:uid="{56C0945C-4F23-4BB6-80AF-24A64D40C343}"/>
    <hyperlink ref="AS334" r:id="rId4181" display="https://www.daloopa.com/src/75006741" xr:uid="{88830A13-FB44-4E45-B704-172A4DC17D3E}"/>
    <hyperlink ref="AU334" r:id="rId4182" display="https://www.daloopa.com/src/76525805" xr:uid="{F0B056B0-EED6-42DB-8979-211B4F3960B8}"/>
    <hyperlink ref="AV334" r:id="rId4183" display="https://www.daloopa.com/src/76525806" xr:uid="{19B942B5-D33F-49CC-ACAC-9A91C01059AA}"/>
    <hyperlink ref="AW334" r:id="rId4184" display="https://www.daloopa.com/src/76525807" xr:uid="{129ED67B-6A12-4D1A-A940-533F27748516}"/>
    <hyperlink ref="AX334" r:id="rId4185" display="https://www.daloopa.com/src/76525808" xr:uid="{E6CE363D-5AD1-4679-9CCF-6189D085DB7D}"/>
    <hyperlink ref="AY334" r:id="rId4186" display="https://www.daloopa.com/src/76525809" xr:uid="{3C04679F-DFBB-4486-926B-C43FC29D8B3B}"/>
    <hyperlink ref="AZ334" r:id="rId4187" display="https://www.daloopa.com/src/76525810" xr:uid="{2AF44D98-BF84-4508-8D4E-D7091E882409}"/>
    <hyperlink ref="BA334" r:id="rId4188" display="https://www.daloopa.com/src/76525811" xr:uid="{92AEFD8F-F56B-4510-B108-B507AD920E8C}"/>
    <hyperlink ref="BB334" r:id="rId4189" display="https://www.daloopa.com/src/76525812" xr:uid="{493A9EB8-A9FD-4FBE-9529-B1988207ED53}"/>
    <hyperlink ref="BC334" r:id="rId4190" display="https://www.daloopa.com/src/76525813" xr:uid="{9A2D4F43-E81C-42AA-83FC-65EBE350F87A}"/>
    <hyperlink ref="BD334" r:id="rId4191" display="https://www.daloopa.com/src/76525814" xr:uid="{808DAB6A-1B64-4BED-A63B-D766936D3257}"/>
    <hyperlink ref="A335" r:id="rId4192" xr:uid="{38660FF4-4982-48EA-9C49-C3B157BF4433}"/>
    <hyperlink ref="C335" r:id="rId4193" xr:uid="{A5D6ADE5-2129-4402-8716-1A0CEB95F3E8}"/>
    <hyperlink ref="E335" r:id="rId4194" display="https://www.daloopa.com/src/4421362" xr:uid="{79BEA407-4D44-47D5-9B79-BE0BB3B01882}"/>
    <hyperlink ref="F335" r:id="rId4195" display="https://www.daloopa.com/src/4421388" xr:uid="{206A368C-59D8-4B7D-9302-8A2AC4D4DE2F}"/>
    <hyperlink ref="G335" r:id="rId4196" display="https://www.daloopa.com/src/4421422" xr:uid="{31F60958-56E9-4000-BC9F-11D72EA4B936}"/>
    <hyperlink ref="H335" r:id="rId4197" display="https://www.daloopa.com/src/4421443" xr:uid="{D7A52B93-44A8-4D13-B585-AA1D0F8F583D}"/>
    <hyperlink ref="I335" r:id="rId4198" display="https://www.daloopa.com/src/4421478" xr:uid="{8400E3E5-C5AA-444F-B31F-20ED403EFBED}"/>
    <hyperlink ref="J335" r:id="rId4199" display="https://www.daloopa.com/src/4421510" xr:uid="{B0A29D75-F2BF-4A84-801B-2D352BDA7FF2}"/>
    <hyperlink ref="K335" r:id="rId4200" display="https://www.daloopa.com/src/4421548" xr:uid="{3DE16FD7-0701-44B2-B2E9-99C85314EC50}"/>
    <hyperlink ref="L335" r:id="rId4201" display="https://www.daloopa.com/src/4422022" xr:uid="{AE78F1DD-F210-4C4E-AFB6-B497C204E625}"/>
    <hyperlink ref="M335" r:id="rId4202" display="https://www.daloopa.com/src/4421994" xr:uid="{219F828B-7FA8-4B7D-8B6F-0DE761570C83}"/>
    <hyperlink ref="N335" r:id="rId4203" display="https://www.daloopa.com/src/4421960" xr:uid="{E01530EB-27A2-4522-8F93-E4632446A8AC}"/>
    <hyperlink ref="O335" r:id="rId4204" display="https://www.daloopa.com/src/4421934" xr:uid="{97F206E5-F06B-42F6-B5DF-25BDB110F569}"/>
    <hyperlink ref="AU335" r:id="rId4205" display="https://www.daloopa.com/src/76525815" xr:uid="{013FA07C-95F3-4133-85E4-BA47FA3078EF}"/>
    <hyperlink ref="AV335" r:id="rId4206" display="https://www.daloopa.com/src/76525816" xr:uid="{81E9C909-5582-4327-8C89-5A91DF286D1A}"/>
    <hyperlink ref="A336" r:id="rId4207" xr:uid="{33BE88B3-613A-4AEE-8FB6-9CBDAD847BD6}"/>
    <hyperlink ref="C336" r:id="rId4208" xr:uid="{520DB403-F518-429F-9F1B-20D984852949}"/>
    <hyperlink ref="E336" r:id="rId4209" display="https://www.daloopa.com/src/4421363" xr:uid="{CCE403DE-96A0-49EA-9F3C-593B475B457F}"/>
    <hyperlink ref="F336" r:id="rId4210" display="https://www.daloopa.com/src/4421389" xr:uid="{F67062BE-28C4-45D8-AE74-BB4DDB584432}"/>
    <hyperlink ref="G336" r:id="rId4211" display="https://www.daloopa.com/src/4421423" xr:uid="{3F1E1AFC-2FFA-4306-9A62-665591682EFD}"/>
    <hyperlink ref="H336" r:id="rId4212" display="https://www.daloopa.com/src/4421444" xr:uid="{0249E9AB-F782-4D6D-8498-DD324AFA1A26}"/>
    <hyperlink ref="I336" r:id="rId4213" display="https://www.daloopa.com/src/4421479" xr:uid="{A14EC6DA-AB6D-491A-8244-950EB65D8098}"/>
    <hyperlink ref="J336" r:id="rId4214" display="https://www.daloopa.com/src/4421511" xr:uid="{DF68EB4B-B4CD-4659-8FAB-9DC7C0E19B0F}"/>
    <hyperlink ref="K336" r:id="rId4215" display="https://www.daloopa.com/src/4421549" xr:uid="{868DA37C-46BD-402C-A9AB-F83B2F5F586E}"/>
    <hyperlink ref="L336" r:id="rId4216" display="https://www.daloopa.com/src/4422023" xr:uid="{14088AE7-5474-4CD1-8E7D-06E1B4A79C33}"/>
    <hyperlink ref="M336" r:id="rId4217" display="https://www.daloopa.com/src/4421995" xr:uid="{9BCBC9D1-B1DB-4639-981A-1E540F70E6F8}"/>
    <hyperlink ref="N336" r:id="rId4218" display="https://www.daloopa.com/src/4421961" xr:uid="{6B608328-4DE0-45F8-ACAD-F03061D2FEDD}"/>
    <hyperlink ref="O336" r:id="rId4219" display="https://www.daloopa.com/src/4421935" xr:uid="{3D2685B6-4C98-4FA0-8563-D38016DD39E3}"/>
    <hyperlink ref="P336" r:id="rId4220" display="https://www.daloopa.com/src/4421909" xr:uid="{7FEEC624-A43B-4130-9E7F-CB9E4E0528E7}"/>
    <hyperlink ref="Q336" r:id="rId4221" display="https://www.daloopa.com/src/4421879" xr:uid="{D444CB47-CAB4-4DA6-A2EA-0F07633A7FE6}"/>
    <hyperlink ref="R336" r:id="rId4222" display="https://www.daloopa.com/src/4421851" xr:uid="{69AAD773-9647-4913-8539-5DCF88C804BF}"/>
    <hyperlink ref="S336" r:id="rId4223" display="https://www.daloopa.com/src/4421813" xr:uid="{8C92157B-055F-413B-BFB1-C9BBC8623652}"/>
    <hyperlink ref="T336" r:id="rId4224" display="https://www.daloopa.com/src/4421785" xr:uid="{599E6130-2C5C-4AA9-8C1C-A03C58246A41}"/>
    <hyperlink ref="U336" r:id="rId4225" display="https://www.daloopa.com/src/4421760" xr:uid="{7F8EDD1E-BC3D-4A1D-A675-69EA9CA0E09D}"/>
    <hyperlink ref="V336" r:id="rId4226" display="https://www.daloopa.com/src/4421733" xr:uid="{A4851419-C9E6-4C21-AD18-742D3AC8DAAA}"/>
    <hyperlink ref="W336" r:id="rId4227" display="https://www.daloopa.com/src/4421706" xr:uid="{FA78C44A-5EEA-4333-B7D8-EC6218C68D47}"/>
    <hyperlink ref="X336" r:id="rId4228" display="https://www.daloopa.com/src/4421677" xr:uid="{BB7109DD-280B-4672-8A38-2EC9E488C085}"/>
    <hyperlink ref="Y336" r:id="rId4229" display="https://www.daloopa.com/src/4421648" xr:uid="{B4A4E8A0-A8B1-4F02-89FF-188E43D05735}"/>
    <hyperlink ref="Z336" r:id="rId4230" display="https://www.daloopa.com/src/4421620" xr:uid="{05DD7BB4-B949-439C-AEBA-21DD61A7A4FB}"/>
    <hyperlink ref="AA336" r:id="rId4231" display="https://www.daloopa.com/src/4421595" xr:uid="{6A1BDD3C-3D5E-4D47-9317-8BF26E43201D}"/>
    <hyperlink ref="AB336" r:id="rId4232" display="https://www.daloopa.com/src/4421570" xr:uid="{F8A23C48-7440-4C75-9DC0-411A46ACDDBA}"/>
    <hyperlink ref="AC336" r:id="rId4233" display="https://www.daloopa.com/src/4421330" xr:uid="{125734F2-4F4F-4336-9B74-16837A733523}"/>
    <hyperlink ref="AD336" r:id="rId4234" display="https://www.daloopa.com/src/4421285" xr:uid="{FEB51B16-AE93-4121-8323-F1C7389A41A5}"/>
    <hyperlink ref="AE336" r:id="rId4235" display="https://www.daloopa.com/src/4421257" xr:uid="{233B13FB-948D-4AA8-94A2-B20E4B483205}"/>
    <hyperlink ref="AF336" r:id="rId4236" display="https://www.daloopa.com/src/4421188" xr:uid="{FE9D181E-A4FB-48C1-8241-49570DDB7862}"/>
    <hyperlink ref="AG336" r:id="rId4237" display="https://www.daloopa.com/src/8847442" xr:uid="{23F26182-7FD0-4A97-A9F6-EDEFC1D61A0C}"/>
    <hyperlink ref="AH336" r:id="rId4238" display="https://www.daloopa.com/src/8847469" xr:uid="{505D25A5-B00E-4624-A662-1F21088A0071}"/>
    <hyperlink ref="AI336" r:id="rId4239" display="https://www.daloopa.com/src/18731576" xr:uid="{B089D32F-BA25-4FE7-9870-4689094E0BD0}"/>
    <hyperlink ref="AJ336" r:id="rId4240" display="https://www.daloopa.com/src/18729702" xr:uid="{1F42E943-7A6C-444C-84D9-0AB0B5013FFF}"/>
    <hyperlink ref="AK336" r:id="rId4241" display="https://www.daloopa.com/src/23051292" xr:uid="{B4D14735-2B37-44BF-9CC0-700A847B0BE9}"/>
    <hyperlink ref="AL336" r:id="rId4242" display="https://www.daloopa.com/src/33992250" xr:uid="{022B887E-08F1-4979-B7BE-1E6909EE3E62}"/>
    <hyperlink ref="AM336" r:id="rId4243" display="https://www.daloopa.com/src/41059587" xr:uid="{80B8E4AA-DFDB-4E3D-AC8D-12532CFEED64}"/>
    <hyperlink ref="AN336" r:id="rId4244" display="https://www.daloopa.com/src/50447764" xr:uid="{BEC3D5E8-5932-45B0-B8D6-8DEF1DC25EEE}"/>
    <hyperlink ref="AO336" r:id="rId4245" display="https://www.daloopa.com/src/55731635" xr:uid="{D85F27F8-0E6F-4D6B-AA5B-2251706DC436}"/>
    <hyperlink ref="AP336" r:id="rId4246" display="https://www.daloopa.com/src/60194221" xr:uid="{6EB738D6-7532-4406-8E04-6D75B4EC6591}"/>
    <hyperlink ref="AQ336" r:id="rId4247" display="https://www.daloopa.com/src/64848773" xr:uid="{C60EB0CE-150D-4C2B-AC3F-DF2D24150E55}"/>
    <hyperlink ref="AR336" r:id="rId4248" display="https://www.daloopa.com/src/69162590" xr:uid="{4659E93C-396C-4588-A44B-DB3BF52D52FE}"/>
    <hyperlink ref="AS336" r:id="rId4249" display="https://www.daloopa.com/src/75006753" xr:uid="{A5DB2993-1957-4686-871D-E53EA299B7C7}"/>
    <hyperlink ref="AU336" r:id="rId4250" display="https://www.daloopa.com/src/76525817" xr:uid="{BA6765EE-9AF8-422C-80CF-E3EA3796E6FF}"/>
    <hyperlink ref="AV336" r:id="rId4251" display="https://www.daloopa.com/src/76525818" xr:uid="{AB73EAA9-F95D-4906-B347-9DE2B252C63C}"/>
    <hyperlink ref="AW336" r:id="rId4252" display="https://www.daloopa.com/src/76525819" xr:uid="{6103E6F9-1024-4898-A696-2BC69CE3E0F9}"/>
    <hyperlink ref="AX336" r:id="rId4253" display="https://www.daloopa.com/src/76525820" xr:uid="{829F7972-8CA6-40BB-821D-5558EFFC12F4}"/>
    <hyperlink ref="AY336" r:id="rId4254" display="https://www.daloopa.com/src/76525821" xr:uid="{4744FD83-4423-4FC1-9262-5C6F95B25BCA}"/>
    <hyperlink ref="AZ336" r:id="rId4255" display="https://www.daloopa.com/src/76525822" xr:uid="{9224575D-64E9-4174-B0E5-5E13338D622C}"/>
    <hyperlink ref="BA336" r:id="rId4256" display="https://www.daloopa.com/src/76525823" xr:uid="{5C693C2C-C590-4C19-B6B0-131D38CC63FD}"/>
    <hyperlink ref="BB336" r:id="rId4257" display="https://www.daloopa.com/src/76525824" xr:uid="{2D7F00A5-FB8A-40F6-A2BC-E6DBED602B5C}"/>
    <hyperlink ref="BC336" r:id="rId4258" display="https://www.daloopa.com/src/76525825" xr:uid="{EDC36DA8-EC09-4AD7-BA9C-C5EA7F8941E4}"/>
    <hyperlink ref="BD336" r:id="rId4259" display="https://www.daloopa.com/src/76525826" xr:uid="{80D108FA-B529-4E92-9179-66479BD75630}"/>
    <hyperlink ref="A338" r:id="rId4260" xr:uid="{76B69B62-D5F1-4E59-AB0C-FA84BFF4A7A5}"/>
    <hyperlink ref="C338" r:id="rId4261" xr:uid="{F1CF2954-70FD-4FF5-91C9-CBB78F4F5C55}"/>
    <hyperlink ref="E338" r:id="rId4262" display="https://www.daloopa.com/src/4421364" xr:uid="{3A4ADCBE-0735-481A-92A6-5C04E05BBCDA}"/>
    <hyperlink ref="F338" r:id="rId4263" display="https://www.daloopa.com/src/4421390" xr:uid="{A38990D6-0B97-442D-9095-6FAD6F6CECF3}"/>
    <hyperlink ref="G338" r:id="rId4264" display="https://www.daloopa.com/src/4421424" xr:uid="{D6696CD1-0017-4ACE-AE79-486A5A3FADEB}"/>
    <hyperlink ref="H338" r:id="rId4265" display="https://www.daloopa.com/src/4421445" xr:uid="{AE3EBF59-FC48-453B-B90D-100F7272036F}"/>
    <hyperlink ref="I338" r:id="rId4266" display="https://www.daloopa.com/src/4421480" xr:uid="{EC40EBCF-3D53-44AC-B915-5A3053E47CBA}"/>
    <hyperlink ref="J338" r:id="rId4267" display="https://www.daloopa.com/src/4421512" xr:uid="{41B1362B-8319-4285-9673-998E166FD1A4}"/>
    <hyperlink ref="K338" r:id="rId4268" display="https://www.daloopa.com/src/4421525" xr:uid="{7135F6EE-F842-41A7-AB7E-45DA79553535}"/>
    <hyperlink ref="L338" r:id="rId4269" display="https://www.daloopa.com/src/4422024" xr:uid="{DB9DDD75-4872-471B-A9BA-1F09B9BF28E8}"/>
    <hyperlink ref="M338" r:id="rId4270" display="https://www.daloopa.com/src/4421996" xr:uid="{9D58D87F-E07E-435D-9B18-7808945D02FA}"/>
    <hyperlink ref="N338" r:id="rId4271" display="https://www.daloopa.com/src/4421962" xr:uid="{1BF4CB21-1F9C-4E99-A526-B847672D58DC}"/>
    <hyperlink ref="O338" r:id="rId4272" display="https://www.daloopa.com/src/4421936" xr:uid="{CC008FD7-5D86-4300-999D-89C147E6483F}"/>
    <hyperlink ref="P338" r:id="rId4273" display="https://www.daloopa.com/src/4421910" xr:uid="{CAEF8529-ED64-46FD-B189-84C90296674B}"/>
    <hyperlink ref="Q338" r:id="rId4274" display="https://www.daloopa.com/src/4421880" xr:uid="{FA49778F-4B1A-4FE0-8AE3-FAF6F91C9100}"/>
    <hyperlink ref="R338" r:id="rId4275" display="https://www.daloopa.com/src/4421852" xr:uid="{635B63CC-069F-4F87-AA79-4208383973B0}"/>
    <hyperlink ref="S338" r:id="rId4276" display="https://www.daloopa.com/src/4421814" xr:uid="{71113B44-C811-4219-976E-488C4AD0FAF6}"/>
    <hyperlink ref="T338" r:id="rId4277" display="https://www.daloopa.com/src/4421786" xr:uid="{46A61910-DB9B-44FE-A2DE-9EC71CBCAEC7}"/>
    <hyperlink ref="U338" r:id="rId4278" display="https://www.daloopa.com/src/4421761" xr:uid="{9C26E026-ECB3-401E-AFA5-DDE4C391E8B8}"/>
    <hyperlink ref="V338" r:id="rId4279" display="https://www.daloopa.com/src/4421734" xr:uid="{6DCFC04E-3A6E-4219-8D3A-BAEE9960A109}"/>
    <hyperlink ref="W338" r:id="rId4280" display="https://www.daloopa.com/src/4421707" xr:uid="{5FD86D08-B49A-404E-A91E-DD5CBC216CC6}"/>
    <hyperlink ref="X338" r:id="rId4281" display="https://www.daloopa.com/src/4421678" xr:uid="{FC0E2183-75E2-44EB-8509-1E2F87B006AE}"/>
    <hyperlink ref="Y338" r:id="rId4282" display="https://www.daloopa.com/src/4421649" xr:uid="{C6E631BB-2BDF-47A4-BD84-75CD5E484D71}"/>
    <hyperlink ref="Z338" r:id="rId4283" display="https://www.daloopa.com/src/4421621" xr:uid="{636378EF-8A5E-4414-8B20-BF8C0AD3AE42}"/>
    <hyperlink ref="AA338" r:id="rId4284" display="https://www.daloopa.com/src/4421596" xr:uid="{245D7A96-AFBD-4FEF-85FA-5B389C34FAD3}"/>
    <hyperlink ref="AB338" r:id="rId4285" display="https://www.daloopa.com/src/4421571" xr:uid="{D527C9CE-A0CD-4C9E-83F7-28D81C9A0EC5}"/>
    <hyperlink ref="AC338" r:id="rId4286" display="https://www.daloopa.com/src/4421331" xr:uid="{BA7B24D7-4772-47F8-88BC-F27DCFBCF7CE}"/>
    <hyperlink ref="AD338" r:id="rId4287" display="https://www.daloopa.com/src/4421286" xr:uid="{AD64EB86-CAC2-4602-830F-D0A20B1A56F5}"/>
    <hyperlink ref="AE338" r:id="rId4288" display="https://www.daloopa.com/src/4421258" xr:uid="{0BE7C3A3-54FF-4A2C-876F-4FA6D9708C3F}"/>
    <hyperlink ref="AF338" r:id="rId4289" display="https://www.daloopa.com/src/4421189" xr:uid="{7DAE4290-CC6C-409E-BC69-1653FEB26B98}"/>
    <hyperlink ref="AG338" r:id="rId4290" display="https://www.daloopa.com/src/8847443" xr:uid="{11B48481-E32D-49E6-9EA9-4ABD7318FED7}"/>
    <hyperlink ref="AH338" r:id="rId4291" display="https://www.daloopa.com/src/8847470" xr:uid="{5FE8E827-F49E-4AA3-922C-326825632144}"/>
    <hyperlink ref="AI338" r:id="rId4292" display="https://www.daloopa.com/src/18731569" xr:uid="{13196942-F3AC-48E8-ABA5-253EA1D30A4D}"/>
    <hyperlink ref="AJ338" r:id="rId4293" display="https://www.daloopa.com/src/18729698" xr:uid="{A61FCE4A-2FA6-460F-A452-E84FF4966035}"/>
    <hyperlink ref="AK338" r:id="rId4294" display="https://www.daloopa.com/src/23051290" xr:uid="{785B0257-C747-4BE2-8120-9863C5DBB5A5}"/>
    <hyperlink ref="AL338" r:id="rId4295" display="https://www.daloopa.com/src/33992253" xr:uid="{BE57AF6F-F029-445E-9687-10A06BE37119}"/>
    <hyperlink ref="AM338" r:id="rId4296" display="https://www.daloopa.com/src/41059588" xr:uid="{0B5EE6CD-E8AA-4D27-AE75-916D9274616E}"/>
    <hyperlink ref="AN338" r:id="rId4297" display="https://www.daloopa.com/src/50447773" xr:uid="{6153EA66-0573-4333-A53A-6A738D254BB5}"/>
    <hyperlink ref="AO338" r:id="rId4298" display="https://www.daloopa.com/src/55731637" xr:uid="{21739AF6-DC27-427C-A478-6185780D43E7}"/>
    <hyperlink ref="AP338" r:id="rId4299" display="https://www.daloopa.com/src/60194214" xr:uid="{785A319A-3C5F-4EBF-9717-9777F8C12048}"/>
    <hyperlink ref="AQ338" r:id="rId4300" display="https://www.daloopa.com/src/64848767" xr:uid="{7416EB86-E975-4A6A-9934-237750987A5E}"/>
    <hyperlink ref="AR338" r:id="rId4301" display="https://www.daloopa.com/src/69162592" xr:uid="{62E95731-7FAA-4491-B241-B352720B77D8}"/>
    <hyperlink ref="AS338" r:id="rId4302" display="https://www.daloopa.com/src/75006738" xr:uid="{4551C592-C77D-473C-AD35-DD420D444941}"/>
    <hyperlink ref="AU338" r:id="rId4303" display="https://www.daloopa.com/src/76525827" xr:uid="{C3E1181F-8BB3-4F22-9684-8E054393A48E}"/>
    <hyperlink ref="AV338" r:id="rId4304" display="https://www.daloopa.com/src/76525828" xr:uid="{7FD3B78E-1D25-4BE3-A7EA-BA449597A8A6}"/>
    <hyperlink ref="AW338" r:id="rId4305" display="https://www.daloopa.com/src/76525829" xr:uid="{04EB62A8-4EB0-4F19-823F-80A0C94B1FE7}"/>
    <hyperlink ref="AX338" r:id="rId4306" display="https://www.daloopa.com/src/76525830" xr:uid="{65871FB8-CFC6-4826-A5F6-E4A33D00424C}"/>
    <hyperlink ref="AY338" r:id="rId4307" display="https://www.daloopa.com/src/76525831" xr:uid="{0B91BFF1-F6A8-4D88-8AB1-FA71C29BE3BA}"/>
    <hyperlink ref="AZ338" r:id="rId4308" display="https://www.daloopa.com/src/76525832" xr:uid="{91CA7144-C4B1-4F5F-9CC3-A7A5EA33FD9A}"/>
    <hyperlink ref="BA338" r:id="rId4309" display="https://www.daloopa.com/src/76525833" xr:uid="{1B3E3429-B467-414C-8956-954D0EE2990F}"/>
    <hyperlink ref="BB338" r:id="rId4310" display="https://www.daloopa.com/src/76525834" xr:uid="{C3D5EDBB-0EC7-4E4C-93BE-D670E91B055B}"/>
    <hyperlink ref="BC338" r:id="rId4311" display="https://www.daloopa.com/src/76525835" xr:uid="{7408A794-9DA3-42A4-A238-E065362006AE}"/>
    <hyperlink ref="BD338" r:id="rId4312" display="https://www.daloopa.com/src/76525836" xr:uid="{EA7F420F-83B3-42F1-B54D-7D5F0ACD802A}"/>
    <hyperlink ref="A339" r:id="rId4313" xr:uid="{FEADD218-802A-45A1-A7FD-BDFE173C7E1B}"/>
    <hyperlink ref="C339" r:id="rId4314" xr:uid="{0BAE30E8-75DF-449B-B8F4-EEB28D0B6E32}"/>
    <hyperlink ref="AC339" r:id="rId4315" display="https://www.daloopa.com/src/4421332" xr:uid="{497EA5B9-88D7-480E-86FD-89A7F69D9478}"/>
    <hyperlink ref="AD339" r:id="rId4316" display="https://www.daloopa.com/src/4421287" xr:uid="{D433C41C-1708-4B30-98EA-7CB13B8268AC}"/>
    <hyperlink ref="AE339" r:id="rId4317" display="https://www.daloopa.com/src/4421259" xr:uid="{4936D64D-52D0-4571-8009-5E53EC393A39}"/>
    <hyperlink ref="AF339" r:id="rId4318" display="https://www.daloopa.com/src/4421190" xr:uid="{5449A189-C9DB-433C-9DBA-00716FA62C83}"/>
    <hyperlink ref="AG339" r:id="rId4319" display="https://www.daloopa.com/src/8847444" xr:uid="{FEDFBFCD-7036-40C9-8D21-9D6719085561}"/>
    <hyperlink ref="AH339" r:id="rId4320" display="https://www.daloopa.com/src/8847471" xr:uid="{F7132A11-9812-4263-99B6-6EA32B4556C4}"/>
    <hyperlink ref="AI339" r:id="rId4321" display="https://www.daloopa.com/src/18731588" xr:uid="{1E971F62-B91A-4BB6-B646-E7BCDC1E2B84}"/>
    <hyperlink ref="AJ339" r:id="rId4322" display="https://www.daloopa.com/src/18729707" xr:uid="{EB3727F3-CE00-404E-B8A5-0BB7855ACF05}"/>
    <hyperlink ref="AK339" r:id="rId4323" display="https://www.daloopa.com/src/23051288" xr:uid="{E7293610-C6BF-42AE-BE32-56AAC45746F4}"/>
    <hyperlink ref="AL339" r:id="rId4324" display="https://www.daloopa.com/src/33992257" xr:uid="{44DC728B-F573-42C9-B8E0-1A09EA742245}"/>
    <hyperlink ref="AM339" r:id="rId4325" display="https://www.daloopa.com/src/41059589" xr:uid="{98A4C0D6-8A60-4AF5-BDD4-A98CD4B85C07}"/>
    <hyperlink ref="AN339" r:id="rId4326" display="https://www.daloopa.com/src/50447765" xr:uid="{29F9F263-217C-4A8F-95BA-07B4F24337E0}"/>
    <hyperlink ref="AO339" r:id="rId4327" display="https://www.daloopa.com/src/55731615" xr:uid="{1E6CCF77-8C4D-4EA6-859F-AA0666BA8DDB}"/>
    <hyperlink ref="AP339" r:id="rId4328" display="https://www.daloopa.com/src/60194217" xr:uid="{71E8F2DB-82FB-431E-8D58-126A2A44B7D0}"/>
    <hyperlink ref="AQ339" r:id="rId4329" display="https://www.daloopa.com/src/64848750" xr:uid="{E85F3811-AFE9-4109-B7E2-53AF590BE26B}"/>
    <hyperlink ref="AR339" r:id="rId4330" display="https://www.daloopa.com/src/69162589" xr:uid="{1CAF92B2-9796-4FFD-AD2A-4AF6AA1A113E}"/>
    <hyperlink ref="AS339" r:id="rId4331" display="https://www.daloopa.com/src/75006739" xr:uid="{A9CF4EF8-4843-457E-9CFD-B70B1D72AC00}"/>
    <hyperlink ref="BA339" r:id="rId4332" display="https://www.daloopa.com/src/76525837" xr:uid="{D7CB5E78-CAEF-48A8-AD26-A5E4CF56542E}"/>
    <hyperlink ref="BB339" r:id="rId4333" display="https://www.daloopa.com/src/76525838" xr:uid="{DD5DB27E-E782-4163-AD80-7798B4C249A7}"/>
    <hyperlink ref="BC339" r:id="rId4334" display="https://www.daloopa.com/src/76525839" xr:uid="{E82F7DEA-4F8F-4F30-8B22-59615608BEC3}"/>
    <hyperlink ref="BD339" r:id="rId4335" display="https://www.daloopa.com/src/76525840" xr:uid="{1937FC36-99B1-4945-AE57-8117A78F52F1}"/>
    <hyperlink ref="A340" r:id="rId4336" xr:uid="{AA79A98B-4672-484D-9B0B-DCF8F6C87840}"/>
    <hyperlink ref="C340" r:id="rId4337" xr:uid="{2FE901BE-A047-49E7-AADD-516D3A94658A}"/>
    <hyperlink ref="E340" r:id="rId4338" display="https://www.daloopa.com/src/4421365" xr:uid="{A695D682-FAFC-487F-B650-ACDFB37E6ADB}"/>
    <hyperlink ref="F340" r:id="rId4339" display="https://www.daloopa.com/src/4421391" xr:uid="{18491104-382B-41E9-BF59-E80AAA875C66}"/>
    <hyperlink ref="G340" r:id="rId4340" display="https://www.daloopa.com/src/4421425" xr:uid="{FF5504A6-AB61-4421-BF0A-C4BC557D1D2F}"/>
    <hyperlink ref="H340" r:id="rId4341" display="https://www.daloopa.com/src/4421446" xr:uid="{7A80DC60-1B47-42C3-B286-632CF538B10D}"/>
    <hyperlink ref="I340" r:id="rId4342" display="https://www.daloopa.com/src/4421481" xr:uid="{068AC2B4-FBE0-43B6-BC53-8902D5E5A715}"/>
    <hyperlink ref="J340" r:id="rId4343" display="https://www.daloopa.com/src/4421513" xr:uid="{868FFCB3-84ED-451E-9A97-99E814006DB4}"/>
    <hyperlink ref="K340" r:id="rId4344" display="https://www.daloopa.com/src/4421526" xr:uid="{5FB4BA18-1B74-4EF8-BE1B-01480FAFCB1D}"/>
    <hyperlink ref="L340" r:id="rId4345" display="https://www.daloopa.com/src/4422025" xr:uid="{23962C1F-95DC-47C1-90E0-E3AFCADD53CD}"/>
    <hyperlink ref="M340" r:id="rId4346" display="https://www.daloopa.com/src/4421997" xr:uid="{0F1A5A12-7B37-4505-9467-C382AD87F10A}"/>
    <hyperlink ref="N340" r:id="rId4347" display="https://www.daloopa.com/src/4421963" xr:uid="{BA18A928-9889-41F3-A5D4-408C8DF622F5}"/>
    <hyperlink ref="O340" r:id="rId4348" display="https://www.daloopa.com/src/4421937" xr:uid="{F255CCFA-A241-4BF1-81BA-0C34BC53655F}"/>
    <hyperlink ref="P340" r:id="rId4349" display="https://www.daloopa.com/src/4421911" xr:uid="{6FDA44AE-3519-4F8E-B7D7-F4AE1A4FE198}"/>
    <hyperlink ref="Q340" r:id="rId4350" display="https://www.daloopa.com/src/4421881" xr:uid="{9D824178-03F8-44E9-BCB5-8ED36171D56A}"/>
    <hyperlink ref="R340" r:id="rId4351" display="https://www.daloopa.com/src/4421853" xr:uid="{BBB4184D-39A4-43D6-AA20-19BE0603F362}"/>
    <hyperlink ref="S340" r:id="rId4352" display="https://www.daloopa.com/src/4421815" xr:uid="{D10CB769-D8AC-4AEF-86A0-17ED583A76B3}"/>
    <hyperlink ref="T340" r:id="rId4353" display="https://www.daloopa.com/src/4421787" xr:uid="{2A74A2AD-860F-4DD6-945D-E48140D7E275}"/>
    <hyperlink ref="U340" r:id="rId4354" display="https://www.daloopa.com/src/4421762" xr:uid="{8D8A130D-FEF1-4B9A-A646-0F9FF7220FEB}"/>
    <hyperlink ref="V340" r:id="rId4355" display="https://www.daloopa.com/src/4421735" xr:uid="{F986EA75-EAF1-4A9D-AB1B-2F0A2F531241}"/>
    <hyperlink ref="W340" r:id="rId4356" display="https://www.daloopa.com/src/4421708" xr:uid="{51768905-0873-4914-8907-D32BC77A2939}"/>
    <hyperlink ref="X340" r:id="rId4357" display="https://www.daloopa.com/src/4421679" xr:uid="{B09820ED-6852-4335-9142-0546154DA78A}"/>
    <hyperlink ref="Y340" r:id="rId4358" display="https://www.daloopa.com/src/4421650" xr:uid="{9E178F50-DE9E-497D-8B31-52C5AAB4332D}"/>
    <hyperlink ref="Z340" r:id="rId4359" display="https://www.daloopa.com/src/4421622" xr:uid="{1F9D4D61-7E18-4FA1-9FD8-872082CE20D1}"/>
    <hyperlink ref="AA340" r:id="rId4360" display="https://www.daloopa.com/src/4421597" xr:uid="{4A87A08F-BAE1-4821-9DCC-8D382F919E02}"/>
    <hyperlink ref="AB340" r:id="rId4361" display="https://www.daloopa.com/src/4421572" xr:uid="{BD0FBFD2-3C94-4ABF-ABA1-51F9DCED7C5F}"/>
    <hyperlink ref="AC340" r:id="rId4362" display="https://www.daloopa.com/src/4421333" xr:uid="{2AAEDDB7-1F71-42C0-9A44-EE60EBA94AF5}"/>
    <hyperlink ref="AD340" r:id="rId4363" display="https://www.daloopa.com/src/4421288" xr:uid="{B90386F2-2638-4539-B812-FF876277E191}"/>
    <hyperlink ref="AE340" r:id="rId4364" display="https://www.daloopa.com/src/4421260" xr:uid="{3A8E7405-9256-4502-95E4-B978D5A1855A}"/>
    <hyperlink ref="AF340" r:id="rId4365" display="https://www.daloopa.com/src/4421191" xr:uid="{FD7D47EA-A722-4F0C-B0DD-725FA087496D}"/>
    <hyperlink ref="AG340" r:id="rId4366" display="https://www.daloopa.com/src/8847445" xr:uid="{C655685B-0177-45F5-8C56-DB7F649DA070}"/>
    <hyperlink ref="AH340" r:id="rId4367" display="https://www.daloopa.com/src/8847472" xr:uid="{CEA421B4-7F87-4116-9A0D-1CD54C0984D7}"/>
    <hyperlink ref="AI340" r:id="rId4368" display="https://www.daloopa.com/src/18731580" xr:uid="{D3E372F1-9243-4BBA-8ADA-6CE807E5EB7E}"/>
    <hyperlink ref="AJ340" r:id="rId4369" display="https://www.daloopa.com/src/18729711" xr:uid="{0B345EDC-7A22-49AB-84F4-8BD984AB37A4}"/>
    <hyperlink ref="AK340" r:id="rId4370" display="https://www.daloopa.com/src/23051285" xr:uid="{2A06D00A-D394-4D3B-B5C7-756AEEE5D10C}"/>
    <hyperlink ref="AL340" r:id="rId4371" display="https://www.daloopa.com/src/33992255" xr:uid="{BF705404-8D48-4F65-9798-94209D171422}"/>
    <hyperlink ref="AM340" r:id="rId4372" display="https://www.daloopa.com/src/41059569" xr:uid="{074E4D4B-3652-4EA2-9D71-D460F40843DA}"/>
    <hyperlink ref="AN340" r:id="rId4373" display="https://www.daloopa.com/src/50447767" xr:uid="{46E0F2AB-AC0C-4553-AB89-775F9593A5F0}"/>
    <hyperlink ref="AO340" r:id="rId4374" display="https://www.daloopa.com/src/55731617" xr:uid="{CD2F43CC-C5BE-467A-9839-4C5867A81A40}"/>
    <hyperlink ref="AP340" r:id="rId4375" display="https://www.daloopa.com/src/60194209" xr:uid="{CA88640F-A558-4B01-8ECC-D79A1650861C}"/>
    <hyperlink ref="AQ340" r:id="rId4376" display="https://www.daloopa.com/src/64848758" xr:uid="{61070092-67F5-4235-90DE-AD27354A2DB0}"/>
    <hyperlink ref="AR340" r:id="rId4377" display="https://www.daloopa.com/src/69162588" xr:uid="{49875CBF-21CB-42ED-886F-1E045D9B7DD6}"/>
    <hyperlink ref="AS340" r:id="rId4378" display="https://www.daloopa.com/src/75006740" xr:uid="{4AA71A65-E850-48FD-95BE-935C33EA5F8B}"/>
    <hyperlink ref="AU340" r:id="rId4379" display="https://www.daloopa.com/src/76525841" xr:uid="{01C686C1-6C44-4B59-AA1A-01A9464CA091}"/>
    <hyperlink ref="AV340" r:id="rId4380" display="https://www.daloopa.com/src/76525842" xr:uid="{69AFBD90-5CD8-4444-845F-FEC79C323347}"/>
    <hyperlink ref="AW340" r:id="rId4381" display="https://www.daloopa.com/src/76525843" xr:uid="{8EBD3D71-1CB1-491B-A89F-2610743FF77D}"/>
    <hyperlink ref="AX340" r:id="rId4382" display="https://www.daloopa.com/src/76525844" xr:uid="{919ED682-9DCC-4FFC-9F55-A97726638065}"/>
    <hyperlink ref="AY340" r:id="rId4383" display="https://www.daloopa.com/src/76525845" xr:uid="{30D2183B-5DC5-4F81-B126-24CBB1D2E67E}"/>
    <hyperlink ref="AZ340" r:id="rId4384" display="https://www.daloopa.com/src/76525846" xr:uid="{AE313A29-01FB-435F-8F5A-C38CEA788E92}"/>
    <hyperlink ref="BA340" r:id="rId4385" display="https://www.daloopa.com/src/76525847" xr:uid="{38DEB847-F0FA-4CC4-ACA3-0C1D8C8ED14F}"/>
    <hyperlink ref="BB340" r:id="rId4386" display="https://www.daloopa.com/src/76525848" xr:uid="{554C94D9-764B-4ACF-8E44-68783E5CA7C0}"/>
    <hyperlink ref="BC340" r:id="rId4387" display="https://www.daloopa.com/src/76525849" xr:uid="{A7FB70D1-8999-4553-A359-CCF2F0550C18}"/>
    <hyperlink ref="BD340" r:id="rId4388" display="https://www.daloopa.com/src/76525850" xr:uid="{7B19F1F4-D6DA-4863-B6BA-4F532D3BB5F6}"/>
    <hyperlink ref="A341" r:id="rId4389" xr:uid="{1E04A8BD-B01B-4919-812E-2219E12F924C}"/>
    <hyperlink ref="C341" r:id="rId4390" xr:uid="{EFE6B7BD-CB6A-4FBB-A885-78FC8423E5BE}"/>
    <hyperlink ref="E341" r:id="rId4391" display="https://www.daloopa.com/src/4421366" xr:uid="{FA43B140-4430-40BD-AB76-50152E78008A}"/>
    <hyperlink ref="F341" r:id="rId4392" display="https://www.daloopa.com/src/4421392" xr:uid="{71ECC35A-1E74-4D3B-9689-0DAC57C8AC39}"/>
    <hyperlink ref="G341" r:id="rId4393" display="https://www.daloopa.com/src/4421426" xr:uid="{0748156C-6EE5-4163-BEB9-4F6AFE92BEA7}"/>
    <hyperlink ref="H341" r:id="rId4394" display="https://www.daloopa.com/src/4421447" xr:uid="{958A6810-931C-4849-9192-6915D4960142}"/>
    <hyperlink ref="I341" r:id="rId4395" display="https://www.daloopa.com/src/4421482" xr:uid="{27C9D9DB-A3D7-40B3-A56E-5E4F457ECA3B}"/>
    <hyperlink ref="J341" r:id="rId4396" display="https://www.daloopa.com/src/4421514" xr:uid="{81E3AFF4-DBDA-45D2-A0E4-6F4128A46C2E}"/>
    <hyperlink ref="K341" r:id="rId4397" display="https://www.daloopa.com/src/4421527" xr:uid="{0E212EEA-94FC-4D61-B9D8-1F53E4DE9A98}"/>
    <hyperlink ref="L341" r:id="rId4398" display="https://www.daloopa.com/src/4422026" xr:uid="{34F837F0-D7FF-407D-9F7B-A0C8D4E3B03C}"/>
    <hyperlink ref="M341" r:id="rId4399" display="https://www.daloopa.com/src/4421998" xr:uid="{5BBFCEF3-8F64-45B5-9E4D-C797D1D2E833}"/>
    <hyperlink ref="N341" r:id="rId4400" display="https://www.daloopa.com/src/4421964" xr:uid="{35F83085-DA29-4502-92C0-ED3062579485}"/>
    <hyperlink ref="O341" r:id="rId4401" display="https://www.daloopa.com/src/4421938" xr:uid="{A045AC08-4D8B-46B5-A746-1E5FE674CE2A}"/>
    <hyperlink ref="P341" r:id="rId4402" display="https://www.daloopa.com/src/4421912" xr:uid="{C3080E81-F394-4672-BDD4-003205E4B75F}"/>
    <hyperlink ref="Q341" r:id="rId4403" display="https://www.daloopa.com/src/4421882" xr:uid="{C042D845-F2C8-4DDE-9B53-8F9236EBE05A}"/>
    <hyperlink ref="R341" r:id="rId4404" display="https://www.daloopa.com/src/4421854" xr:uid="{9C6347A9-08EE-4D10-8FF9-DA7695591310}"/>
    <hyperlink ref="S341" r:id="rId4405" display="https://www.daloopa.com/src/4421816" xr:uid="{EECAE545-16CF-45AF-AEC5-582E6A100E5F}"/>
    <hyperlink ref="T341" r:id="rId4406" display="https://www.daloopa.com/src/4421788" xr:uid="{98933313-D665-4888-8930-BFE6946C5C33}"/>
    <hyperlink ref="U341" r:id="rId4407" display="https://www.daloopa.com/src/4421763" xr:uid="{91AE5919-87E1-4C4F-9DAF-312B9681A00A}"/>
    <hyperlink ref="V341" r:id="rId4408" display="https://www.daloopa.com/src/4421736" xr:uid="{1FD594B2-50B0-4A5C-BA72-C3E86644F50C}"/>
    <hyperlink ref="W341" r:id="rId4409" display="https://www.daloopa.com/src/4421709" xr:uid="{78DD58A4-A44C-4E2E-85AC-FE1635AF53F5}"/>
    <hyperlink ref="X341" r:id="rId4410" display="https://www.daloopa.com/src/4421680" xr:uid="{1B5B5D97-310D-42FE-8346-1397AF7576E1}"/>
    <hyperlink ref="Y341" r:id="rId4411" display="https://www.daloopa.com/src/4421651" xr:uid="{E2AC522C-7775-44C9-B568-78FC459C6DDF}"/>
    <hyperlink ref="Z341" r:id="rId4412" display="https://www.daloopa.com/src/4421623" xr:uid="{3291773A-AFCB-4561-AE0B-ED54BD69BB52}"/>
    <hyperlink ref="AA341" r:id="rId4413" display="https://www.daloopa.com/src/4421598" xr:uid="{EA1F8E43-F9EE-4E82-A8D8-6AA7F976FDBD}"/>
    <hyperlink ref="AB341" r:id="rId4414" display="https://www.daloopa.com/src/4421573" xr:uid="{C59C3049-914F-4D90-B931-F3E58C009938}"/>
    <hyperlink ref="AC341" r:id="rId4415" display="https://www.daloopa.com/src/4421334" xr:uid="{068D66B9-07F1-4059-B546-BE352703B12B}"/>
    <hyperlink ref="AD341" r:id="rId4416" display="https://www.daloopa.com/src/4421289" xr:uid="{29924914-07B5-4932-A2ED-B60BE34000F6}"/>
    <hyperlink ref="AE341" r:id="rId4417" display="https://www.daloopa.com/src/4421261" xr:uid="{7CEACA30-3DE3-4630-A6F2-AA1446B00D48}"/>
    <hyperlink ref="AF341" r:id="rId4418" display="https://www.daloopa.com/src/4421192" xr:uid="{D3AFD074-1E58-429C-9EA4-32FAE4D81419}"/>
    <hyperlink ref="AG341" r:id="rId4419" display="https://www.daloopa.com/src/8847446" xr:uid="{264EF2F1-C5D1-4983-A153-6EB88FFDC115}"/>
    <hyperlink ref="AH341" r:id="rId4420" display="https://www.daloopa.com/src/8847473" xr:uid="{1A9C9249-7F8A-413F-9E3D-9F640B2CCB27}"/>
    <hyperlink ref="AI341" r:id="rId4421" display="https://www.daloopa.com/src/18731579" xr:uid="{36BCD4DB-131D-456F-AD10-CEE67CC49D70}"/>
    <hyperlink ref="AJ341" r:id="rId4422" display="https://www.daloopa.com/src/18729709" xr:uid="{9C23EF09-7012-4F62-8540-32DEC68CEB93}"/>
    <hyperlink ref="AK341" r:id="rId4423" display="https://www.daloopa.com/src/23051284" xr:uid="{E9F6B1F0-8B09-4963-8D00-196A2BE85FD4}"/>
    <hyperlink ref="AL341" r:id="rId4424" display="https://www.daloopa.com/src/33992254" xr:uid="{70732513-5ECE-4E10-A3FA-5D4F3A600F42}"/>
    <hyperlink ref="AM341" r:id="rId4425" display="https://www.daloopa.com/src/41059571" xr:uid="{52FC934B-8408-496D-81AC-D9AA8FE7B64F}"/>
    <hyperlink ref="AN341" r:id="rId4426" display="https://www.daloopa.com/src/50447766" xr:uid="{A6916471-6D27-4279-9B2C-6EFD4BDCD0CC}"/>
    <hyperlink ref="AO341" r:id="rId4427" display="https://www.daloopa.com/src/55731619" xr:uid="{C8039A06-0C00-48F7-8849-025D90F30583}"/>
    <hyperlink ref="AP341" r:id="rId4428" display="https://www.daloopa.com/src/60194222" xr:uid="{609E71F5-D104-4153-8115-71FF7BBDC0EA}"/>
    <hyperlink ref="AQ341" r:id="rId4429" display="https://www.daloopa.com/src/64848757" xr:uid="{1E8B74BF-A334-4779-B8C7-0CFF19D1627A}"/>
    <hyperlink ref="AR341" r:id="rId4430" display="https://www.daloopa.com/src/69162583" xr:uid="{C3199614-ED3B-4CCF-BBF4-F9AB30FD43AC}"/>
    <hyperlink ref="AS341" r:id="rId4431" display="https://www.daloopa.com/src/75006749" xr:uid="{A51526B9-1D9C-485D-B838-29092315F653}"/>
    <hyperlink ref="AU341" r:id="rId4432" display="https://www.daloopa.com/src/76525851" xr:uid="{B7FE6329-0B46-4D44-AA0E-805C20EFD0B0}"/>
    <hyperlink ref="AV341" r:id="rId4433" display="https://www.daloopa.com/src/76525852" xr:uid="{3BD6F422-D111-4DC7-8A11-D7A8FD42C914}"/>
    <hyperlink ref="AW341" r:id="rId4434" display="https://www.daloopa.com/src/76525853" xr:uid="{D8D4C291-F741-4290-9CC9-9F9F43592DFD}"/>
    <hyperlink ref="AX341" r:id="rId4435" display="https://www.daloopa.com/src/76525854" xr:uid="{9C1ACEB0-4635-4A6D-9459-CAD2615C20E2}"/>
    <hyperlink ref="AY341" r:id="rId4436" display="https://www.daloopa.com/src/76525855" xr:uid="{E1FC7DB1-9D35-4307-AE16-767A322D4AFD}"/>
    <hyperlink ref="AZ341" r:id="rId4437" display="https://www.daloopa.com/src/76525856" xr:uid="{988D8570-97AE-4743-A78D-43211540E984}"/>
    <hyperlink ref="BA341" r:id="rId4438" display="https://www.daloopa.com/src/76525857" xr:uid="{00F13B06-6B27-4DF6-AEFC-C662D2D5F2B7}"/>
    <hyperlink ref="BB341" r:id="rId4439" display="https://www.daloopa.com/src/76525858" xr:uid="{106A2C18-0B9E-410F-8CAF-87F1F071C16B}"/>
    <hyperlink ref="BC341" r:id="rId4440" display="https://www.daloopa.com/src/76525859" xr:uid="{4CEC8BED-F6A7-4E37-B439-075F196555D3}"/>
    <hyperlink ref="BD341" r:id="rId4441" display="https://www.daloopa.com/src/76525860" xr:uid="{B6558AD8-B197-4D8C-AFB6-421B6626B570}"/>
    <hyperlink ref="A342" r:id="rId4442" xr:uid="{6EB7AF68-F7D0-4723-B099-CDBE7DF4067A}"/>
    <hyperlink ref="C342" r:id="rId4443" xr:uid="{F66FECE4-7B08-490D-B8C0-98F090A18433}"/>
    <hyperlink ref="E342" r:id="rId4444" display="https://www.daloopa.com/src/4421367" xr:uid="{0189324F-94DC-4443-A82A-813F02B3868E}"/>
    <hyperlink ref="F342" r:id="rId4445" display="https://www.daloopa.com/src/4421393" xr:uid="{03D5D8B0-DD06-494D-AF8E-3E1A505B5103}"/>
    <hyperlink ref="G342" r:id="rId4446" display="https://www.daloopa.com/src/4421427" xr:uid="{9626F080-7E06-4713-BF73-B825CCDFA75D}"/>
    <hyperlink ref="H342" r:id="rId4447" display="https://www.daloopa.com/src/4421448" xr:uid="{4E662CC2-E374-4602-B3EE-591B27A04015}"/>
    <hyperlink ref="I342" r:id="rId4448" display="https://www.daloopa.com/src/4421483" xr:uid="{948917AF-FC9D-4626-8668-920DB4E48793}"/>
    <hyperlink ref="J342" r:id="rId4449" display="https://www.daloopa.com/src/4421515" xr:uid="{49305EA8-2132-4EAE-993D-A69189DAB83A}"/>
    <hyperlink ref="K342" r:id="rId4450" display="https://www.daloopa.com/src/4421528" xr:uid="{B2259D0D-5D91-4E02-88D8-128BE3146741}"/>
    <hyperlink ref="L342" r:id="rId4451" display="https://www.daloopa.com/src/4422027" xr:uid="{DEF73160-0851-4341-B277-7FCE687F49A7}"/>
    <hyperlink ref="M342" r:id="rId4452" display="https://www.daloopa.com/src/4421999" xr:uid="{158AB007-3F18-4D95-AB01-811F285BE2CB}"/>
    <hyperlink ref="N342" r:id="rId4453" display="https://www.daloopa.com/src/4421965" xr:uid="{94A71D41-2AA6-4EA2-849C-A92DFE5DF245}"/>
    <hyperlink ref="O342" r:id="rId4454" display="https://www.daloopa.com/src/4421939" xr:uid="{97C08A12-CC2A-41D9-9403-2068F2E90471}"/>
    <hyperlink ref="P342" r:id="rId4455" display="https://www.daloopa.com/src/4421913" xr:uid="{C1599859-A603-40CF-A446-FCD3335C1685}"/>
    <hyperlink ref="Q342" r:id="rId4456" display="https://www.daloopa.com/src/4421883" xr:uid="{C75223D2-FFCC-4B2E-82C4-9E67D43DF6DC}"/>
    <hyperlink ref="R342" r:id="rId4457" display="https://www.daloopa.com/src/4421855" xr:uid="{F879E790-7797-4C1B-BC57-C0679113F38B}"/>
    <hyperlink ref="S342" r:id="rId4458" display="https://www.daloopa.com/src/4421817" xr:uid="{2C1F164B-1CF6-4946-A8B4-F7740D73385D}"/>
    <hyperlink ref="T342" r:id="rId4459" display="https://www.daloopa.com/src/4421789" xr:uid="{73D784AF-0B45-4A46-A7F6-B63320B2A914}"/>
    <hyperlink ref="U342" r:id="rId4460" display="https://www.daloopa.com/src/4421764" xr:uid="{B9AD9A10-A34F-4DC7-9B99-6E97E6F4EB29}"/>
    <hyperlink ref="V342" r:id="rId4461" display="https://www.daloopa.com/src/4421737" xr:uid="{B5A0F827-FE6B-4C46-869B-DAB88A029A87}"/>
    <hyperlink ref="W342" r:id="rId4462" display="https://www.daloopa.com/src/4421710" xr:uid="{06CEAC9F-674C-4DE4-BE1F-295F227D7827}"/>
    <hyperlink ref="X342" r:id="rId4463" display="https://www.daloopa.com/src/4421681" xr:uid="{E7229609-C2E1-4A74-A017-BF3A5B4DFDF7}"/>
    <hyperlink ref="Y342" r:id="rId4464" display="https://www.daloopa.com/src/4421652" xr:uid="{8C319ADE-CDAF-43FF-88FF-BE281A576692}"/>
    <hyperlink ref="Z342" r:id="rId4465" display="https://www.daloopa.com/src/4421624" xr:uid="{0C051FE9-8C74-444C-9AEA-CAC99D884574}"/>
    <hyperlink ref="AA342" r:id="rId4466" display="https://www.daloopa.com/src/4421599" xr:uid="{5B53F209-3FF3-4C59-9AB7-813FFFF46327}"/>
    <hyperlink ref="AB342" r:id="rId4467" display="https://www.daloopa.com/src/4421574" xr:uid="{822E6635-8DD0-419E-8811-83EB3E36F7D8}"/>
    <hyperlink ref="AC342" r:id="rId4468" display="https://www.daloopa.com/src/4421335" xr:uid="{DFC8C372-938A-470A-879E-0693762A99F2}"/>
    <hyperlink ref="AD342" r:id="rId4469" display="https://www.daloopa.com/src/4421290" xr:uid="{4B719974-81CA-414A-9910-18637B8E89D4}"/>
    <hyperlink ref="AE342" r:id="rId4470" display="https://www.daloopa.com/src/4421262" xr:uid="{A66786DB-4BAB-4538-A145-82213E808AE8}"/>
    <hyperlink ref="AF342" r:id="rId4471" display="https://www.daloopa.com/src/4421193" xr:uid="{23194044-F05B-4CE3-9C7D-F39F2435DF1C}"/>
    <hyperlink ref="AG342" r:id="rId4472" display="https://www.daloopa.com/src/8847447" xr:uid="{E00B5E23-5C6E-437F-8A8B-8660C9185A4C}"/>
    <hyperlink ref="AH342" r:id="rId4473" display="https://www.daloopa.com/src/8847474" xr:uid="{DC1B2356-53E1-41D4-8B1F-A787F11624CD}"/>
    <hyperlink ref="AI342" r:id="rId4474" display="https://www.daloopa.com/src/18752961" xr:uid="{98152F28-7D91-4BE9-85D6-2E71C71DC3CD}"/>
    <hyperlink ref="AJ342" r:id="rId4475" display="https://www.daloopa.com/src/18729716" xr:uid="{F4776900-7C56-45D5-9E0E-7AA8805E7470}"/>
    <hyperlink ref="AK342" r:id="rId4476" display="https://www.daloopa.com/src/23051281" xr:uid="{31018084-5EC5-4422-AB22-51FB02FE1F1A}"/>
    <hyperlink ref="AL342" r:id="rId4477" display="https://www.daloopa.com/src/33992256" xr:uid="{E5C685F3-B89D-42CC-A3D8-04BE6859D487}"/>
    <hyperlink ref="AM342" r:id="rId4478" display="https://www.daloopa.com/src/41059570" xr:uid="{4D909134-381C-4577-9AD6-07521AFE1A84}"/>
    <hyperlink ref="AN342" r:id="rId4479" display="https://www.daloopa.com/src/50447768" xr:uid="{73FB8F51-B0BF-47E8-A6D2-903EBA8D3F30}"/>
    <hyperlink ref="AO342" r:id="rId4480" display="https://www.daloopa.com/src/55731610" xr:uid="{4821D9AA-43D6-41EB-B362-D4FCF9DB59F7}"/>
    <hyperlink ref="AP342" r:id="rId4481" display="https://www.daloopa.com/src/60194215" xr:uid="{DB2DAA3D-74AA-4804-A85E-6C6E41E086A2}"/>
    <hyperlink ref="AQ342" r:id="rId4482" display="https://www.daloopa.com/src/64848753" xr:uid="{716B2B44-6400-41BB-B2FE-E092FE74F1AF}"/>
    <hyperlink ref="AR342" r:id="rId4483" display="https://www.daloopa.com/src/69162587" xr:uid="{ADAC1FBC-6D9B-41DB-91AC-B1702001E664}"/>
    <hyperlink ref="AS342" r:id="rId4484" display="https://www.daloopa.com/src/75006751" xr:uid="{5772E7FE-5770-4F42-86F6-2A5E4E65DDC8}"/>
    <hyperlink ref="AU342" r:id="rId4485" display="https://www.daloopa.com/src/76525861" xr:uid="{D7F117C5-C6DA-4816-827F-4F57204F2A3F}"/>
    <hyperlink ref="AV342" r:id="rId4486" display="https://www.daloopa.com/src/76525862" xr:uid="{7D23D00D-547A-4643-9947-46E537CC1003}"/>
    <hyperlink ref="AW342" r:id="rId4487" display="https://www.daloopa.com/src/76525863" xr:uid="{E21EDCEF-5BFD-47EF-8577-3159990649C6}"/>
    <hyperlink ref="AX342" r:id="rId4488" display="https://www.daloopa.com/src/76525864" xr:uid="{8964BDD5-66A8-4476-9E8F-6874A561208F}"/>
    <hyperlink ref="AY342" r:id="rId4489" display="https://www.daloopa.com/src/76525865" xr:uid="{AF769F67-D690-4151-A9BA-55EE4E27D7FD}"/>
    <hyperlink ref="AZ342" r:id="rId4490" display="https://www.daloopa.com/src/76525866" xr:uid="{1490DED3-6A85-46C3-8FA2-578E7A0E96D2}"/>
    <hyperlink ref="BA342" r:id="rId4491" display="https://www.daloopa.com/src/76525867" xr:uid="{86ACB1B7-5DDD-4306-B9B0-5B7EF11A347C}"/>
    <hyperlink ref="BB342" r:id="rId4492" display="https://www.daloopa.com/src/76525868" xr:uid="{2EF4A4D5-2496-4BCC-BBBA-DF56FEB5FBC7}"/>
    <hyperlink ref="BC342" r:id="rId4493" display="https://www.daloopa.com/src/76525869" xr:uid="{1CF70A8B-8C5E-43DF-9659-5C44BD4D2A96}"/>
    <hyperlink ref="BD342" r:id="rId4494" display="https://www.daloopa.com/src/76525870" xr:uid="{D9CD5A96-3DC6-4484-B0C4-B7F24B1CA112}"/>
    <hyperlink ref="A345" r:id="rId4495" xr:uid="{282702BA-EBCB-4850-801A-1DE6859C767A}"/>
    <hyperlink ref="C345" r:id="rId4496" xr:uid="{3AE42161-54F1-4D26-BF87-77AF698F430F}"/>
    <hyperlink ref="E345" r:id="rId4497" display="https://www.daloopa.com/src/4421368" xr:uid="{5871E239-9C81-40EF-9FAA-7DEBE5B436D3}"/>
    <hyperlink ref="F345" r:id="rId4498" display="https://www.daloopa.com/src/4421394" xr:uid="{BF4BAED1-6B1A-4813-86F3-DD9C520502B0}"/>
    <hyperlink ref="G345" r:id="rId4499" display="https://www.daloopa.com/src/4421402" xr:uid="{0C232810-904F-4C9C-B36E-8235CEE5C179}"/>
    <hyperlink ref="H345" r:id="rId4500" display="https://www.daloopa.com/src/4421449" xr:uid="{52A047AA-8573-4946-8F08-1F73D3C81546}"/>
    <hyperlink ref="I345" r:id="rId4501" display="https://www.daloopa.com/src/4421484" xr:uid="{9DC60FAA-F1B9-4622-ACF5-CD75CB32E535}"/>
    <hyperlink ref="J345" r:id="rId4502" display="https://www.daloopa.com/src/4421516" xr:uid="{88EF1771-CC95-4AD4-8F99-F4B47DBFDFAE}"/>
    <hyperlink ref="K345" r:id="rId4503" display="https://www.daloopa.com/src/4421529" xr:uid="{457AB0E8-9B09-4F0C-AC83-433F940F49EC}"/>
    <hyperlink ref="L345" r:id="rId4504" display="https://www.daloopa.com/src/4422028" xr:uid="{B4B7EF31-F951-4036-9F2D-FA02D6C16870}"/>
    <hyperlink ref="M345" r:id="rId4505" display="https://www.daloopa.com/src/4422000" xr:uid="{0BB16B71-5033-4D92-A376-42374B189DED}"/>
    <hyperlink ref="N345" r:id="rId4506" display="https://www.daloopa.com/src/4421966" xr:uid="{546365D1-A62E-404A-A9EB-44CAD9CF677C}"/>
    <hyperlink ref="O345" r:id="rId4507" display="https://www.daloopa.com/src/4421940" xr:uid="{98099A33-E3C8-4732-8D67-54FDB1BAA42D}"/>
    <hyperlink ref="P345" r:id="rId4508" display="https://www.daloopa.com/src/4421914" xr:uid="{31169546-FFAD-4097-B13F-18A0125F533E}"/>
    <hyperlink ref="Q345" r:id="rId4509" display="https://www.daloopa.com/src/4421884" xr:uid="{7B4542B4-3E5F-4677-912D-413571AB353B}"/>
    <hyperlink ref="R345" r:id="rId4510" display="https://www.daloopa.com/src/4421856" xr:uid="{DADDD2D8-9050-466A-9567-6CFA6060A203}"/>
    <hyperlink ref="S345" r:id="rId4511" display="https://www.daloopa.com/src/4421818" xr:uid="{34BF57BC-8E4B-4E5F-BB77-3B03CA3D4B22}"/>
    <hyperlink ref="T345" r:id="rId4512" display="https://www.daloopa.com/src/4421790" xr:uid="{4E8A727D-63B4-409D-A0CE-40190C5393C3}"/>
    <hyperlink ref="U345" r:id="rId4513" display="https://www.daloopa.com/src/4421765" xr:uid="{1C52C5B0-AB92-4550-8871-3AABFD83FE73}"/>
    <hyperlink ref="V345" r:id="rId4514" display="https://www.daloopa.com/src/4421738" xr:uid="{2660A49B-56DE-487C-8531-25CC2390CEA8}"/>
    <hyperlink ref="W345" r:id="rId4515" display="https://www.daloopa.com/src/4421711" xr:uid="{940A2097-FB20-48D0-B59C-261C3A95FE05}"/>
    <hyperlink ref="X345" r:id="rId4516" display="https://www.daloopa.com/src/4421682" xr:uid="{F8F1C169-1CAC-41E6-98B4-4A8793DFF344}"/>
    <hyperlink ref="Y345" r:id="rId4517" display="https://www.daloopa.com/src/4421653" xr:uid="{286D39C6-96DC-4698-A3FB-10F7F48BB9ED}"/>
    <hyperlink ref="Z345" r:id="rId4518" display="https://www.daloopa.com/src/4421625" xr:uid="{F79CF82F-E27A-4CEB-8173-CC359CE1857B}"/>
    <hyperlink ref="AA345" r:id="rId4519" display="https://www.daloopa.com/src/4421600" xr:uid="{5BF235FF-D228-4BAC-8BF8-059DB181C713}"/>
    <hyperlink ref="AB345" r:id="rId4520" display="https://www.daloopa.com/src/4421575" xr:uid="{63A4D429-7B5C-434A-9F56-E71C23FAB37B}"/>
    <hyperlink ref="AC345" r:id="rId4521" display="https://www.daloopa.com/src/4421336" xr:uid="{D007FD36-3CFF-45B5-9A10-0A677FC54D0C}"/>
    <hyperlink ref="AD345" r:id="rId4522" display="https://www.daloopa.com/src/4421291" xr:uid="{29FDC47F-071B-462E-BBD0-F4CCAF0EB816}"/>
    <hyperlink ref="AE345" r:id="rId4523" display="https://www.daloopa.com/src/4421263" xr:uid="{4673C48D-DFAE-4DB0-8535-8C31AF5ED194}"/>
    <hyperlink ref="AF345" r:id="rId4524" display="https://www.daloopa.com/src/4421194" xr:uid="{7D6BDEE1-7588-4D7A-8300-504C261D26CE}"/>
    <hyperlink ref="AG345" r:id="rId4525" display="https://www.daloopa.com/src/8847448" xr:uid="{53695633-DFEF-4AFC-8E30-846724C7498A}"/>
    <hyperlink ref="AH345" r:id="rId4526" display="https://www.daloopa.com/src/8847475" xr:uid="{F48715CE-4C21-46E9-BB26-00A26B2249E6}"/>
    <hyperlink ref="AI345" r:id="rId4527" display="https://www.daloopa.com/src/18731598" xr:uid="{ABF674B6-D48F-4216-B7AE-92EC55A953DC}"/>
    <hyperlink ref="AJ345" r:id="rId4528" display="https://www.daloopa.com/src/18729710" xr:uid="{2BDA5D5A-921F-438E-9234-274F0B21EC8B}"/>
    <hyperlink ref="AK345" r:id="rId4529" display="https://www.daloopa.com/src/23051286" xr:uid="{0E4BE734-63B7-4A2C-84DF-8D266CCD18AB}"/>
    <hyperlink ref="AL345" r:id="rId4530" display="https://www.daloopa.com/src/33992271" xr:uid="{79CEEEB3-3ACE-4442-A486-0333E4DE7495}"/>
    <hyperlink ref="AM345" r:id="rId4531" display="https://www.daloopa.com/src/41059593" xr:uid="{01CD6205-BB1F-4C61-8D74-BAA4549BC4E3}"/>
    <hyperlink ref="AN345" r:id="rId4532" display="https://www.daloopa.com/src/50447775" xr:uid="{1EF270AF-9E58-4416-B42B-B00540CEB126}"/>
    <hyperlink ref="AO345" r:id="rId4533" display="https://www.daloopa.com/src/55731618" xr:uid="{0A04E96E-F97E-4B62-8E98-B885EA8038A6}"/>
    <hyperlink ref="AP345" r:id="rId4534" display="https://www.daloopa.com/src/60194213" xr:uid="{EFC579AA-E3D1-40E8-84C5-B7C874440061}"/>
    <hyperlink ref="AQ345" r:id="rId4535" display="https://www.daloopa.com/src/64848756" xr:uid="{A6D28EA2-4FD2-4F52-8469-64F2AF6AE527}"/>
    <hyperlink ref="AR345" r:id="rId4536" display="https://www.daloopa.com/src/69162584" xr:uid="{440DFAB1-76DD-48BD-BB9A-BDAB46FD98E3}"/>
    <hyperlink ref="AS345" r:id="rId4537" display="https://www.daloopa.com/src/75006747" xr:uid="{FC8EB582-8C1E-49A5-8E17-5DC7356C6039}"/>
    <hyperlink ref="AU345" r:id="rId4538" display="https://www.daloopa.com/src/76525871" xr:uid="{C42F24D6-7D03-4FBA-A7C2-8615FF23F88F}"/>
    <hyperlink ref="AV345" r:id="rId4539" display="https://www.daloopa.com/src/76525872" xr:uid="{A6F4999C-78A0-4C5D-A22B-4A63AFFFFD64}"/>
    <hyperlink ref="AW345" r:id="rId4540" display="https://www.daloopa.com/src/76525873" xr:uid="{DCE21242-0EFE-4C88-8576-DEB2C2F72BC5}"/>
    <hyperlink ref="AX345" r:id="rId4541" display="https://www.daloopa.com/src/76525874" xr:uid="{B9DFA221-4EC3-4504-A8B2-5E5DD704F5A1}"/>
    <hyperlink ref="AY345" r:id="rId4542" display="https://www.daloopa.com/src/76525875" xr:uid="{987DE563-1126-404D-8B4F-3D0261C28F8C}"/>
    <hyperlink ref="AZ345" r:id="rId4543" display="https://www.daloopa.com/src/76525876" xr:uid="{6EA5910F-E7A7-42FE-86C6-73389A722A69}"/>
    <hyperlink ref="BA345" r:id="rId4544" display="https://www.daloopa.com/src/76525877" xr:uid="{6BCE3594-C10E-4615-8C10-BA7066510CF9}"/>
    <hyperlink ref="BB345" r:id="rId4545" display="https://www.daloopa.com/src/76525878" xr:uid="{C6855200-0E9B-4B81-BA5E-94AFFB8C764D}"/>
    <hyperlink ref="BC345" r:id="rId4546" display="https://www.daloopa.com/src/76525879" xr:uid="{1434F57A-02B4-4CE2-B66F-07D320FBBBB8}"/>
    <hyperlink ref="BD345" r:id="rId4547" display="https://www.daloopa.com/src/76525880" xr:uid="{7D8B0770-6A36-4325-85DF-5E419CDBBC71}"/>
    <hyperlink ref="A346" r:id="rId4548" xr:uid="{842074CB-AB1C-461F-A48B-FDF2AE3800D4}"/>
    <hyperlink ref="C346" r:id="rId4549" xr:uid="{C3ACF2A2-1020-4105-991A-DD778C2E30BB}"/>
    <hyperlink ref="E346" r:id="rId4550" display="https://www.daloopa.com/src/4421369" xr:uid="{3BE73F0E-2F21-4F6F-8ABF-386C6B4B6BF3}"/>
    <hyperlink ref="F346" r:id="rId4551" display="https://www.daloopa.com/src/4421395" xr:uid="{20E73E8D-E56F-4F8E-9136-5043EFCAFC3D}"/>
    <hyperlink ref="G346" r:id="rId4552" display="https://www.daloopa.com/src/4421403" xr:uid="{204E6C04-170A-4DB7-A3CB-EC0767C90703}"/>
    <hyperlink ref="H346" r:id="rId4553" display="https://www.daloopa.com/src/4421450" xr:uid="{B1363DF2-2A4A-43D2-A74D-8307CC62AB3F}"/>
    <hyperlink ref="I346" r:id="rId4554" display="https://www.daloopa.com/src/4421485" xr:uid="{25A6F75F-2906-4A87-B894-644B7DACC417}"/>
    <hyperlink ref="J346" r:id="rId4555" display="https://www.daloopa.com/src/4421517" xr:uid="{5DF58D76-54AB-44E2-958B-0ECD6906F3F9}"/>
    <hyperlink ref="K346" r:id="rId4556" display="https://www.daloopa.com/src/4421530" xr:uid="{F1EEF965-5126-4C5C-A852-D5B9B03FB565}"/>
    <hyperlink ref="L346" r:id="rId4557" display="https://www.daloopa.com/src/4422029" xr:uid="{C415C9F4-C5A3-4016-89C8-24DF8523BE36}"/>
    <hyperlink ref="M346" r:id="rId4558" display="https://www.daloopa.com/src/4422001" xr:uid="{0A0DD3FE-F3AA-4A5C-84F3-C22AD29B9E51}"/>
    <hyperlink ref="N346" r:id="rId4559" display="https://www.daloopa.com/src/4421967" xr:uid="{03A8E923-ACE4-4759-A67C-660C9EC93E43}"/>
    <hyperlink ref="O346" r:id="rId4560" display="https://www.daloopa.com/src/4421941" xr:uid="{D98902F7-D517-4351-87D2-98D4EB481E80}"/>
    <hyperlink ref="P346" r:id="rId4561" display="https://www.daloopa.com/src/4421915" xr:uid="{29D8C60A-C621-437F-9B7C-01ECE09BC398}"/>
    <hyperlink ref="Q346" r:id="rId4562" display="https://www.daloopa.com/src/4421885" xr:uid="{250D8D72-6237-4F47-B6EF-7114AD0018AF}"/>
    <hyperlink ref="R346" r:id="rId4563" display="https://www.daloopa.com/src/4421857" xr:uid="{F51045E1-A9BF-4F32-AF2A-5AFE4B034E64}"/>
    <hyperlink ref="S346" r:id="rId4564" display="https://www.daloopa.com/src/4421819" xr:uid="{E6B5136D-51F3-48B7-A928-E31CCD1D3B6C}"/>
    <hyperlink ref="T346" r:id="rId4565" display="https://www.daloopa.com/src/4421791" xr:uid="{A395F262-510A-49B3-9270-3B1969F752BF}"/>
    <hyperlink ref="U346" r:id="rId4566" display="https://www.daloopa.com/src/4421766" xr:uid="{46A09913-A9AB-4C90-8D03-6E0B9F5A360D}"/>
    <hyperlink ref="V346" r:id="rId4567" display="https://www.daloopa.com/src/4421739" xr:uid="{682DAEEF-956C-48BD-8BB9-4534966ADC9A}"/>
    <hyperlink ref="W346" r:id="rId4568" display="https://www.daloopa.com/src/4421712" xr:uid="{26C158E0-679C-4323-9CE8-B98FFF6ED1CA}"/>
    <hyperlink ref="X346" r:id="rId4569" display="https://www.daloopa.com/src/4421683" xr:uid="{4E145A70-C0B3-4ABB-8F31-9DA0E1547ED4}"/>
    <hyperlink ref="Y346" r:id="rId4570" display="https://www.daloopa.com/src/4421654" xr:uid="{0D67E9AE-7F43-4A8D-B518-8BCF4176D060}"/>
    <hyperlink ref="Z346" r:id="rId4571" display="https://www.daloopa.com/src/4421626" xr:uid="{AABE459C-3C82-4BDA-86C1-56397464BC0C}"/>
    <hyperlink ref="AA346" r:id="rId4572" display="https://www.daloopa.com/src/4421601" xr:uid="{B22B1275-37E8-4065-94E2-BDB8EA5D21E1}"/>
    <hyperlink ref="AB346" r:id="rId4573" display="https://www.daloopa.com/src/4421576" xr:uid="{CA5E1E20-5908-45AD-9180-AAB1D7CAB670}"/>
    <hyperlink ref="AC346" r:id="rId4574" display="https://www.daloopa.com/src/4421337" xr:uid="{0FC5D977-3E6D-4EE1-A8B9-9E60D35B034C}"/>
    <hyperlink ref="AD346" r:id="rId4575" display="https://www.daloopa.com/src/4421292" xr:uid="{3E15D607-6630-4078-A150-A0DF7530CB5A}"/>
    <hyperlink ref="AE346" r:id="rId4576" display="https://www.daloopa.com/src/4421264" xr:uid="{7F673A76-9B6B-41DD-9D17-4144DF75D80D}"/>
    <hyperlink ref="AF346" r:id="rId4577" display="https://www.daloopa.com/src/4421195" xr:uid="{5AA56061-0CAD-4C2F-8E6E-DDD2985E9AFA}"/>
    <hyperlink ref="AG346" r:id="rId4578" display="https://www.daloopa.com/src/8847449" xr:uid="{754DA663-DC77-4736-8E52-337E10CC0773}"/>
    <hyperlink ref="AH346" r:id="rId4579" display="https://www.daloopa.com/src/8847476" xr:uid="{3AD2110E-5C36-4934-8DA7-2C502D11236A}"/>
    <hyperlink ref="AI346" r:id="rId4580" display="https://www.daloopa.com/src/18731602" xr:uid="{1D4401CC-B845-44D7-8077-4DD4DC68D99D}"/>
    <hyperlink ref="AJ346" r:id="rId4581" display="https://www.daloopa.com/src/18729715" xr:uid="{675CA738-B90A-4AA0-A578-38E203E7AD63}"/>
    <hyperlink ref="AK346" r:id="rId4582" display="https://www.daloopa.com/src/23051294" xr:uid="{1640BD83-22A1-4C8C-A5DB-A86FBE8D4DED}"/>
    <hyperlink ref="AL346" r:id="rId4583" display="https://www.daloopa.com/src/33992270" xr:uid="{6FFC22E0-7FDD-4BA0-B138-0FB9EE90E5AC}"/>
    <hyperlink ref="AM346" r:id="rId4584" display="https://www.daloopa.com/src/41059592" xr:uid="{0385B134-7B8D-479F-B503-CD91CB5DE72B}"/>
    <hyperlink ref="AN346" r:id="rId4585" display="https://www.daloopa.com/src/50447772" xr:uid="{C278274A-C6D7-46FF-8C2C-889569CCC66C}"/>
    <hyperlink ref="AO346" r:id="rId4586" display="https://www.daloopa.com/src/55731611" xr:uid="{554462A6-ED11-45D1-A555-C90A2FBDDE84}"/>
    <hyperlink ref="AP346" r:id="rId4587" display="https://www.daloopa.com/src/60194216" xr:uid="{D7EC7743-151D-45D2-95CD-619DEFD49F5E}"/>
    <hyperlink ref="AQ346" r:id="rId4588" display="https://www.daloopa.com/src/64848754" xr:uid="{97CDBF68-5DF1-413E-A9A0-EABE74C4DE90}"/>
    <hyperlink ref="AR346" r:id="rId4589" display="https://www.daloopa.com/src/69162597" xr:uid="{55BE4AF1-B94C-4912-B0F7-74A2D9EB8F26}"/>
    <hyperlink ref="AS346" r:id="rId4590" display="https://www.daloopa.com/src/75006742" xr:uid="{1C844E8D-E523-4AA8-8ED7-0F0D7E7FD88D}"/>
    <hyperlink ref="AU346" r:id="rId4591" display="https://www.daloopa.com/src/76525881" xr:uid="{62D68B92-B50D-4C53-8D52-B6B783029BE3}"/>
    <hyperlink ref="AV346" r:id="rId4592" display="https://www.daloopa.com/src/76525882" xr:uid="{3340C92D-B71B-4528-AA45-9C5D9718C634}"/>
    <hyperlink ref="AW346" r:id="rId4593" display="https://www.daloopa.com/src/76525883" xr:uid="{1B080D46-9AB8-4E7E-B11C-BAE93F76D8ED}"/>
    <hyperlink ref="AX346" r:id="rId4594" display="https://www.daloopa.com/src/76525884" xr:uid="{1D5324DC-3A76-40EA-A335-BD12524FA9D7}"/>
    <hyperlink ref="AY346" r:id="rId4595" display="https://www.daloopa.com/src/76525885" xr:uid="{1CBC4C77-6808-4EEA-8FA2-D13D5D3D87FD}"/>
    <hyperlink ref="AZ346" r:id="rId4596" display="https://www.daloopa.com/src/76525886" xr:uid="{E6558BCB-77AF-406B-AA15-33AF4CF87CD0}"/>
    <hyperlink ref="BA346" r:id="rId4597" display="https://www.daloopa.com/src/76525887" xr:uid="{7DD5F09F-198F-432A-94DD-7EE39A48069A}"/>
    <hyperlink ref="BB346" r:id="rId4598" display="https://www.daloopa.com/src/76525888" xr:uid="{4246420F-5762-4881-8CA3-1B671AF0DDFD}"/>
    <hyperlink ref="BC346" r:id="rId4599" display="https://www.daloopa.com/src/76525889" xr:uid="{91C5772C-3E6A-4631-B116-199F079FDA20}"/>
    <hyperlink ref="BD346" r:id="rId4600" display="https://www.daloopa.com/src/76525890" xr:uid="{9E112097-DF53-4E25-862D-30AEC2412C30}"/>
    <hyperlink ref="A347" r:id="rId4601" xr:uid="{54B12724-BC8C-4175-9396-41B52032DD90}"/>
    <hyperlink ref="C347" r:id="rId4602" xr:uid="{185D4920-46E9-4371-8983-3DD3CF6EE9EC}"/>
    <hyperlink ref="E347" r:id="rId4603" display="https://www.daloopa.com/src/4421370" xr:uid="{05E68A23-A945-471D-A281-0CBA5CDCB39F}"/>
    <hyperlink ref="F347" r:id="rId4604" display="https://www.daloopa.com/src/4421396" xr:uid="{22F3D190-6CD7-4F70-8418-AC35CF4E083C}"/>
    <hyperlink ref="G347" r:id="rId4605" display="https://www.daloopa.com/src/4421404" xr:uid="{D6B22E8F-CE0F-4F2B-82C3-78D0146C67B6}"/>
    <hyperlink ref="H347" r:id="rId4606" display="https://www.daloopa.com/src/4421451" xr:uid="{E553B8EF-821D-4C79-878F-F0BBF4B87232}"/>
    <hyperlink ref="I347" r:id="rId4607" display="https://www.daloopa.com/src/4421486" xr:uid="{6B18B6EA-0830-48FB-B60C-367E5F708ECA}"/>
    <hyperlink ref="J347" r:id="rId4608" display="https://www.daloopa.com/src/4421518" xr:uid="{B9567671-CDF4-4A47-918E-7F27F32453BD}"/>
    <hyperlink ref="K347" r:id="rId4609" display="https://www.daloopa.com/src/4421531" xr:uid="{656A8D5D-D7E9-4C43-9634-2072D8698B64}"/>
    <hyperlink ref="L347" r:id="rId4610" display="https://www.daloopa.com/src/4422030" xr:uid="{413C88B0-BDAC-4DFF-ADCF-45D853F8DCCB}"/>
    <hyperlink ref="M347" r:id="rId4611" display="https://www.daloopa.com/src/4422002" xr:uid="{02CF634E-8147-4144-9DC6-4CF2742D2E22}"/>
    <hyperlink ref="N347" r:id="rId4612" display="https://www.daloopa.com/src/4421968" xr:uid="{DDA0A56B-6A73-4397-A0FC-493B53A1F654}"/>
    <hyperlink ref="O347" r:id="rId4613" display="https://www.daloopa.com/src/4421942" xr:uid="{83C15593-EA52-4EAC-9D91-C7F0AC9E0F21}"/>
    <hyperlink ref="P347" r:id="rId4614" display="https://www.daloopa.com/src/4421916" xr:uid="{024DBCDB-EB81-4DCA-8362-5ACD98C8705C}"/>
    <hyperlink ref="Q347" r:id="rId4615" display="https://www.daloopa.com/src/4421886" xr:uid="{59AEA54A-8EFD-41BA-BB8A-98E6844BACBD}"/>
    <hyperlink ref="R347" r:id="rId4616" display="https://www.daloopa.com/src/4421858" xr:uid="{8BCE7BB7-2F94-4422-8B96-07D96D62E8C2}"/>
    <hyperlink ref="S347" r:id="rId4617" display="https://www.daloopa.com/src/4421820" xr:uid="{210765BE-90E0-4FDE-8EF1-53FE45547C12}"/>
    <hyperlink ref="T347" r:id="rId4618" display="https://www.daloopa.com/src/4421792" xr:uid="{624DED7B-093F-4584-B6B1-7E3BB98F2A0A}"/>
    <hyperlink ref="U347" r:id="rId4619" display="https://www.daloopa.com/src/4421767" xr:uid="{07DBCE2C-96CC-4E96-A0BF-0A0AEB2BF16E}"/>
    <hyperlink ref="V347" r:id="rId4620" display="https://www.daloopa.com/src/4421740" xr:uid="{1B9D8914-A2E0-44A4-AFAE-A0965C67F67E}"/>
    <hyperlink ref="W347" r:id="rId4621" display="https://www.daloopa.com/src/4421713" xr:uid="{4641539C-0F91-459D-96A6-E1626A05DC4D}"/>
    <hyperlink ref="X347" r:id="rId4622" display="https://www.daloopa.com/src/4421684" xr:uid="{9F5933C6-C5AA-43A0-AB61-E87CE956D814}"/>
    <hyperlink ref="Y347" r:id="rId4623" display="https://www.daloopa.com/src/4421655" xr:uid="{F74E29D5-9F55-49D1-959E-16E091B7B244}"/>
    <hyperlink ref="Z347" r:id="rId4624" display="https://www.daloopa.com/src/4421627" xr:uid="{0B7C73D0-9FB3-42F4-AF6C-913426FE9582}"/>
    <hyperlink ref="AA347" r:id="rId4625" display="https://www.daloopa.com/src/4421602" xr:uid="{75B528E5-B97C-4768-9EB1-B5CE54463E13}"/>
    <hyperlink ref="AB347" r:id="rId4626" display="https://www.daloopa.com/src/4421577" xr:uid="{C8E53EA1-F0F6-4975-AA91-07645C8E61EB}"/>
    <hyperlink ref="AC347" r:id="rId4627" display="https://www.daloopa.com/src/4421338" xr:uid="{3E878B7D-4B0C-48A6-B65E-096244BD347D}"/>
    <hyperlink ref="AD347" r:id="rId4628" display="https://www.daloopa.com/src/4421293" xr:uid="{344BF922-DE94-4314-8F76-9941BA3EE44D}"/>
    <hyperlink ref="AE347" r:id="rId4629" display="https://www.daloopa.com/src/4421265" xr:uid="{1F508459-F661-4C81-85A7-78BC67230B76}"/>
    <hyperlink ref="AF347" r:id="rId4630" display="https://www.daloopa.com/src/4421196" xr:uid="{6CCCBE53-3CC0-444B-ACDB-461306B7AE0D}"/>
    <hyperlink ref="AG347" r:id="rId4631" display="https://www.daloopa.com/src/8847450" xr:uid="{0EB71D42-668A-49B2-B7A4-550CF40BE4BD}"/>
    <hyperlink ref="AH347" r:id="rId4632" display="https://www.daloopa.com/src/8847477" xr:uid="{50883CC4-AD8A-474E-B74A-4664FB7A31F1}"/>
    <hyperlink ref="AI347" r:id="rId4633" display="https://www.daloopa.com/src/18731601" xr:uid="{FCB39FA5-C1DC-423C-A072-6DDA81E3F27B}"/>
    <hyperlink ref="AJ347" r:id="rId4634" display="https://www.daloopa.com/src/18729714" xr:uid="{CABCC9B6-427B-441D-A010-90B7200C4F10}"/>
    <hyperlink ref="AK347" r:id="rId4635" display="https://www.daloopa.com/src/23051295" xr:uid="{498D191D-513B-45E6-9EBD-15A9F19B8786}"/>
    <hyperlink ref="AL347" r:id="rId4636" display="https://www.daloopa.com/src/33992272" xr:uid="{67F9B5B6-CE32-4179-9ADA-D07418907037}"/>
    <hyperlink ref="AM347" r:id="rId4637" display="https://www.daloopa.com/src/41059591" xr:uid="{D7B383BE-7DEC-4B94-A40B-A6AF0E45ECEC}"/>
    <hyperlink ref="AN347" r:id="rId4638" display="https://www.daloopa.com/src/50447774" xr:uid="{E36ECF10-8B72-48E6-9051-C656E50AAC4E}"/>
    <hyperlink ref="AO347" r:id="rId4639" display="https://www.daloopa.com/src/55731614" xr:uid="{DED4ABC5-E49A-48AA-AE40-18C4BC9EB6B0}"/>
    <hyperlink ref="AP347" r:id="rId4640" display="https://www.daloopa.com/src/60194208" xr:uid="{0A341C74-001E-4175-A5E3-FE776C953852}"/>
    <hyperlink ref="AQ347" r:id="rId4641" display="https://www.daloopa.com/src/64848751" xr:uid="{32C6F2BB-4299-4628-8BEA-54C8EBEA6B81}"/>
    <hyperlink ref="AR347" r:id="rId4642" display="https://www.daloopa.com/src/69162596" xr:uid="{577919F7-7216-48AF-8978-D9F5F761E576}"/>
    <hyperlink ref="AS347" r:id="rId4643" display="https://www.daloopa.com/src/75006746" xr:uid="{7FB0124E-539E-49F6-B087-3DB7CF2D19E6}"/>
    <hyperlink ref="AU347" r:id="rId4644" display="https://www.daloopa.com/src/76525891" xr:uid="{4AF30D06-2DD7-4CD1-BE96-28F0019755A0}"/>
    <hyperlink ref="AV347" r:id="rId4645" display="https://www.daloopa.com/src/76525892" xr:uid="{732856E2-4C2D-442C-B980-A39CA08719D0}"/>
    <hyperlink ref="AW347" r:id="rId4646" display="https://www.daloopa.com/src/76525893" xr:uid="{1252233B-432C-4759-9510-B01C0B14CF18}"/>
    <hyperlink ref="AX347" r:id="rId4647" display="https://www.daloopa.com/src/76525894" xr:uid="{DDF103E7-AA3E-4DAC-AC3F-AE9530E39F30}"/>
    <hyperlink ref="AY347" r:id="rId4648" display="https://www.daloopa.com/src/76525895" xr:uid="{26A3D1E1-AE69-423A-99C0-F483546F229C}"/>
    <hyperlink ref="AZ347" r:id="rId4649" display="https://www.daloopa.com/src/76525896" xr:uid="{7F4D740F-7AA3-4BCB-B0FC-5CD134D5969A}"/>
    <hyperlink ref="BA347" r:id="rId4650" display="https://www.daloopa.com/src/76525897" xr:uid="{17A5AFBE-BF88-41DD-87EE-471ED0B059CA}"/>
    <hyperlink ref="BB347" r:id="rId4651" display="https://www.daloopa.com/src/76525898" xr:uid="{7A5D2A56-1E68-490D-8771-57F0F0D03392}"/>
    <hyperlink ref="BC347" r:id="rId4652" display="https://www.daloopa.com/src/76525899" xr:uid="{A8535085-DC35-4BC1-9967-84129A54DAEF}"/>
    <hyperlink ref="BD347" r:id="rId4653" display="https://www.daloopa.com/src/76525900" xr:uid="{8F9E75F4-A148-49BF-860C-5A26B794644D}"/>
    <hyperlink ref="A348" r:id="rId4654" xr:uid="{88D0AF34-9662-4D84-8E4E-457399300D6B}"/>
    <hyperlink ref="C348" r:id="rId4655" xr:uid="{D3D4269E-25FD-4525-88E6-3BEA83552734}"/>
    <hyperlink ref="E348" r:id="rId4656" display="https://www.daloopa.com/src/4421371" xr:uid="{2A8C2FF6-26BB-4FFA-A545-6F689C1E65ED}"/>
    <hyperlink ref="F348" r:id="rId4657" display="https://www.daloopa.com/src/4421397" xr:uid="{232980A6-3E87-4FA2-8420-951A09405BA3}"/>
    <hyperlink ref="G348" r:id="rId4658" display="https://www.daloopa.com/src/4421405" xr:uid="{B74998FA-323F-4EB0-9988-4E0B3F23B094}"/>
    <hyperlink ref="H348" r:id="rId4659" display="https://www.daloopa.com/src/4421452" xr:uid="{C663605C-B435-4A86-9B42-8F1B7ED89493}"/>
    <hyperlink ref="I348" r:id="rId4660" display="https://www.daloopa.com/src/4421487" xr:uid="{0DC74872-093E-494D-AC9B-7F86E3A8095C}"/>
    <hyperlink ref="J348" r:id="rId4661" display="https://www.daloopa.com/src/4421519" xr:uid="{BA5C2A26-490C-4F14-9513-88A2AD93CC5B}"/>
    <hyperlink ref="K348" r:id="rId4662" display="https://www.daloopa.com/src/4421532" xr:uid="{BCCE83C7-5615-498D-B7D3-E1011F8D6D58}"/>
    <hyperlink ref="L348" r:id="rId4663" display="https://www.daloopa.com/src/4422031" xr:uid="{3A79009F-6848-4A8E-AFC0-A4BFBC50EA4C}"/>
    <hyperlink ref="M348" r:id="rId4664" display="https://www.daloopa.com/src/4422003" xr:uid="{6263BF1D-805E-4860-846D-13F254BC5294}"/>
    <hyperlink ref="N348" r:id="rId4665" display="https://www.daloopa.com/src/4421969" xr:uid="{80D14CB7-DBAA-4F7E-9004-CCFCED14DA89}"/>
    <hyperlink ref="O348" r:id="rId4666" display="https://www.daloopa.com/src/4421943" xr:uid="{88A20741-67F5-45DC-B46A-05898BF17CA1}"/>
    <hyperlink ref="P348" r:id="rId4667" display="https://www.daloopa.com/src/4421917" xr:uid="{AE255573-90BB-4AA0-AE3F-D882CAB057E9}"/>
    <hyperlink ref="Q348" r:id="rId4668" display="https://www.daloopa.com/src/4421887" xr:uid="{839A4EDB-877A-4A21-9738-69BD6D64656A}"/>
    <hyperlink ref="R348" r:id="rId4669" display="https://www.daloopa.com/src/4421859" xr:uid="{51DC8EC3-33B5-4520-BA1C-B2C6DF6BCDD3}"/>
    <hyperlink ref="S348" r:id="rId4670" display="https://www.daloopa.com/src/4421821" xr:uid="{06B762F1-9B7F-42B3-BE70-A4FD89E73668}"/>
    <hyperlink ref="T348" r:id="rId4671" display="https://www.daloopa.com/src/4421793" xr:uid="{D4A8BCA5-6738-424D-AECF-8AA5AF8C089A}"/>
    <hyperlink ref="U348" r:id="rId4672" display="https://www.daloopa.com/src/4421768" xr:uid="{CE013113-2131-4127-9EAE-C8E000953F31}"/>
    <hyperlink ref="V348" r:id="rId4673" display="https://www.daloopa.com/src/4421741" xr:uid="{AB660D24-80E4-45CB-B2DD-CAE167EB61AE}"/>
    <hyperlink ref="W348" r:id="rId4674" display="https://www.daloopa.com/src/4421714" xr:uid="{F24DA10E-0429-447B-858E-56E571749E9C}"/>
    <hyperlink ref="X348" r:id="rId4675" display="https://www.daloopa.com/src/4421685" xr:uid="{FE808353-9639-4F59-8BA7-1265F7F6C568}"/>
    <hyperlink ref="Y348" r:id="rId4676" display="https://www.daloopa.com/src/4421656" xr:uid="{EA9FF408-552A-4BB6-BAD9-FBA78FAD2091}"/>
    <hyperlink ref="Z348" r:id="rId4677" display="https://www.daloopa.com/src/4421628" xr:uid="{EB848CFE-DD83-4F0B-8C24-FBA6F80F600F}"/>
    <hyperlink ref="AA348" r:id="rId4678" display="https://www.daloopa.com/src/4421603" xr:uid="{5310B3F6-7F4C-4751-B138-ECBB72E0CDB1}"/>
    <hyperlink ref="AB348" r:id="rId4679" display="https://www.daloopa.com/src/4421578" xr:uid="{5717D41A-23B2-47C7-9C83-803A01513D96}"/>
    <hyperlink ref="AC348" r:id="rId4680" display="https://www.daloopa.com/src/4421339" xr:uid="{E7CA80AE-64D6-4B7F-931F-B3570CD76C07}"/>
    <hyperlink ref="AD348" r:id="rId4681" display="https://www.daloopa.com/src/4421294" xr:uid="{1C0D5CC9-B7DE-4C47-B744-8E11C4719248}"/>
    <hyperlink ref="AE348" r:id="rId4682" display="https://www.daloopa.com/src/4421266" xr:uid="{B4E95423-3729-4F5C-84AE-80484EB7535D}"/>
    <hyperlink ref="AF348" r:id="rId4683" display="https://www.daloopa.com/src/4421197" xr:uid="{2600154E-2846-4CEA-A1DE-97EC495204D5}"/>
    <hyperlink ref="AG348" r:id="rId4684" display="https://www.daloopa.com/src/8847451" xr:uid="{090DF133-AE7D-4B90-89EF-FF9693047CEC}"/>
    <hyperlink ref="AH348" r:id="rId4685" display="https://www.daloopa.com/src/8847478" xr:uid="{2E108DB0-18CD-4B5A-8DC8-9C1055399866}"/>
    <hyperlink ref="AI348" r:id="rId4686" display="https://www.daloopa.com/src/18731599" xr:uid="{44C9547E-46E1-4639-A678-2C2DAA8292BB}"/>
    <hyperlink ref="AJ348" r:id="rId4687" display="https://www.daloopa.com/src/18729712" xr:uid="{15F16789-12CA-4618-9CD7-40FF11FE91DD}"/>
    <hyperlink ref="AK348" r:id="rId4688" display="https://www.daloopa.com/src/23051291" xr:uid="{CDC87A7B-E724-4793-AB26-1EF17737B30C}"/>
    <hyperlink ref="AL348" r:id="rId4689" display="https://www.daloopa.com/src/33992273" xr:uid="{AB30D3DF-2105-4152-8095-F82CC010009A}"/>
    <hyperlink ref="AM348" r:id="rId4690" display="https://www.daloopa.com/src/41059595" xr:uid="{52384FDA-2845-4BA8-BCAB-115224219627}"/>
    <hyperlink ref="AN348" r:id="rId4691" display="https://www.daloopa.com/src/50447769" xr:uid="{C3E24CDA-FF02-45D9-9CFD-32A0EDB588D5}"/>
    <hyperlink ref="AO348" r:id="rId4692" display="https://www.daloopa.com/src/55731616" xr:uid="{DA9D736E-5CFB-496C-912E-A2AD362B5612}"/>
    <hyperlink ref="AP348" r:id="rId4693" display="https://www.daloopa.com/src/60194207" xr:uid="{C2A08C94-CC90-4DA2-AE11-9113BF2F89E5}"/>
    <hyperlink ref="AQ348" r:id="rId4694" display="https://www.daloopa.com/src/64848759" xr:uid="{942C1B7F-34A2-4A1B-9DD0-15802D067250}"/>
    <hyperlink ref="AR348" r:id="rId4695" display="https://www.daloopa.com/src/69162585" xr:uid="{6994B8F0-6BDD-4BE8-B884-2B068B9ACB97}"/>
    <hyperlink ref="AS348" r:id="rId4696" display="https://www.daloopa.com/src/75006750" xr:uid="{427B7946-FE94-4AC6-9A69-F6900D8E7AF5}"/>
    <hyperlink ref="AU348" r:id="rId4697" display="https://www.daloopa.com/src/76525901" xr:uid="{557AD0CF-ED72-41DD-AC6C-23B1B7898E6B}"/>
    <hyperlink ref="AV348" r:id="rId4698" display="https://www.daloopa.com/src/76525902" xr:uid="{D3C474F8-6076-4933-A6D0-A06AB61A5147}"/>
    <hyperlink ref="AW348" r:id="rId4699" display="https://www.daloopa.com/src/76525903" xr:uid="{0FF12671-E63F-42C1-ABD0-5E00078E7465}"/>
    <hyperlink ref="AX348" r:id="rId4700" display="https://www.daloopa.com/src/76525904" xr:uid="{A12821C3-A625-4230-8C70-31145BBA1348}"/>
    <hyperlink ref="AY348" r:id="rId4701" display="https://www.daloopa.com/src/76525905" xr:uid="{DBF51F05-01B9-4C53-A1DF-C188F94CF7A8}"/>
    <hyperlink ref="AZ348" r:id="rId4702" display="https://www.daloopa.com/src/76525906" xr:uid="{1AAEC9CC-17CB-4B9D-9C6C-9CEB45158FE4}"/>
    <hyperlink ref="BA348" r:id="rId4703" display="https://www.daloopa.com/src/76525907" xr:uid="{88ABA14E-B4E1-4EA4-A51B-7FD8221AEDE4}"/>
    <hyperlink ref="BB348" r:id="rId4704" display="https://www.daloopa.com/src/76525908" xr:uid="{E8D56614-4642-4DE1-8F2E-0E85963B96B4}"/>
    <hyperlink ref="BC348" r:id="rId4705" display="https://www.daloopa.com/src/76525909" xr:uid="{BF3A8121-65BB-4C3A-A01D-0FE0728FCCF6}"/>
    <hyperlink ref="BD348" r:id="rId4706" display="https://www.daloopa.com/src/76525910" xr:uid="{487FE921-1427-4D56-8D96-8B2CBB011934}"/>
    <hyperlink ref="A349" r:id="rId4707" xr:uid="{6F33BA5E-3A44-4485-B343-4ECA12C12804}"/>
    <hyperlink ref="C349" r:id="rId4708" xr:uid="{9E9B6154-94C9-4118-84FE-47EC1FD95321}"/>
    <hyperlink ref="E349" r:id="rId4709" display="https://www.daloopa.com/src/4421372" xr:uid="{077C9820-F789-402D-AAC9-E2059A9159B1}"/>
    <hyperlink ref="F349" r:id="rId4710" display="https://www.daloopa.com/src/4421398" xr:uid="{D2DC43B9-DC6C-443A-B2E0-DE79B812C1F7}"/>
    <hyperlink ref="G349" r:id="rId4711" display="https://www.daloopa.com/src/4421406" xr:uid="{AAC823CE-B5DC-46BE-9630-D0E3D8C3CBEB}"/>
    <hyperlink ref="H349" r:id="rId4712" display="https://www.daloopa.com/src/4421453" xr:uid="{7063726D-CBC3-4701-AFA7-D824EC578697}"/>
    <hyperlink ref="I349" r:id="rId4713" display="https://www.daloopa.com/src/4421488" xr:uid="{42606D97-ECB6-4760-8104-CF26B9CD5D60}"/>
    <hyperlink ref="J349" r:id="rId4714" display="https://www.daloopa.com/src/4421520" xr:uid="{02F78704-12D4-4C1E-BB1E-509ACBFAD728}"/>
    <hyperlink ref="K349" r:id="rId4715" display="https://www.daloopa.com/src/4421533" xr:uid="{BF109235-8791-471A-9B4D-C881545DF097}"/>
    <hyperlink ref="L349" r:id="rId4716" display="https://www.daloopa.com/src/4422032" xr:uid="{5F4908A3-9AB4-42F3-9DC1-90704AB62411}"/>
    <hyperlink ref="M349" r:id="rId4717" display="https://www.daloopa.com/src/4422004" xr:uid="{F21C42DB-D71D-4F85-B784-B402C69DD9D0}"/>
    <hyperlink ref="N349" r:id="rId4718" display="https://www.daloopa.com/src/4421970" xr:uid="{73D198B7-E0DB-45AC-9B85-74A47D4E4148}"/>
    <hyperlink ref="O349" r:id="rId4719" display="https://www.daloopa.com/src/4421944" xr:uid="{40F06C01-B609-48B1-B5C2-451297673D9E}"/>
    <hyperlink ref="P349" r:id="rId4720" display="https://www.daloopa.com/src/4421918" xr:uid="{51D074EB-263F-4981-9B80-071031385230}"/>
    <hyperlink ref="Q349" r:id="rId4721" display="https://www.daloopa.com/src/4421888" xr:uid="{5172FAB1-14AC-4606-B777-7A774A7D9292}"/>
    <hyperlink ref="R349" r:id="rId4722" display="https://www.daloopa.com/src/4421860" xr:uid="{F0C2ED2B-9801-40B4-9F41-60BD9200DA80}"/>
    <hyperlink ref="S349" r:id="rId4723" display="https://www.daloopa.com/src/4421822" xr:uid="{22FB190B-1997-4FDA-9FB4-EFE5F627ED75}"/>
    <hyperlink ref="T349" r:id="rId4724" display="https://www.daloopa.com/src/4421794" xr:uid="{05FB201E-8666-467B-9785-7D93FC7825F1}"/>
    <hyperlink ref="U349" r:id="rId4725" display="https://www.daloopa.com/src/4421769" xr:uid="{81BD26D4-4DFE-4CA9-98B8-4C70F7205512}"/>
    <hyperlink ref="V349" r:id="rId4726" display="https://www.daloopa.com/src/4421742" xr:uid="{4B89F306-CB40-4C2E-8DAC-8B5D5216AF6C}"/>
    <hyperlink ref="W349" r:id="rId4727" display="https://www.daloopa.com/src/4421715" xr:uid="{C233E55B-F7BE-4C6C-A9AC-FA654320BE8D}"/>
    <hyperlink ref="X349" r:id="rId4728" display="https://www.daloopa.com/src/4421686" xr:uid="{D58EEE9F-EB98-4B4A-AAEB-17E58AEF5BF9}"/>
    <hyperlink ref="Y349" r:id="rId4729" display="https://www.daloopa.com/src/4421657" xr:uid="{82A03A89-A8ED-4766-A1AB-CE381763579E}"/>
    <hyperlink ref="Z349" r:id="rId4730" display="https://www.daloopa.com/src/4421629" xr:uid="{816382F3-1722-4408-9A3E-E8DC414F71AE}"/>
    <hyperlink ref="AA349" r:id="rId4731" display="https://www.daloopa.com/src/4421604" xr:uid="{1EDCB2CC-A442-4ABD-9FE4-07620C2897D8}"/>
    <hyperlink ref="AB349" r:id="rId4732" display="https://www.daloopa.com/src/4421579" xr:uid="{320A597F-3E66-44CB-AB5D-88CF1F3A7747}"/>
    <hyperlink ref="AC349" r:id="rId4733" display="https://www.daloopa.com/src/4421340" xr:uid="{618AB671-95EA-425A-90C6-A0842AF4E224}"/>
    <hyperlink ref="AD349" r:id="rId4734" display="https://www.daloopa.com/src/4421295" xr:uid="{B89D316E-33CB-4B63-8EE3-DC80ECA459F4}"/>
    <hyperlink ref="AE349" r:id="rId4735" display="https://www.daloopa.com/src/4421267" xr:uid="{5D3509D6-5D3F-4C43-BFD0-4398BBE35A5E}"/>
    <hyperlink ref="AF349" r:id="rId4736" display="https://www.daloopa.com/src/4421198" xr:uid="{346F3FB8-6D56-4BBC-AEC4-677A4F5B5AEA}"/>
    <hyperlink ref="AG349" r:id="rId4737" display="https://www.daloopa.com/src/8847452" xr:uid="{4B3FD9BB-2235-4B45-85CC-8A77CBCE2AF6}"/>
    <hyperlink ref="AH349" r:id="rId4738" display="https://www.daloopa.com/src/8847479" xr:uid="{95997923-A25C-49F4-8582-2B0361C67760}"/>
    <hyperlink ref="AI349" r:id="rId4739" display="https://www.daloopa.com/src/18731600" xr:uid="{4767D405-E49A-47DA-90CD-EFB99B33B12C}"/>
    <hyperlink ref="AJ349" r:id="rId4740" display="https://www.daloopa.com/src/18729713" xr:uid="{BA7038D7-DE46-4B99-B6E4-300A26B6F3DF}"/>
    <hyperlink ref="AK349" r:id="rId4741" display="https://www.daloopa.com/src/23051289" xr:uid="{3A1CC55B-3FDD-4B81-97A1-FA5D0FC166AF}"/>
    <hyperlink ref="AL349" r:id="rId4742" display="https://www.daloopa.com/src/33992268" xr:uid="{6E5C034C-60AD-494E-90F5-A7130D4CC851}"/>
    <hyperlink ref="AM349" r:id="rId4743" display="https://www.daloopa.com/src/41059594" xr:uid="{7F39E016-4A53-4939-9734-4D2FF6D13CE6}"/>
    <hyperlink ref="AN349" r:id="rId4744" display="https://www.daloopa.com/src/50447771" xr:uid="{1D36C675-366A-4694-A2C8-891310339060}"/>
    <hyperlink ref="AO349" r:id="rId4745" display="https://www.daloopa.com/src/55731613" xr:uid="{61DCCC96-57E8-4F31-AD04-7E545FF55AB9}"/>
    <hyperlink ref="AP349" r:id="rId4746" display="https://www.daloopa.com/src/60194210" xr:uid="{CBA56A41-1DF3-42A1-B055-1E1061F9F9F3}"/>
    <hyperlink ref="AQ349" r:id="rId4747" display="https://www.daloopa.com/src/64848752" xr:uid="{76C5F4C6-F6A9-4E86-96EB-5ED47C09D858}"/>
    <hyperlink ref="AR349" r:id="rId4748" display="https://www.daloopa.com/src/69162595" xr:uid="{EA201CAC-7FC1-4CA3-BF68-185BC0DB5515}"/>
    <hyperlink ref="AS349" r:id="rId4749" display="https://www.daloopa.com/src/75006737" xr:uid="{3632E9F2-1DC7-45EF-95DC-7550D6DBDA8D}"/>
    <hyperlink ref="AU349" r:id="rId4750" display="https://www.daloopa.com/src/76525911" xr:uid="{FBD657C1-6333-4A5F-A8FB-EF363D9EA1D2}"/>
    <hyperlink ref="AV349" r:id="rId4751" display="https://www.daloopa.com/src/76525912" xr:uid="{F118FAE8-2F75-4430-A4B3-8F56E450A4B5}"/>
    <hyperlink ref="AW349" r:id="rId4752" display="https://www.daloopa.com/src/76525913" xr:uid="{688057A8-8665-4FB6-9806-7A06AEA4B3E4}"/>
    <hyperlink ref="AX349" r:id="rId4753" display="https://www.daloopa.com/src/76525914" xr:uid="{2F8728A9-5575-4048-95CC-F44C4B164DFF}"/>
    <hyperlink ref="AY349" r:id="rId4754" display="https://www.daloopa.com/src/76525915" xr:uid="{C2CB0384-E616-4F54-865D-7EAFE2D7A2DF}"/>
    <hyperlink ref="AZ349" r:id="rId4755" display="https://www.daloopa.com/src/76525916" xr:uid="{D0006304-CA81-43B3-9A81-43F507621C9E}"/>
    <hyperlink ref="BA349" r:id="rId4756" display="https://www.daloopa.com/src/76525917" xr:uid="{36858B19-3010-40B8-9BB7-FEB7E0224555}"/>
    <hyperlink ref="BB349" r:id="rId4757" display="https://www.daloopa.com/src/76525918" xr:uid="{5E11BFCE-E3F0-476D-A0E6-1EB3DB5D8EB0}"/>
    <hyperlink ref="BC349" r:id="rId4758" display="https://www.daloopa.com/src/76525919" xr:uid="{90759253-C9E1-421F-B1DE-B3E7892F73D3}"/>
    <hyperlink ref="BD349" r:id="rId4759" display="https://www.daloopa.com/src/76525920" xr:uid="{EFAA700F-283D-4747-A0CD-686357C875F2}"/>
    <hyperlink ref="A351" r:id="rId4760" xr:uid="{B2078AA1-0720-4CB3-B926-1D5DE656D21D}"/>
    <hyperlink ref="C351" r:id="rId4761" xr:uid="{A3681A1E-7904-4548-8E35-CB3826FB63AE}"/>
    <hyperlink ref="E351" r:id="rId4762" display="https://www.daloopa.com/src/4421373" xr:uid="{D8E943A2-8B69-4DFB-ACF5-0371031F6F3D}"/>
    <hyperlink ref="F351" r:id="rId4763" display="https://www.daloopa.com/src/4421399" xr:uid="{445F93A3-A5C7-4D09-8B2F-2415C7C4D264}"/>
    <hyperlink ref="G351" r:id="rId4764" display="https://www.daloopa.com/src/4421407" xr:uid="{459EC88A-15E4-407B-A446-54BD4A293D59}"/>
    <hyperlink ref="H351" r:id="rId4765" display="https://www.daloopa.com/src/4421454" xr:uid="{59C809CB-EBDF-4B2B-805D-3A6D0E0F755E}"/>
    <hyperlink ref="I351" r:id="rId4766" display="https://www.daloopa.com/src/4421489" xr:uid="{886FE947-9DAD-4B75-8791-0A85524FA624}"/>
    <hyperlink ref="J351" r:id="rId4767" display="https://www.daloopa.com/src/4421521" xr:uid="{11334D74-0F34-4D5B-9A96-3644FB50A5DB}"/>
    <hyperlink ref="K351" r:id="rId4768" display="https://www.daloopa.com/src/4421534" xr:uid="{EF78EACF-CF43-423F-9656-B39B92E01D5E}"/>
    <hyperlink ref="L351" r:id="rId4769" display="https://www.daloopa.com/src/4422033" xr:uid="{0D5E657D-27C6-4DC4-9D17-05A7F9EE69D2}"/>
    <hyperlink ref="M351" r:id="rId4770" display="https://www.daloopa.com/src/4422005" xr:uid="{7EB08053-F551-4B9A-B5E0-5E280F3A9C05}"/>
    <hyperlink ref="N351" r:id="rId4771" display="https://www.daloopa.com/src/4421971" xr:uid="{D763A867-66DA-47C1-954A-45AEDCA3F16E}"/>
    <hyperlink ref="O351" r:id="rId4772" display="https://www.daloopa.com/src/4421945" xr:uid="{C3358A6C-11BD-4E9A-B37B-51E1D1073A3E}"/>
    <hyperlink ref="P351" r:id="rId4773" display="https://www.daloopa.com/src/4421919" xr:uid="{5A0ABFE4-BA45-4C00-ABB9-0BB4A19A31D0}"/>
    <hyperlink ref="Q351" r:id="rId4774" display="https://www.daloopa.com/src/4421889" xr:uid="{3BEC9CD2-4719-4D2E-AB15-396BEB4D722E}"/>
    <hyperlink ref="R351" r:id="rId4775" display="https://www.daloopa.com/src/4421861" xr:uid="{AAA23F7B-8972-433B-9B89-13611AD76BB9}"/>
    <hyperlink ref="S351" r:id="rId4776" display="https://www.daloopa.com/src/4421823" xr:uid="{60F2B2AD-D3F8-4ADD-9E60-C42F21155B88}"/>
    <hyperlink ref="T351" r:id="rId4777" display="https://www.daloopa.com/src/4421795" xr:uid="{E4D3CD28-8C1A-49F5-86E9-2C5B7DCAC907}"/>
    <hyperlink ref="U351" r:id="rId4778" display="https://www.daloopa.com/src/4421770" xr:uid="{B050A6A3-25D5-4955-A9A8-06664C442D99}"/>
    <hyperlink ref="V351" r:id="rId4779" display="https://www.daloopa.com/src/4421743" xr:uid="{053F594B-91D8-4C30-B6C2-2C5F365854BC}"/>
    <hyperlink ref="W351" r:id="rId4780" display="https://www.daloopa.com/src/4421716" xr:uid="{F052F8C1-3375-4CC0-BFF4-2E51AEEBFB7E}"/>
    <hyperlink ref="X351" r:id="rId4781" display="https://www.daloopa.com/src/4421687" xr:uid="{62D9D547-B79A-4123-BCE8-E47892C6A9CD}"/>
    <hyperlink ref="Y351" r:id="rId4782" display="https://www.daloopa.com/src/4421658" xr:uid="{7A5841DD-3D07-4ACC-BF21-6788C5F37C10}"/>
    <hyperlink ref="Z351" r:id="rId4783" display="https://www.daloopa.com/src/4421630" xr:uid="{39CD9F58-78EC-4819-9256-517E9A9FD373}"/>
    <hyperlink ref="AA351" r:id="rId4784" display="https://www.daloopa.com/src/4421605" xr:uid="{15D0EAF0-14C3-4CB0-AC44-B64DD13374D4}"/>
    <hyperlink ref="AB351" r:id="rId4785" display="https://www.daloopa.com/src/4421580" xr:uid="{4E95C263-430B-432B-B314-95D145783071}"/>
    <hyperlink ref="AC351" r:id="rId4786" display="https://www.daloopa.com/src/4421341" xr:uid="{1D14DA33-60A7-4C24-9530-3C38261AA79A}"/>
    <hyperlink ref="AD351" r:id="rId4787" display="https://www.daloopa.com/src/4421296" xr:uid="{636AD178-A8CA-4CBC-90E0-26DE18C0BA6C}"/>
    <hyperlink ref="AE351" r:id="rId4788" display="https://www.daloopa.com/src/4421268" xr:uid="{954178DB-85B7-46B4-8446-BBBACA7B18AE}"/>
    <hyperlink ref="AF351" r:id="rId4789" display="https://www.daloopa.com/src/4421199" xr:uid="{B1CD3F14-D50A-4FB2-9BDE-3D758DF4C392}"/>
    <hyperlink ref="AG351" r:id="rId4790" display="https://www.daloopa.com/src/8847453" xr:uid="{72771023-AB06-4E84-9E92-EA7A58C9AFD4}"/>
    <hyperlink ref="AH351" r:id="rId4791" display="https://www.daloopa.com/src/8847480" xr:uid="{AE7C26CB-CE59-492D-A1E5-E5588E98DFB2}"/>
    <hyperlink ref="AI351" r:id="rId4792" display="https://www.daloopa.com/src/18731603" xr:uid="{3C61B92B-5122-4FCA-B8AE-2361889B8142}"/>
    <hyperlink ref="AJ351" r:id="rId4793" display="https://www.daloopa.com/src/18729708" xr:uid="{89B29302-AC57-4F3D-B689-153333EFB12F}"/>
    <hyperlink ref="AK351" r:id="rId4794" display="https://www.daloopa.com/src/23051306" xr:uid="{F31DC96A-45A5-49F9-A2E2-206474FCF46A}"/>
    <hyperlink ref="AL351" r:id="rId4795" display="https://www.daloopa.com/src/33992269" xr:uid="{C578AF88-6B2D-4104-9AA2-C2CE33192591}"/>
    <hyperlink ref="AM351" r:id="rId4796" display="https://www.daloopa.com/src/41059590" xr:uid="{43081F8D-8845-4CC4-8886-E269F49E6454}"/>
    <hyperlink ref="AN351" r:id="rId4797" display="https://www.daloopa.com/src/50447770" xr:uid="{A893A47E-0D50-4FEB-9492-56492E21AF0A}"/>
    <hyperlink ref="AO351" r:id="rId4798" display="https://www.daloopa.com/src/55731612" xr:uid="{05A019C0-28B0-4B62-A066-FD143BB947E6}"/>
    <hyperlink ref="AP351" r:id="rId4799" display="https://www.daloopa.com/src/60194223" xr:uid="{25EAD481-7DA9-436B-99AA-749D4A1560CD}"/>
    <hyperlink ref="AQ351" r:id="rId4800" display="https://www.daloopa.com/src/64848755" xr:uid="{0FE60BC8-C333-42A3-BBA8-1E5770EA8A1D}"/>
    <hyperlink ref="AR351" r:id="rId4801" display="https://www.daloopa.com/src/69162594" xr:uid="{A5E18DB8-6F19-4957-B232-733E9189EF09}"/>
    <hyperlink ref="AS351" r:id="rId4802" display="https://www.daloopa.com/src/75006752" xr:uid="{ADD12670-D7D1-4029-9119-25899A16E6BF}"/>
    <hyperlink ref="AU351" r:id="rId4803" display="https://www.daloopa.com/src/76525921" xr:uid="{C211F7F5-2CBD-4597-BCDF-A3DF73E3D8E9}"/>
    <hyperlink ref="AV351" r:id="rId4804" display="https://www.daloopa.com/src/76525922" xr:uid="{5E3ECCED-57B1-4143-8325-6CEC079A1120}"/>
    <hyperlink ref="AW351" r:id="rId4805" display="https://www.daloopa.com/src/76525923" xr:uid="{F5DCDF8A-7AA3-468C-98A5-A964682AE847}"/>
    <hyperlink ref="AX351" r:id="rId4806" display="https://www.daloopa.com/src/76525924" xr:uid="{3908EF84-C684-4A09-9A58-4D85C2439FE8}"/>
    <hyperlink ref="AY351" r:id="rId4807" display="https://www.daloopa.com/src/76525925" xr:uid="{DC92E09F-2D98-4C8B-A39E-EB63E2F4DA25}"/>
    <hyperlink ref="AZ351" r:id="rId4808" display="https://www.daloopa.com/src/76525926" xr:uid="{225F7FAD-91DB-4837-AB77-95C590B024E7}"/>
    <hyperlink ref="BA351" r:id="rId4809" display="https://www.daloopa.com/src/76525927" xr:uid="{97E82FAC-EDCE-4956-AF7A-7061D23F3AE4}"/>
    <hyperlink ref="BB351" r:id="rId4810" display="https://www.daloopa.com/src/76525928" xr:uid="{924E7179-CAC5-4DCB-B7D1-407757DC808F}"/>
    <hyperlink ref="BC351" r:id="rId4811" display="https://www.daloopa.com/src/76525929" xr:uid="{577AD51E-80CA-4CBE-9FE5-D038D7BFDD10}"/>
    <hyperlink ref="BD351" r:id="rId4812" display="https://www.daloopa.com/src/76525930" xr:uid="{528C3757-B4D9-402D-9B74-342752D0750A}"/>
    <hyperlink ref="A355" r:id="rId4813" xr:uid="{097D94F5-234D-45F9-83B7-724B23002FE1}"/>
    <hyperlink ref="C355" r:id="rId4814" xr:uid="{DD50C881-A25D-4DA4-9B08-C3304D3DCAA4}"/>
    <hyperlink ref="E355" r:id="rId4815" display="https://www.daloopa.com/src/4422660" xr:uid="{51C940FA-4F0B-4B9D-B61D-0F61C43E3948}"/>
    <hyperlink ref="F355" r:id="rId4816" display="https://www.daloopa.com/src/4422693" xr:uid="{E2DE4213-170C-4192-B587-CEE8C61676D8}"/>
    <hyperlink ref="G355" r:id="rId4817" display="https://www.daloopa.com/src/4422726" xr:uid="{C5948DA4-5771-400F-8DAD-A4949F0303D7}"/>
    <hyperlink ref="H355" r:id="rId4818" display="https://www.daloopa.com/src/4422759" xr:uid="{81BDBF96-B7E4-4B19-95A8-692A45DBACE8}"/>
    <hyperlink ref="I355" r:id="rId4819" display="https://www.daloopa.com/src/4422792" xr:uid="{D18827BF-F0B9-4104-A8BC-6F7210A075FD}"/>
    <hyperlink ref="J355" r:id="rId4820" display="https://www.daloopa.com/src/4422821" xr:uid="{BE54E8AB-887E-48B0-84AD-26125307E3F5}"/>
    <hyperlink ref="K355" r:id="rId4821" display="https://www.daloopa.com/src/4422850" xr:uid="{D3106AB0-872D-444C-874A-8C4F2FD427F8}"/>
    <hyperlink ref="L355" r:id="rId4822" display="https://www.daloopa.com/src/4422879" xr:uid="{F705582B-BBE2-4769-92C5-41DDC02ED3AF}"/>
    <hyperlink ref="M355" r:id="rId4823" display="https://www.daloopa.com/src/4422908" xr:uid="{1B496418-90A3-452F-B492-258D63BD359F}"/>
    <hyperlink ref="N355" r:id="rId4824" display="https://www.daloopa.com/src/4422938" xr:uid="{DC4A7C92-D9C0-46E4-849E-6D621888CB97}"/>
    <hyperlink ref="O355" r:id="rId4825" display="https://www.daloopa.com/src/4422968" xr:uid="{5E013C39-7A33-4077-898C-100E6467E58B}"/>
    <hyperlink ref="P355" r:id="rId4826" display="https://www.daloopa.com/src/4425414" xr:uid="{21148C80-2A9D-4237-A00E-95D137DC1FC4}"/>
    <hyperlink ref="Q355" r:id="rId4827" display="https://www.daloopa.com/src/4423030" xr:uid="{7C404BB6-1385-4DBE-931B-9AFDB45EB25D}"/>
    <hyperlink ref="R355" r:id="rId4828" display="https://www.daloopa.com/src/4423058" xr:uid="{D770FE72-F85E-474E-9FC1-B7B0B25B2B41}"/>
    <hyperlink ref="S355" r:id="rId4829" display="https://www.daloopa.com/src/4423086" xr:uid="{5037300E-20F7-44CF-893B-0CAFDE2148F1}"/>
    <hyperlink ref="T355" r:id="rId4830" display="https://www.daloopa.com/src/4423115" xr:uid="{DBAEAE99-DD55-43B0-AF19-DA6C27FD6462}"/>
    <hyperlink ref="U355" r:id="rId4831" display="https://www.daloopa.com/src/4423144" xr:uid="{1A5D78A1-9E7C-46AA-ACA8-C3DA7FABFAE0}"/>
    <hyperlink ref="V355" r:id="rId4832" display="https://www.daloopa.com/src/4423174" xr:uid="{98B6B008-576F-43AB-8A3E-BB09EC8EBF60}"/>
    <hyperlink ref="W355" r:id="rId4833" display="https://www.daloopa.com/src/4423204" xr:uid="{83A61683-7766-4077-A0E0-D2F9B3DBC3ED}"/>
    <hyperlink ref="X355" r:id="rId4834" display="https://www.daloopa.com/src/4423234" xr:uid="{FF476FB6-DBB4-472A-8183-25B5340F1974}"/>
    <hyperlink ref="Y355" r:id="rId4835" display="https://www.daloopa.com/src/4423264" xr:uid="{4F7B948D-47C2-4CC5-A024-ED255D04C597}"/>
    <hyperlink ref="Z355" r:id="rId4836" display="https://www.daloopa.com/src/4423293" xr:uid="{B7B87BF1-1DC8-4114-9AE3-919A34911004}"/>
    <hyperlink ref="AA355" r:id="rId4837" display="https://www.daloopa.com/src/4423323" xr:uid="{2BF87C5A-5D55-40C9-9B65-243AFCC95A83}"/>
    <hyperlink ref="AB355" r:id="rId4838" display="https://www.daloopa.com/src/4423353" xr:uid="{D57BA022-7C6E-4C19-B81C-0AE9747F5898}"/>
    <hyperlink ref="AC355" r:id="rId4839" display="https://www.daloopa.com/src/4423383" xr:uid="{8640FE72-C824-493C-9A2C-BB2C94DE3A31}"/>
    <hyperlink ref="AD355" r:id="rId4840" display="https://www.daloopa.com/src/4423411" xr:uid="{423A9B69-5F0B-49C1-8DA5-AB32C7BE78D2}"/>
    <hyperlink ref="AE355" r:id="rId4841" display="https://www.daloopa.com/src/4422502" xr:uid="{FCC662E2-A681-45F4-8FD8-1AC455501A0B}"/>
    <hyperlink ref="AF355" r:id="rId4842" display="https://www.daloopa.com/src/4423448" xr:uid="{57AB49CC-4DA8-4AA9-9841-2F7F4180984B}"/>
    <hyperlink ref="AG355" r:id="rId4843" display="https://www.daloopa.com/src/8847703" xr:uid="{A8C57A2C-6D82-449D-96F3-ABC06585283C}"/>
    <hyperlink ref="AH355" r:id="rId4844" display="https://www.daloopa.com/src/8847735" xr:uid="{44E137C3-3460-4290-B9DD-62C07FD8EA38}"/>
    <hyperlink ref="AI355" r:id="rId4845" display="https://www.daloopa.com/src/18753614" xr:uid="{FAD3762B-5CB4-4E20-8E24-FC44577D3F80}"/>
    <hyperlink ref="AJ355" r:id="rId4846" display="https://www.daloopa.com/src/18745209" xr:uid="{29B5FB13-8898-4CB3-A2D7-42FD1A63539F}"/>
    <hyperlink ref="AK355" r:id="rId4847" display="https://www.daloopa.com/src/23051498" xr:uid="{51FBA9DC-67B7-44BD-97BD-1A0896AC721F}"/>
    <hyperlink ref="AL355" r:id="rId4848" display="https://www.daloopa.com/src/33992490" xr:uid="{B886A5F6-089E-4AB1-85C4-C624D46DA699}"/>
    <hyperlink ref="AM355" r:id="rId4849" display="https://www.daloopa.com/src/41059629" xr:uid="{E3083F72-3390-4EE3-8252-CA4806506E19}"/>
    <hyperlink ref="AN355" r:id="rId4850" display="https://www.daloopa.com/src/50450775" xr:uid="{EABBA685-69AB-426D-BA79-B9F3FF059EAF}"/>
    <hyperlink ref="AO355" r:id="rId4851" display="https://www.daloopa.com/src/55731743" xr:uid="{AA171121-E1C4-42EE-B945-A863E9906C6A}"/>
    <hyperlink ref="AP355" r:id="rId4852" display="https://www.daloopa.com/src/60194339" xr:uid="{9F42CED1-322C-481D-AC95-FDA9D0C1B007}"/>
    <hyperlink ref="AQ355" r:id="rId4853" display="https://www.daloopa.com/src/64848843" xr:uid="{0CE5AD4D-B0B5-47D9-8549-31C5CA3C9ACD}"/>
    <hyperlink ref="AR355" r:id="rId4854" display="https://www.daloopa.com/src/69162651" xr:uid="{BAC40E98-479A-4F69-BDFB-C41040FE5A7D}"/>
    <hyperlink ref="AS355" r:id="rId4855" display="https://www.daloopa.com/src/75006787" xr:uid="{F7E47C5A-FC41-4AC6-A2C1-F929B6C747D0}"/>
    <hyperlink ref="AU355" r:id="rId4856" display="https://www.daloopa.com/src/45801764" xr:uid="{196F52F5-76DE-4D9F-9D2F-7780E07CBEC1}"/>
    <hyperlink ref="AV355" r:id="rId4857" display="https://www.daloopa.com/src/45801765" xr:uid="{0A1F9402-0065-4EA6-85DA-286A739E7CB9}"/>
    <hyperlink ref="AW355" r:id="rId4858" display="https://www.daloopa.com/src/45801766" xr:uid="{462F89F4-4774-4D45-8340-2BA72625EAA8}"/>
    <hyperlink ref="AX355" r:id="rId4859" display="https://www.daloopa.com/src/45801767" xr:uid="{89F955F5-C6A7-46D5-9BCF-FED290FE1639}"/>
    <hyperlink ref="AY355" r:id="rId4860" display="https://www.daloopa.com/src/45801768" xr:uid="{D0327B21-0083-46F3-9F64-CFC80F2AD6FD}"/>
    <hyperlink ref="AZ355" r:id="rId4861" display="https://www.daloopa.com/src/45801769" xr:uid="{6211580F-2106-48DC-9A6C-0B0781CBAA2E}"/>
    <hyperlink ref="BA355" r:id="rId4862" display="https://www.daloopa.com/src/45801770" xr:uid="{6FBEC020-A2EB-4374-AF5F-5B64079D6DB0}"/>
    <hyperlink ref="BB355" r:id="rId4863" display="https://www.daloopa.com/src/45801771" xr:uid="{BADEEB88-B97A-4092-88CE-0F47D8DE1D51}"/>
    <hyperlink ref="BC355" r:id="rId4864" display="https://www.daloopa.com/src/50462528" xr:uid="{375C5C8F-45B9-4318-B685-8DAA1488CB49}"/>
    <hyperlink ref="BD355" r:id="rId4865" display="https://www.daloopa.com/src/69165718" xr:uid="{FB527C52-AF2D-4B65-9B4E-3C16D74DA0D0}"/>
    <hyperlink ref="A357" r:id="rId4866" xr:uid="{769E0D8A-18FD-40F8-A15C-24C0BA380A0A}"/>
    <hyperlink ref="C357" r:id="rId4867" xr:uid="{3E4F6CC1-08AE-4F80-B912-1863435E8885}"/>
    <hyperlink ref="E357" r:id="rId4868" display="https://www.daloopa.com/src/4422661" xr:uid="{B3BA940C-0CC4-4544-B6A1-2221F6D17CF7}"/>
    <hyperlink ref="F357" r:id="rId4869" display="https://www.daloopa.com/src/4422694" xr:uid="{B478D240-AFED-4C2E-A637-137B7951B973}"/>
    <hyperlink ref="G357" r:id="rId4870" display="https://www.daloopa.com/src/4422727" xr:uid="{5C3C2D58-9530-4F97-9CCD-A7F5652E73AA}"/>
    <hyperlink ref="H357" r:id="rId4871" display="https://www.daloopa.com/src/4422760" xr:uid="{C23466C1-4C5B-446F-A7F7-D2AFD34F4E87}"/>
    <hyperlink ref="I357" r:id="rId4872" display="https://www.daloopa.com/src/4422793" xr:uid="{B8698745-8F73-4254-9507-0F72707BF4DC}"/>
    <hyperlink ref="J357" r:id="rId4873" display="https://www.daloopa.com/src/4422822" xr:uid="{86CD0D5D-4265-4C65-ACFD-74F78908DF5A}"/>
    <hyperlink ref="K357" r:id="rId4874" display="https://www.daloopa.com/src/4422851" xr:uid="{03F314C8-A093-402B-A0B9-74D2B09CCA4C}"/>
    <hyperlink ref="L357" r:id="rId4875" display="https://www.daloopa.com/src/4422880" xr:uid="{246E5D9F-8ED0-4A48-BCAB-5BD8D9720524}"/>
    <hyperlink ref="M357" r:id="rId4876" display="https://www.daloopa.com/src/4422909" xr:uid="{576AC4D4-DC9F-4622-92CD-6D983C0FACAA}"/>
    <hyperlink ref="N357" r:id="rId4877" display="https://www.daloopa.com/src/4422939" xr:uid="{4D05354A-D2D0-49FA-AD79-2FD038C1D5B4}"/>
    <hyperlink ref="O357" r:id="rId4878" display="https://www.daloopa.com/src/4422969" xr:uid="{8D6B61A2-B11E-4807-9670-E1D1FEA7ADF9}"/>
    <hyperlink ref="P357" r:id="rId4879" display="https://www.daloopa.com/src/4425415" xr:uid="{38161F6F-786A-4DEB-BCB5-174E2A87094F}"/>
    <hyperlink ref="Q357" r:id="rId4880" display="https://www.daloopa.com/src/4423031" xr:uid="{FDCB5CA1-8028-4754-AF5F-A0F4FEB8BBAA}"/>
    <hyperlink ref="R357" r:id="rId4881" display="https://www.daloopa.com/src/4423059" xr:uid="{2EA5FFF5-1C26-4CF3-844C-D4F660285855}"/>
    <hyperlink ref="S357" r:id="rId4882" display="https://www.daloopa.com/src/4423087" xr:uid="{82678701-3211-4FCF-8745-6D4DB1069168}"/>
    <hyperlink ref="T357" r:id="rId4883" display="https://www.daloopa.com/src/4423116" xr:uid="{DB559CBC-2B56-4FA8-A765-923A4858CB89}"/>
    <hyperlink ref="U357" r:id="rId4884" display="https://www.daloopa.com/src/4423145" xr:uid="{B55BAA4A-1D05-4A8B-A24B-FCAF3849DD31}"/>
    <hyperlink ref="V357" r:id="rId4885" display="https://www.daloopa.com/src/4423175" xr:uid="{0B5A049C-8D57-4424-A65D-C793D90298D7}"/>
    <hyperlink ref="W357" r:id="rId4886" display="https://www.daloopa.com/src/4423205" xr:uid="{925FB271-46D8-4A9A-B5BE-61EBE4DD52B7}"/>
    <hyperlink ref="X357" r:id="rId4887" display="https://www.daloopa.com/src/4423235" xr:uid="{13341167-970C-4492-B141-721FA78D2A4A}"/>
    <hyperlink ref="Y357" r:id="rId4888" display="https://www.daloopa.com/src/4423265" xr:uid="{E0E91C9B-E559-4CB1-8534-10520D0FEBBA}"/>
    <hyperlink ref="Z357" r:id="rId4889" display="https://www.daloopa.com/src/4423294" xr:uid="{F2F8E0C2-0C3C-4A37-A779-CD0C81C5BEE1}"/>
    <hyperlink ref="AA357" r:id="rId4890" display="https://www.daloopa.com/src/4423324" xr:uid="{7CE8DD19-00C0-4EBB-9F2A-463625482F02}"/>
    <hyperlink ref="AB357" r:id="rId4891" display="https://www.daloopa.com/src/4423354" xr:uid="{5FB6C7AC-3656-4B16-B4CE-D4718FEEE969}"/>
    <hyperlink ref="AC357" r:id="rId4892" display="https://www.daloopa.com/src/4423384" xr:uid="{3A3E61E1-8BF8-400B-B3F2-94A7D823A89E}"/>
    <hyperlink ref="AD357" r:id="rId4893" display="https://www.daloopa.com/src/4423412" xr:uid="{8042581E-03F5-47FB-AE0B-1DCB3C68F46F}"/>
    <hyperlink ref="AE357" r:id="rId4894" display="https://www.daloopa.com/src/4422503" xr:uid="{97F6F56C-A3D7-46D6-BDCC-75F839090756}"/>
    <hyperlink ref="AF357" r:id="rId4895" display="https://www.daloopa.com/src/4423449" xr:uid="{4058889F-07F9-49F5-AD6B-7A35AE013B03}"/>
    <hyperlink ref="AG357" r:id="rId4896" display="https://www.daloopa.com/src/8847704" xr:uid="{46958829-97C0-45B0-84E6-32051CA05B9E}"/>
    <hyperlink ref="AH357" r:id="rId4897" display="https://www.daloopa.com/src/8847736" xr:uid="{29FD270F-8C85-42F9-828A-DC8773FEDF58}"/>
    <hyperlink ref="AI357" r:id="rId4898" display="https://www.daloopa.com/src/18753598" xr:uid="{F0F40BE5-22D6-47FC-825F-884813B1D5FE}"/>
    <hyperlink ref="AJ357" r:id="rId4899" display="https://www.daloopa.com/src/18745214" xr:uid="{A3BF9219-411A-4998-ACBF-8D0105D537B1}"/>
    <hyperlink ref="AK357" r:id="rId4900" display="https://www.daloopa.com/src/23051497" xr:uid="{8778E685-DCB3-4C8F-B549-CFEDE6D361E4}"/>
    <hyperlink ref="AL357" r:id="rId4901" display="https://www.daloopa.com/src/33992468" xr:uid="{A0C106EF-0654-4C1A-B45B-675056A723BE}"/>
    <hyperlink ref="AM357" r:id="rId4902" display="https://www.daloopa.com/src/41059635" xr:uid="{2A020B29-E254-477A-B197-6A53158335CE}"/>
    <hyperlink ref="AN357" r:id="rId4903" display="https://www.daloopa.com/src/50450787" xr:uid="{3B3A78DE-352C-441D-9B16-D261420EE714}"/>
    <hyperlink ref="AO357" r:id="rId4904" display="https://www.daloopa.com/src/55731744" xr:uid="{0F5DA041-ACCF-42B5-88E3-595A43E74D15}"/>
    <hyperlink ref="AP357" r:id="rId4905" display="https://www.daloopa.com/src/60194341" xr:uid="{1DC10888-7B6C-4E40-86D0-F8AF8CB1D33F}"/>
    <hyperlink ref="AQ357" r:id="rId4906" display="https://www.daloopa.com/src/64848863" xr:uid="{2AB7865B-FDA9-49B5-8458-C166D759E78C}"/>
    <hyperlink ref="AR357" r:id="rId4907" display="https://www.daloopa.com/src/69162647" xr:uid="{7B5AB637-4C2D-462D-8C4C-0FFAB4F651B0}"/>
    <hyperlink ref="AS357" r:id="rId4908" display="https://www.daloopa.com/src/75006786" xr:uid="{8DEC0CD9-C9FF-4FE2-A1E1-9950E7762A15}"/>
    <hyperlink ref="AU357" r:id="rId4909" display="https://www.daloopa.com/src/45801772" xr:uid="{B35F456E-C8C2-43A5-8FD4-E1008D91049C}"/>
    <hyperlink ref="AV357" r:id="rId4910" display="https://www.daloopa.com/src/45801773" xr:uid="{B51506FF-76FE-4204-A286-F570D17A8F27}"/>
    <hyperlink ref="AW357" r:id="rId4911" display="https://www.daloopa.com/src/45801774" xr:uid="{0F4BFF82-C7E1-48DE-B399-E8F5F9260166}"/>
    <hyperlink ref="AX357" r:id="rId4912" display="https://www.daloopa.com/src/45801775" xr:uid="{B2313991-06B3-439F-821B-5F109197DB5C}"/>
    <hyperlink ref="AY357" r:id="rId4913" display="https://www.daloopa.com/src/45801776" xr:uid="{C2D5B72F-DAD5-4D80-B88E-2DF71C950F69}"/>
    <hyperlink ref="AZ357" r:id="rId4914" display="https://www.daloopa.com/src/45801777" xr:uid="{3125E4EF-6D69-4AA1-9516-324D067183EB}"/>
    <hyperlink ref="BA357" r:id="rId4915" display="https://www.daloopa.com/src/45801778" xr:uid="{23B16BBE-4281-4A1A-B97E-FAE0588F7E92}"/>
    <hyperlink ref="BB357" r:id="rId4916" display="https://www.daloopa.com/src/45801779" xr:uid="{4ECE77DE-9B88-487F-B727-D537736CFEC8}"/>
    <hyperlink ref="BC357" r:id="rId4917" display="https://www.daloopa.com/src/50462529" xr:uid="{362048A5-BEFC-45EC-918A-E5E26FA98E19}"/>
    <hyperlink ref="BD357" r:id="rId4918" display="https://www.daloopa.com/src/69165719" xr:uid="{1C3B3E78-BDE2-4421-89A7-4578BBC73B4C}"/>
    <hyperlink ref="A358" r:id="rId4919" xr:uid="{05DB79A8-7868-4DC8-B807-CDC34382739F}"/>
    <hyperlink ref="C358" r:id="rId4920" xr:uid="{8689EC0D-C606-42C0-B157-54D827CBEB59}"/>
    <hyperlink ref="E358" r:id="rId4921" display="https://www.daloopa.com/src/4422662" xr:uid="{1CBDAE1A-84FB-4C91-B637-0385657814C6}"/>
    <hyperlink ref="F358" r:id="rId4922" display="https://www.daloopa.com/src/4422695" xr:uid="{C6C18F8F-2980-4C58-AA1C-D48642C0409C}"/>
    <hyperlink ref="G358" r:id="rId4923" display="https://www.daloopa.com/src/4422728" xr:uid="{3CE1F647-7FA9-4968-902A-0F344F8A071F}"/>
    <hyperlink ref="H358" r:id="rId4924" display="https://www.daloopa.com/src/4422761" xr:uid="{580134E0-EF43-4E54-8525-8B846715CBAE}"/>
    <hyperlink ref="I358" r:id="rId4925" display="https://www.daloopa.com/src/4422794" xr:uid="{A3FD4676-B4D6-4380-B26D-B5DB5393CC3F}"/>
    <hyperlink ref="J358" r:id="rId4926" display="https://www.daloopa.com/src/4422823" xr:uid="{343B26C2-9EAB-4C35-9759-010B96EC325C}"/>
    <hyperlink ref="K358" r:id="rId4927" display="https://www.daloopa.com/src/4422852" xr:uid="{FD8E6A18-6345-4B99-8CD7-FF9C0FB837D9}"/>
    <hyperlink ref="L358" r:id="rId4928" display="https://www.daloopa.com/src/4422881" xr:uid="{45648036-E9A8-4CDC-80A5-1E9A13BE89D6}"/>
    <hyperlink ref="M358" r:id="rId4929" display="https://www.daloopa.com/src/4422910" xr:uid="{97A16ED0-6148-437E-A02E-F57C42399FE9}"/>
    <hyperlink ref="N358" r:id="rId4930" display="https://www.daloopa.com/src/4422940" xr:uid="{055E1092-C107-4B7E-B41C-50F6CE19B6A3}"/>
    <hyperlink ref="O358" r:id="rId4931" display="https://www.daloopa.com/src/4422970" xr:uid="{87E45684-A02B-4A7E-8C4D-FC6890C7ED94}"/>
    <hyperlink ref="P358" r:id="rId4932" display="https://www.daloopa.com/src/4425416" xr:uid="{432D7B6E-40C0-4E7E-B708-933B3AF8648A}"/>
    <hyperlink ref="Q358" r:id="rId4933" display="https://www.daloopa.com/src/4423032" xr:uid="{C8776418-425A-4F61-B72D-83CD0057BC36}"/>
    <hyperlink ref="R358" r:id="rId4934" display="https://www.daloopa.com/src/4423060" xr:uid="{FA522CD3-DE18-45AF-A8F3-1BFC4ED4B376}"/>
    <hyperlink ref="S358" r:id="rId4935" display="https://www.daloopa.com/src/4423088" xr:uid="{3825B98A-8BDF-4629-A122-EB0BE56F5B15}"/>
    <hyperlink ref="T358" r:id="rId4936" display="https://www.daloopa.com/src/4423117" xr:uid="{9E16BE20-68C8-4440-8F83-9AD125E69E19}"/>
    <hyperlink ref="U358" r:id="rId4937" display="https://www.daloopa.com/src/4423146" xr:uid="{88826677-EDA6-4D5D-83AE-9476FEFF19C1}"/>
    <hyperlink ref="V358" r:id="rId4938" display="https://www.daloopa.com/src/4423176" xr:uid="{F21C04B1-F3A1-4CEE-A568-7539E02CD738}"/>
    <hyperlink ref="W358" r:id="rId4939" display="https://www.daloopa.com/src/4423206" xr:uid="{7E1F9DC0-7319-44E7-A0BE-BA9B24E7A4B4}"/>
    <hyperlink ref="X358" r:id="rId4940" display="https://www.daloopa.com/src/4423236" xr:uid="{014AA7F8-BC98-4FB6-B09C-7140E9CB2BF7}"/>
    <hyperlink ref="Y358" r:id="rId4941" display="https://www.daloopa.com/src/4423266" xr:uid="{DA8F0095-B75C-4B29-A232-F1A8D7A5039A}"/>
    <hyperlink ref="Z358" r:id="rId4942" display="https://www.daloopa.com/src/4423295" xr:uid="{6F9F3744-1272-441B-A15B-EF9C793869A6}"/>
    <hyperlink ref="AA358" r:id="rId4943" display="https://www.daloopa.com/src/4423325" xr:uid="{027D7216-557D-411D-A5CC-4A78087CA4C6}"/>
    <hyperlink ref="AB358" r:id="rId4944" display="https://www.daloopa.com/src/4423355" xr:uid="{069CEB1E-79DA-4CD0-BF49-4C926E2321B5}"/>
    <hyperlink ref="AC358" r:id="rId4945" display="https://www.daloopa.com/src/4423385" xr:uid="{1D422E8F-9EDF-4342-8C1E-E2E0E44825DA}"/>
    <hyperlink ref="AD358" r:id="rId4946" display="https://www.daloopa.com/src/4423413" xr:uid="{1E317FD0-DDC6-436B-8BE1-ACEF22BDEF34}"/>
    <hyperlink ref="AE358" r:id="rId4947" display="https://www.daloopa.com/src/4422504" xr:uid="{99EA27ED-8DE4-4CFD-AB5F-8D153E555903}"/>
    <hyperlink ref="AF358" r:id="rId4948" display="https://www.daloopa.com/src/4423450" xr:uid="{D5D5B63F-9AE2-4B6A-B058-67F80A441FC3}"/>
    <hyperlink ref="AG358" r:id="rId4949" display="https://www.daloopa.com/src/8847705" xr:uid="{EAAEF113-D429-497E-BB22-571C3A42DD8E}"/>
    <hyperlink ref="AH358" r:id="rId4950" display="https://www.daloopa.com/src/8847737" xr:uid="{F273AC2C-D181-4AE0-91A8-550D5BE22A38}"/>
    <hyperlink ref="AI358" r:id="rId4951" display="https://www.daloopa.com/src/18753597" xr:uid="{FB29DC98-5CFF-4B78-9A6F-4CDADD0A716B}"/>
    <hyperlink ref="AJ358" r:id="rId4952" display="https://www.daloopa.com/src/18745215" xr:uid="{26D8FC22-79C7-44BE-A720-930D70C1A04C}"/>
    <hyperlink ref="AK358" r:id="rId4953" display="https://www.daloopa.com/src/23051505" xr:uid="{5AF631B7-A870-45F4-BCCF-32AC175F23C3}"/>
    <hyperlink ref="AL358" r:id="rId4954" display="https://www.daloopa.com/src/33992480" xr:uid="{119B388C-20CB-43A3-9250-5300C354FA5C}"/>
    <hyperlink ref="AM358" r:id="rId4955" display="https://www.daloopa.com/src/41059634" xr:uid="{6942DA67-F2F2-40EA-872E-E1EFC0EE4983}"/>
    <hyperlink ref="AN358" r:id="rId4956" display="https://www.daloopa.com/src/50450786" xr:uid="{7445016F-5215-40AA-8613-69FF015A6044}"/>
    <hyperlink ref="AO358" r:id="rId4957" display="https://www.daloopa.com/src/55731757" xr:uid="{8CCF1783-C56C-4C4F-845D-709CB0990376}"/>
    <hyperlink ref="AP358" r:id="rId4958" display="https://www.daloopa.com/src/60194343" xr:uid="{71560C28-7BB8-427F-A223-BA748BEEABB5}"/>
    <hyperlink ref="AQ358" r:id="rId4959" display="https://www.daloopa.com/src/64848864" xr:uid="{E257E7EA-DA87-4DA8-9FFE-362E06EAB121}"/>
    <hyperlink ref="AR358" r:id="rId4960" display="https://www.daloopa.com/src/69162648" xr:uid="{AAE8F29A-171F-4CA2-B773-524FC690D18E}"/>
    <hyperlink ref="AS358" r:id="rId4961" display="https://www.daloopa.com/src/75006789" xr:uid="{A160EA0E-138C-4384-81AA-F108DDE99A89}"/>
    <hyperlink ref="AU358" r:id="rId4962" display="https://www.daloopa.com/src/45801780" xr:uid="{1584241C-69FB-451E-8ADA-97BB99F1BEFD}"/>
    <hyperlink ref="AV358" r:id="rId4963" display="https://www.daloopa.com/src/45801781" xr:uid="{1F05470A-4D04-4C68-B898-8FB4333D76A1}"/>
    <hyperlink ref="AW358" r:id="rId4964" display="https://www.daloopa.com/src/45801782" xr:uid="{D63B5D83-85EA-4B14-A164-173986DD1BD3}"/>
    <hyperlink ref="AX358" r:id="rId4965" display="https://www.daloopa.com/src/45801783" xr:uid="{D1149470-DFB9-4980-999F-E9F157767362}"/>
    <hyperlink ref="AY358" r:id="rId4966" display="https://www.daloopa.com/src/45801784" xr:uid="{1842E927-32C9-4E8E-B3BC-84B75DCE4DB7}"/>
    <hyperlink ref="AZ358" r:id="rId4967" display="https://www.daloopa.com/src/45801785" xr:uid="{F18E377A-AB5F-402B-AE77-6AE3CC961F35}"/>
    <hyperlink ref="BA358" r:id="rId4968" display="https://www.daloopa.com/src/45801786" xr:uid="{8D99C5A6-94D8-4E1A-9FC4-CC7F893D180E}"/>
    <hyperlink ref="BB358" r:id="rId4969" display="https://www.daloopa.com/src/45801787" xr:uid="{487C1F81-F2C5-4529-9553-D2C1DCED8311}"/>
    <hyperlink ref="BC358" r:id="rId4970" display="https://www.daloopa.com/src/50462530" xr:uid="{2F1A04BD-DFA2-4BDD-9D4F-83D450D0105A}"/>
    <hyperlink ref="BD358" r:id="rId4971" display="https://www.daloopa.com/src/69165720" xr:uid="{D768C142-CF59-4D8F-B1DE-04D99B594446}"/>
    <hyperlink ref="A359" r:id="rId4972" xr:uid="{960778BF-52DD-4E84-BC11-C0560CB9E0BD}"/>
    <hyperlink ref="C359" r:id="rId4973" xr:uid="{1C8401F5-48F4-4ABC-9873-96E797E43A9E}"/>
    <hyperlink ref="E359" r:id="rId4974" display="https://www.daloopa.com/src/4422663" xr:uid="{B7C340B8-BEDD-4084-A498-64199A087291}"/>
    <hyperlink ref="F359" r:id="rId4975" display="https://www.daloopa.com/src/4422696" xr:uid="{B2BF1C50-4F19-42F9-8C30-04C9637A0991}"/>
    <hyperlink ref="G359" r:id="rId4976" display="https://www.daloopa.com/src/4422729" xr:uid="{E1B74E2F-841D-4D90-B249-FC0B1A6382CB}"/>
    <hyperlink ref="H359" r:id="rId4977" display="https://www.daloopa.com/src/4422762" xr:uid="{949062C8-6901-4BFF-8970-322154B55A05}"/>
    <hyperlink ref="I359" r:id="rId4978" display="https://www.daloopa.com/src/4422795" xr:uid="{7CFACD62-4777-425F-A451-43DE779F0A6C}"/>
    <hyperlink ref="J359" r:id="rId4979" display="https://www.daloopa.com/src/4422824" xr:uid="{EEFEA858-B600-47F3-B5B3-58953ACBC0D4}"/>
    <hyperlink ref="K359" r:id="rId4980" display="https://www.daloopa.com/src/4422853" xr:uid="{36665F75-FC30-4C59-B4CF-41CF082D5DE8}"/>
    <hyperlink ref="L359" r:id="rId4981" display="https://www.daloopa.com/src/4422882" xr:uid="{F64B9603-0A84-445E-8F31-51C49232293E}"/>
    <hyperlink ref="M359" r:id="rId4982" display="https://www.daloopa.com/src/4422911" xr:uid="{B54DFA20-B724-4D0C-BA75-FE328BBE9EDA}"/>
    <hyperlink ref="N359" r:id="rId4983" display="https://www.daloopa.com/src/4422941" xr:uid="{2F84C7A3-FAE9-4F4E-BA0E-7FC11DA1CB95}"/>
    <hyperlink ref="O359" r:id="rId4984" display="https://www.daloopa.com/src/4422971" xr:uid="{4CDDA776-34F7-4A8B-95B1-1E8491423AD6}"/>
    <hyperlink ref="P359" r:id="rId4985" display="https://www.daloopa.com/src/4425417" xr:uid="{480348D7-5213-47E7-BE6D-FDED5370B7C2}"/>
    <hyperlink ref="AU359" r:id="rId4986" display="https://www.daloopa.com/src/45801788" xr:uid="{7045AE2B-CEC0-4F1F-B9C7-D9AFDF3CD498}"/>
    <hyperlink ref="AV359" r:id="rId4987" display="https://www.daloopa.com/src/45801789" xr:uid="{2EA7FE31-EB45-438E-8475-7B66715C0DD3}"/>
    <hyperlink ref="AW359" r:id="rId4988" display="https://www.daloopa.com/src/45801790" xr:uid="{2BE14B87-FDE0-4CD1-B525-50AB425CC73E}"/>
    <hyperlink ref="A360" r:id="rId4989" xr:uid="{CB506B1B-3407-4819-B2F5-385A82D0E37E}"/>
    <hyperlink ref="C360" r:id="rId4990" xr:uid="{429AA9BE-D968-46B0-9341-F0421EA203F7}"/>
    <hyperlink ref="E360" r:id="rId4991" display="https://www.daloopa.com/src/4422664" xr:uid="{744A2C98-0DBD-4456-836A-6A1C708F2568}"/>
    <hyperlink ref="F360" r:id="rId4992" display="https://www.daloopa.com/src/4422697" xr:uid="{2DC1BC1F-0860-4EDF-AF2F-0950CC96723A}"/>
    <hyperlink ref="G360" r:id="rId4993" display="https://www.daloopa.com/src/4422730" xr:uid="{FBE54EE5-C96A-471A-B658-069F483CA780}"/>
    <hyperlink ref="H360" r:id="rId4994" display="https://www.daloopa.com/src/4422763" xr:uid="{51A45C0A-2D33-40B9-8AB7-259CB82C5614}"/>
    <hyperlink ref="M360" r:id="rId4995" display="https://www.daloopa.com/src/64849604" xr:uid="{CDF3EFAE-2636-48D4-9E2B-E1B3A91530C1}"/>
    <hyperlink ref="N360" r:id="rId4996" display="https://www.daloopa.com/src/64849605" xr:uid="{7AC50D8A-74EC-4191-AC89-8D154B1AAE3E}"/>
    <hyperlink ref="O360" r:id="rId4997" display="https://www.daloopa.com/src/4422972" xr:uid="{AADBAD95-D75D-4409-9C81-7DBE00CE4330}"/>
    <hyperlink ref="P360" r:id="rId4998" display="https://www.daloopa.com/src/4425418" xr:uid="{D18696DC-B417-4185-ACA5-93D2AF413DA2}"/>
    <hyperlink ref="U360" r:id="rId4999" display="https://www.daloopa.com/src/4423147" xr:uid="{D5A3DE42-6825-437A-A081-0A7DBAEC8317}"/>
    <hyperlink ref="V360" r:id="rId5000" display="https://www.daloopa.com/src/4423177" xr:uid="{3D26D0E4-7B91-49A9-84E2-4A853141B04F}"/>
    <hyperlink ref="W360" r:id="rId5001" display="https://www.daloopa.com/src/4423207" xr:uid="{36E6AF33-AC1A-49A0-AE1B-21CC6B8E774A}"/>
    <hyperlink ref="X360" r:id="rId5002" display="https://www.daloopa.com/src/4423237" xr:uid="{1220FBD6-F751-4417-8B02-E8510E26F1F8}"/>
    <hyperlink ref="Y360" r:id="rId5003" display="https://www.daloopa.com/src/64849606" xr:uid="{3A6372B0-251D-4D14-A504-02627E8B0CFE}"/>
    <hyperlink ref="Z360" r:id="rId5004" display="https://www.daloopa.com/src/4423296" xr:uid="{8F36EC79-FB1F-4E95-A096-C7A95B438090}"/>
    <hyperlink ref="AA360" r:id="rId5005" display="https://www.daloopa.com/src/4423326" xr:uid="{3BAD11A5-813F-4269-B47C-BBC2F62BC9F0}"/>
    <hyperlink ref="AB360" r:id="rId5006" display="https://www.daloopa.com/src/4423356" xr:uid="{EBF2D50C-95B8-45C6-ABD7-A5229CBC3F28}"/>
    <hyperlink ref="AU360" r:id="rId5007" display="https://www.daloopa.com/src/45801791" xr:uid="{0905A181-EE66-46B4-9BF2-03726D3B009C}"/>
    <hyperlink ref="AW360" r:id="rId5008" display="https://www.daloopa.com/src/45801792" xr:uid="{39856C98-293B-4941-9038-7777C0873CCE}"/>
    <hyperlink ref="AY360" r:id="rId5009" display="https://www.daloopa.com/src/45801793" xr:uid="{C319E6BC-D7C5-458A-B99D-A936A89616D0}"/>
    <hyperlink ref="AZ360" r:id="rId5010" display="https://www.daloopa.com/src/45801794" xr:uid="{76D8418C-01CB-453F-8849-88ECB4BDF5D7}"/>
    <hyperlink ref="A361" r:id="rId5011" xr:uid="{A3A9FDBA-A84B-475D-8A78-1D43118B0931}"/>
    <hyperlink ref="C361" r:id="rId5012" xr:uid="{291A0B8B-4757-4DE3-9755-2A39FC4E8780}"/>
    <hyperlink ref="E361" r:id="rId5013" display="https://www.daloopa.com/src/4422665" xr:uid="{080EDCBF-8FC7-4F1E-9B9A-8C9536414CAC}"/>
    <hyperlink ref="F361" r:id="rId5014" display="https://www.daloopa.com/src/4422698" xr:uid="{2E0B5563-73A9-42EF-96B9-1B5D4C698ED9}"/>
    <hyperlink ref="G361" r:id="rId5015" display="https://www.daloopa.com/src/4422731" xr:uid="{3C4CF568-076C-45E1-8980-66F55081BD4B}"/>
    <hyperlink ref="H361" r:id="rId5016" display="https://www.daloopa.com/src/4422764" xr:uid="{24405B3D-87D6-441B-B541-891A86ED909F}"/>
    <hyperlink ref="I361" r:id="rId5017" display="https://www.daloopa.com/src/4422796" xr:uid="{53377F25-13E8-4E07-AF7C-DB9BA0E10F95}"/>
    <hyperlink ref="J361" r:id="rId5018" display="https://www.daloopa.com/src/4422825" xr:uid="{5542A398-AAB4-4677-B5C6-4EC9FA934B0E}"/>
    <hyperlink ref="K361" r:id="rId5019" display="https://www.daloopa.com/src/4422854" xr:uid="{2BC2BC70-10DC-4160-AA12-B10D18ABF480}"/>
    <hyperlink ref="L361" r:id="rId5020" display="https://www.daloopa.com/src/4422883" xr:uid="{672651F9-7AA3-450E-ADB8-BF1536330005}"/>
    <hyperlink ref="M361" r:id="rId5021" display="https://www.daloopa.com/src/4422912" xr:uid="{9208F74D-9967-4147-B6F8-0C4BBD65A259}"/>
    <hyperlink ref="N361" r:id="rId5022" display="https://www.daloopa.com/src/4422942" xr:uid="{CDF4B77D-BF34-4D2C-BE56-0F41EF44CAA4}"/>
    <hyperlink ref="O361" r:id="rId5023" display="https://www.daloopa.com/src/4422973" xr:uid="{8A2066E8-2B26-4B88-8A40-C5C86EFA0114}"/>
    <hyperlink ref="P361" r:id="rId5024" display="https://www.daloopa.com/src/4425419" xr:uid="{70803957-DCCE-4389-84F5-2A39856138D1}"/>
    <hyperlink ref="Q361" r:id="rId5025" display="https://www.daloopa.com/src/4423033" xr:uid="{0D2C8F97-86E1-4E55-9C03-EB1731F69992}"/>
    <hyperlink ref="R361" r:id="rId5026" display="https://www.daloopa.com/src/4423061" xr:uid="{3B379D18-22AE-469B-8AB4-14561D5AF2E4}"/>
    <hyperlink ref="S361" r:id="rId5027" display="https://www.daloopa.com/src/4423089" xr:uid="{13DC3F07-07F7-4D74-AC6D-AC89014D8801}"/>
    <hyperlink ref="T361" r:id="rId5028" display="https://www.daloopa.com/src/4423118" xr:uid="{D692A094-1E76-4317-9FEF-1B7B3189AB87}"/>
    <hyperlink ref="U361" r:id="rId5029" display="https://www.daloopa.com/src/4423148" xr:uid="{7836F056-8825-420D-8512-ADCC95E12338}"/>
    <hyperlink ref="V361" r:id="rId5030" display="https://www.daloopa.com/src/4423178" xr:uid="{D42A5E63-99B4-4E48-BC2A-697725A68C8A}"/>
    <hyperlink ref="W361" r:id="rId5031" display="https://www.daloopa.com/src/4423208" xr:uid="{84C0B9C3-6F20-4C74-A280-D2FA21A0D222}"/>
    <hyperlink ref="X361" r:id="rId5032" display="https://www.daloopa.com/src/4423238" xr:uid="{C6109D4D-763F-4E62-9A7F-B6E7E1F6E3BE}"/>
    <hyperlink ref="Y361" r:id="rId5033" display="https://www.daloopa.com/src/4423267" xr:uid="{5C8F7036-E761-4033-B7A0-8E8A0C305E5C}"/>
    <hyperlink ref="Z361" r:id="rId5034" display="https://www.daloopa.com/src/4423297" xr:uid="{37A16917-6E24-4302-9267-4410F138617D}"/>
    <hyperlink ref="AA361" r:id="rId5035" display="https://www.daloopa.com/src/4423327" xr:uid="{A2C2FE48-C732-4844-8294-EC9961F95EC2}"/>
    <hyperlink ref="AB361" r:id="rId5036" display="https://www.daloopa.com/src/4423357" xr:uid="{FFA9E155-9419-44C5-B4BF-2A4B3B2F62B0}"/>
    <hyperlink ref="AC361" r:id="rId5037" display="https://www.daloopa.com/src/4423386" xr:uid="{4818CBC9-58B2-483E-B1DB-DB950C1FB7A1}"/>
    <hyperlink ref="AD361" r:id="rId5038" display="https://www.daloopa.com/src/4423414" xr:uid="{15009184-7D98-49B5-8AEF-D6CA8B209372}"/>
    <hyperlink ref="AE361" r:id="rId5039" display="https://www.daloopa.com/src/4422505" xr:uid="{1211096E-451B-494E-B187-FD7BB3BD47D3}"/>
    <hyperlink ref="AF361" r:id="rId5040" display="https://www.daloopa.com/src/4423451" xr:uid="{172B8599-728D-40EB-9B80-9CADB3D4331F}"/>
    <hyperlink ref="AG361" r:id="rId5041" display="https://www.daloopa.com/src/8847706" xr:uid="{ABA5A889-048F-4786-A0F7-C4E6869A20DB}"/>
    <hyperlink ref="AH361" r:id="rId5042" display="https://www.daloopa.com/src/8847738" xr:uid="{5943A11D-B05B-46E4-BA91-8D3F41769F0A}"/>
    <hyperlink ref="AI361" r:id="rId5043" display="https://www.daloopa.com/src/18753593" xr:uid="{909759C0-C683-4E94-BC04-F3E1A62F0293}"/>
    <hyperlink ref="AJ361" r:id="rId5044" display="https://www.daloopa.com/src/18745216" xr:uid="{B113081E-4A91-4E37-A51A-D4E2CE5F7332}"/>
    <hyperlink ref="AK361" r:id="rId5045" display="https://www.daloopa.com/src/23051503" xr:uid="{B4A85A0E-670C-47A5-8254-C752945A183B}"/>
    <hyperlink ref="AL361" r:id="rId5046" display="https://www.daloopa.com/src/33992481" xr:uid="{CCAC1401-BE5C-4FB7-AE67-322C719C6C9C}"/>
    <hyperlink ref="AM361" r:id="rId5047" display="https://www.daloopa.com/src/41059633" xr:uid="{85C5D562-E063-4A6C-9ED5-45B51DA24AB8}"/>
    <hyperlink ref="AN361" r:id="rId5048" display="https://www.daloopa.com/src/50450785" xr:uid="{BA28E817-6B26-4E3E-941B-AECABFF77383}"/>
    <hyperlink ref="AO361" r:id="rId5049" display="https://www.daloopa.com/src/55731755" xr:uid="{B26AC058-D704-43D9-82E6-9DAED94CAD1A}"/>
    <hyperlink ref="AP361" r:id="rId5050" display="https://www.daloopa.com/src/60194344" xr:uid="{18D2A151-F621-4DD8-8F20-DF6D2C17EE9B}"/>
    <hyperlink ref="AQ361" r:id="rId5051" display="https://www.daloopa.com/src/64848862" xr:uid="{4ECFB1ED-2E9B-442D-B835-65AE496DFCF9}"/>
    <hyperlink ref="AR361" r:id="rId5052" display="https://www.daloopa.com/src/69162649" xr:uid="{A2ED5AB4-899B-4480-82AB-26BC0BECCB3E}"/>
    <hyperlink ref="AS361" r:id="rId5053" display="https://www.daloopa.com/src/75006785" xr:uid="{342292DB-47AE-4F6A-8165-04B00569730E}"/>
    <hyperlink ref="AU361" r:id="rId5054" display="https://www.daloopa.com/src/45801795" xr:uid="{D3566162-D940-4DE4-916E-C2B2C7158323}"/>
    <hyperlink ref="AV361" r:id="rId5055" display="https://www.daloopa.com/src/45801796" xr:uid="{6BBF4605-9597-47BC-BD9F-1567FAE9987F}"/>
    <hyperlink ref="AW361" r:id="rId5056" display="https://www.daloopa.com/src/45801797" xr:uid="{8F137A41-3872-413C-8211-56D4B73B9AB5}"/>
    <hyperlink ref="AX361" r:id="rId5057" display="https://www.daloopa.com/src/45801798" xr:uid="{B9CDCAF4-81A1-4EC4-BA3F-FEBF51AA9B83}"/>
    <hyperlink ref="AY361" r:id="rId5058" display="https://www.daloopa.com/src/45801799" xr:uid="{503B8342-FAAA-4CB7-9A20-DF870D2E72E0}"/>
    <hyperlink ref="AZ361" r:id="rId5059" display="https://www.daloopa.com/src/45801800" xr:uid="{485CDB14-2828-4A14-804C-FAC548E20F44}"/>
    <hyperlink ref="BA361" r:id="rId5060" display="https://www.daloopa.com/src/45801801" xr:uid="{CE6DF263-310B-4755-ADD8-C39B5010251F}"/>
    <hyperlink ref="BB361" r:id="rId5061" display="https://www.daloopa.com/src/45801802" xr:uid="{88CF8F34-927E-4A35-8A31-878A60E53D2E}"/>
    <hyperlink ref="BC361" r:id="rId5062" display="https://www.daloopa.com/src/50462531" xr:uid="{1C9E6D25-1147-4998-B383-6801272562A1}"/>
    <hyperlink ref="BD361" r:id="rId5063" display="https://www.daloopa.com/src/69165721" xr:uid="{E085576B-832B-4A8B-9BFD-4458802E3390}"/>
    <hyperlink ref="A362" r:id="rId5064" xr:uid="{BC4B22E1-A231-4CCB-8C06-7FA27B31FD2A}"/>
    <hyperlink ref="C362" r:id="rId5065" xr:uid="{6C52ADE3-03C0-44E9-BE4B-46B902AA1716}"/>
    <hyperlink ref="E362" r:id="rId5066" display="https://www.daloopa.com/src/4422666" xr:uid="{31BB00C8-3425-47B8-A967-3211B4CDA1BB}"/>
    <hyperlink ref="F362" r:id="rId5067" display="https://www.daloopa.com/src/4422699" xr:uid="{8462D686-F9B3-4A31-AB31-6DB31605D2AD}"/>
    <hyperlink ref="G362" r:id="rId5068" display="https://www.daloopa.com/src/4422732" xr:uid="{2C86DFB5-27EF-480E-9E49-94992AB266D7}"/>
    <hyperlink ref="H362" r:id="rId5069" display="https://www.daloopa.com/src/4422765" xr:uid="{32D7DEDF-55DE-465A-8DF4-43BA1C079E96}"/>
    <hyperlink ref="I362" r:id="rId5070" display="https://www.daloopa.com/src/4422797" xr:uid="{9510BE55-569A-44F3-91BA-A8B46ED9D666}"/>
    <hyperlink ref="J362" r:id="rId5071" display="https://www.daloopa.com/src/4422826" xr:uid="{A4B76DB2-5C3C-4E75-8AD3-7B9C15C50581}"/>
    <hyperlink ref="K362" r:id="rId5072" display="https://www.daloopa.com/src/4422855" xr:uid="{3D761E4F-1E9E-4A31-B400-C20ECC62E09D}"/>
    <hyperlink ref="L362" r:id="rId5073" display="https://www.daloopa.com/src/4422884" xr:uid="{2479FAAD-784A-4C99-86C4-9C335BB4CEF9}"/>
    <hyperlink ref="M362" r:id="rId5074" display="https://www.daloopa.com/src/4422913" xr:uid="{1FD59346-7422-4339-BD8E-6464FCF03AFF}"/>
    <hyperlink ref="N362" r:id="rId5075" display="https://www.daloopa.com/src/4422943" xr:uid="{3179B3C9-392D-4EB4-AAD9-978A74624F1A}"/>
    <hyperlink ref="O362" r:id="rId5076" display="https://www.daloopa.com/src/4422974" xr:uid="{153627DF-C2CD-48C2-9A99-F87638C4AE30}"/>
    <hyperlink ref="P362" r:id="rId5077" display="https://www.daloopa.com/src/4425420" xr:uid="{591B832E-8761-41B5-8BF0-661CE0F5BCAB}"/>
    <hyperlink ref="Q362" r:id="rId5078" display="https://www.daloopa.com/src/4423034" xr:uid="{B81384D9-EEEB-48D2-9BE8-D706461E0EA8}"/>
    <hyperlink ref="R362" r:id="rId5079" display="https://www.daloopa.com/src/4423062" xr:uid="{7DB0B561-A40A-404A-BAAD-3A97428B1F7B}"/>
    <hyperlink ref="S362" r:id="rId5080" display="https://www.daloopa.com/src/4423090" xr:uid="{A5AC3C1F-22B0-4F2E-B16B-AA1ABC74E038}"/>
    <hyperlink ref="T362" r:id="rId5081" display="https://www.daloopa.com/src/4423119" xr:uid="{BCB1AE24-4144-4EF2-BA68-C435F830C1D4}"/>
    <hyperlink ref="U362" r:id="rId5082" display="https://www.daloopa.com/src/4423149" xr:uid="{F20FC4F5-C89F-4035-908D-9EBD4D17B224}"/>
    <hyperlink ref="V362" r:id="rId5083" display="https://www.daloopa.com/src/4423179" xr:uid="{96928831-967B-489C-9A1F-77277A4F0103}"/>
    <hyperlink ref="W362" r:id="rId5084" display="https://www.daloopa.com/src/4423209" xr:uid="{839FB34F-74C4-4197-93A5-488558186D3B}"/>
    <hyperlink ref="X362" r:id="rId5085" display="https://www.daloopa.com/src/4423239" xr:uid="{22FBD40C-C054-4ED3-B3B1-048AB30C77D6}"/>
    <hyperlink ref="Y362" r:id="rId5086" display="https://www.daloopa.com/src/4423268" xr:uid="{91BDF942-35B5-4C66-81F5-1CBA90F48C09}"/>
    <hyperlink ref="Z362" r:id="rId5087" display="https://www.daloopa.com/src/4423298" xr:uid="{6CA5568C-4EA4-4DD9-BC10-965B78C5B67A}"/>
    <hyperlink ref="AA362" r:id="rId5088" display="https://www.daloopa.com/src/4423328" xr:uid="{CE3FB8ED-7C9F-4B5B-8CFB-DA9384A72308}"/>
    <hyperlink ref="AB362" r:id="rId5089" display="https://www.daloopa.com/src/4423358" xr:uid="{C8E76451-221A-40E9-A1F9-E0F2B11F3E15}"/>
    <hyperlink ref="AC362" r:id="rId5090" display="https://www.daloopa.com/src/4423387" xr:uid="{68EB1EEE-560B-47BA-A8FA-157F661BD1AA}"/>
    <hyperlink ref="AD362" r:id="rId5091" display="https://www.daloopa.com/src/4423415" xr:uid="{2EB92F97-3894-4C63-B62F-83600D438728}"/>
    <hyperlink ref="AE362" r:id="rId5092" display="https://www.daloopa.com/src/4422506" xr:uid="{07DE0490-13FE-432E-9FF6-E2C00E0A7482}"/>
    <hyperlink ref="AF362" r:id="rId5093" display="https://www.daloopa.com/src/4423452" xr:uid="{877806E2-AB88-4B17-8644-3C6098BF58CE}"/>
    <hyperlink ref="AG362" r:id="rId5094" display="https://www.daloopa.com/src/8847707" xr:uid="{B64F663C-3011-401D-8131-6DD1C4DFD30C}"/>
    <hyperlink ref="AH362" r:id="rId5095" display="https://www.daloopa.com/src/8847739" xr:uid="{B3A75F38-CB2B-4C02-9C22-E61EFD6D30B4}"/>
    <hyperlink ref="AI362" r:id="rId5096" display="https://www.daloopa.com/src/18753599" xr:uid="{7BA98923-A7D4-46D2-8E88-19D9A1B2E3DC}"/>
    <hyperlink ref="AJ362" r:id="rId5097" display="https://www.daloopa.com/src/18745217" xr:uid="{595A9408-F02D-4E5A-81D2-5EA3E206E50D}"/>
    <hyperlink ref="AK362" r:id="rId5098" display="https://www.daloopa.com/src/23051501" xr:uid="{34114D75-E863-443F-847E-433C06282320}"/>
    <hyperlink ref="AL362" r:id="rId5099" display="https://www.daloopa.com/src/33992478" xr:uid="{EADE5D9E-86E9-4E8B-939F-BE992265A679}"/>
    <hyperlink ref="AM362" r:id="rId5100" display="https://www.daloopa.com/src/41059632" xr:uid="{2B958290-7804-4184-9112-6ACB9B548EC5}"/>
    <hyperlink ref="AN362" r:id="rId5101" display="https://www.daloopa.com/src/50450782" xr:uid="{2D379D53-C023-4036-B9A6-298FE0B2001B}"/>
    <hyperlink ref="AO362" r:id="rId5102" display="https://www.daloopa.com/src/55731754" xr:uid="{FC2E37BC-9298-4918-83D1-89419CCD65C1}"/>
    <hyperlink ref="AP362" r:id="rId5103" display="https://www.daloopa.com/src/60194345" xr:uid="{F15037BB-95A7-4F89-A4EB-3F110C6794D0}"/>
    <hyperlink ref="AQ362" r:id="rId5104" display="https://www.daloopa.com/src/64848853" xr:uid="{C36BBD35-F4F9-4194-ACCA-82B83226D297}"/>
    <hyperlink ref="AR362" r:id="rId5105" display="https://www.daloopa.com/src/69162650" xr:uid="{F0CF7EC0-CA1B-4553-A4A4-C3A2E27901D7}"/>
    <hyperlink ref="AS362" r:id="rId5106" display="https://www.daloopa.com/src/75006788" xr:uid="{180605F8-A234-4BC8-A42E-AA0EAA435B9E}"/>
    <hyperlink ref="AU362" r:id="rId5107" display="https://www.daloopa.com/src/45801803" xr:uid="{85473B3D-3ED3-4825-BAEC-7ED877A15DD9}"/>
    <hyperlink ref="AV362" r:id="rId5108" display="https://www.daloopa.com/src/45801804" xr:uid="{96AA2EC0-9C5E-44AA-9D3C-CFB2B214F458}"/>
    <hyperlink ref="AW362" r:id="rId5109" display="https://www.daloopa.com/src/45801805" xr:uid="{78EBCCB0-B9B0-4135-8F38-3C310A3BDA97}"/>
    <hyperlink ref="AX362" r:id="rId5110" display="https://www.daloopa.com/src/45801806" xr:uid="{2FADB017-374D-4E34-87B2-291150113041}"/>
    <hyperlink ref="AY362" r:id="rId5111" display="https://www.daloopa.com/src/45801807" xr:uid="{8C3C3946-03D3-4561-95B1-ADE254A8A3BC}"/>
    <hyperlink ref="AZ362" r:id="rId5112" display="https://www.daloopa.com/src/45801808" xr:uid="{EAF9BF66-2708-4B19-A25F-4F2523BD86FC}"/>
    <hyperlink ref="BA362" r:id="rId5113" display="https://www.daloopa.com/src/45801809" xr:uid="{5006A218-7F9C-4346-851F-1F94217F8BF3}"/>
    <hyperlink ref="BB362" r:id="rId5114" display="https://www.daloopa.com/src/45801810" xr:uid="{FBFEBA79-575B-4D58-86B5-7B148857CE08}"/>
    <hyperlink ref="BC362" r:id="rId5115" display="https://www.daloopa.com/src/50462532" xr:uid="{D1C5D757-3D2C-4B06-9ED0-58886F1C7480}"/>
    <hyperlink ref="BD362" r:id="rId5116" display="https://www.daloopa.com/src/69165722" xr:uid="{A99EBDDE-999B-4C62-AE06-8AB55A4A6E21}"/>
    <hyperlink ref="A364" r:id="rId5117" xr:uid="{4B79B6C0-0552-4505-89A2-CE39B1B4E7B2}"/>
    <hyperlink ref="C364" r:id="rId5118" xr:uid="{1D72038F-9C22-4C64-8341-5BC344764A5D}"/>
    <hyperlink ref="E364" r:id="rId5119" display="https://www.daloopa.com/src/4422667" xr:uid="{9BDC5245-A183-4C42-8F65-10C0D4FFE5A5}"/>
    <hyperlink ref="F364" r:id="rId5120" display="https://www.daloopa.com/src/4422700" xr:uid="{AAAF6019-BB16-421F-8DE7-81291AAC2ADC}"/>
    <hyperlink ref="G364" r:id="rId5121" display="https://www.daloopa.com/src/4422733" xr:uid="{13A6B411-D49F-4B4B-99E2-15393636BE7A}"/>
    <hyperlink ref="H364" r:id="rId5122" display="https://www.daloopa.com/src/4422766" xr:uid="{3F60FA99-EAF3-4CA2-BB9D-9B7A332A27BA}"/>
    <hyperlink ref="I364" r:id="rId5123" display="https://www.daloopa.com/src/4422798" xr:uid="{37584AF8-1740-44B7-B024-059D2D1E38BC}"/>
    <hyperlink ref="J364" r:id="rId5124" display="https://www.daloopa.com/src/4422827" xr:uid="{2D9F2243-F71A-4EA1-8CD7-F7FEA68ABDB3}"/>
    <hyperlink ref="K364" r:id="rId5125" display="https://www.daloopa.com/src/4422856" xr:uid="{62C5E745-BC53-4E4C-AF05-F57631F4892A}"/>
    <hyperlink ref="L364" r:id="rId5126" display="https://www.daloopa.com/src/4422885" xr:uid="{31E9BD84-8D06-4E74-84A9-AF7CD95F7536}"/>
    <hyperlink ref="M364" r:id="rId5127" display="https://www.daloopa.com/src/4422914" xr:uid="{EE59BFAE-0C8D-4B29-86DF-CC4931C691FE}"/>
    <hyperlink ref="N364" r:id="rId5128" display="https://www.daloopa.com/src/4422944" xr:uid="{71D3F765-1795-4375-B9C5-8F0A7F48570D}"/>
    <hyperlink ref="O364" r:id="rId5129" display="https://www.daloopa.com/src/4422975" xr:uid="{F73BDD76-F606-4EAA-B3A4-19234E29CDDE}"/>
    <hyperlink ref="P364" r:id="rId5130" display="https://www.daloopa.com/src/4425421" xr:uid="{A3790FDC-9DA1-44BE-BC95-B595292BE52D}"/>
    <hyperlink ref="Q364" r:id="rId5131" display="https://www.daloopa.com/src/4423035" xr:uid="{69ECB4A5-DEDB-455B-8883-DEB4B4D04FDB}"/>
    <hyperlink ref="R364" r:id="rId5132" display="https://www.daloopa.com/src/4423063" xr:uid="{1306D5E4-E8A9-415A-8E28-333FF271F678}"/>
    <hyperlink ref="S364" r:id="rId5133" display="https://www.daloopa.com/src/4423091" xr:uid="{B153B0EB-8F0A-4646-9E07-46AAF80ADCE1}"/>
    <hyperlink ref="T364" r:id="rId5134" display="https://www.daloopa.com/src/4423120" xr:uid="{C906BF90-ADEE-4874-82CE-EE6ED10F0A02}"/>
    <hyperlink ref="U364" r:id="rId5135" display="https://www.daloopa.com/src/4423150" xr:uid="{3BE80433-7217-4127-9C75-F4B41D3EB54B}"/>
    <hyperlink ref="V364" r:id="rId5136" display="https://www.daloopa.com/src/4423180" xr:uid="{4EB9A9B7-F682-49C7-90AD-C2B1E98FCC22}"/>
    <hyperlink ref="W364" r:id="rId5137" display="https://www.daloopa.com/src/4423210" xr:uid="{AC03DB20-6581-4D4C-A602-AC0905F8129B}"/>
    <hyperlink ref="X364" r:id="rId5138" display="https://www.daloopa.com/src/4423240" xr:uid="{2D06F410-C0B6-4B38-94D6-C314B4526681}"/>
    <hyperlink ref="Y364" r:id="rId5139" display="https://www.daloopa.com/src/4423269" xr:uid="{7AEA3D59-86F6-4491-B78A-6550825022D2}"/>
    <hyperlink ref="Z364" r:id="rId5140" display="https://www.daloopa.com/src/4423299" xr:uid="{0607326A-E85F-45A1-A3A8-D97F1C761BEB}"/>
    <hyperlink ref="AA364" r:id="rId5141" display="https://www.daloopa.com/src/4423329" xr:uid="{1D701AC2-99A1-4ABA-A142-A7C77E5129D4}"/>
    <hyperlink ref="AB364" r:id="rId5142" display="https://www.daloopa.com/src/4423359" xr:uid="{BAA0D32F-BB07-4E28-9F78-4DED6B47E708}"/>
    <hyperlink ref="AC364" r:id="rId5143" display="https://www.daloopa.com/src/4423388" xr:uid="{5E96AF60-C04C-4360-A773-FEA6DA795D5A}"/>
    <hyperlink ref="AD364" r:id="rId5144" display="https://www.daloopa.com/src/4423416" xr:uid="{2B38264B-6623-4FC5-BCCA-2278DDA81D3A}"/>
    <hyperlink ref="AE364" r:id="rId5145" display="https://www.daloopa.com/src/4422507" xr:uid="{9EADB83D-CD7C-47C6-A4B3-68185249002C}"/>
    <hyperlink ref="AF364" r:id="rId5146" display="https://www.daloopa.com/src/4423453" xr:uid="{50D753EB-11A5-4B88-94A6-7B7A1D3B3C73}"/>
    <hyperlink ref="AG364" r:id="rId5147" display="https://www.daloopa.com/src/8847708" xr:uid="{A701EE79-E333-44FD-92AE-54FC0C7D6239}"/>
    <hyperlink ref="AH364" r:id="rId5148" display="https://www.daloopa.com/src/8847740" xr:uid="{934F14D7-D6C6-44B0-959C-0DF5B2AD024A}"/>
    <hyperlink ref="AI364" r:id="rId5149" display="https://www.daloopa.com/src/18753587" xr:uid="{435929F4-8B1F-4C98-85DF-3B29DD1DA808}"/>
    <hyperlink ref="AJ364" r:id="rId5150" display="https://www.daloopa.com/src/18745218" xr:uid="{F55D801C-D314-49D9-97B9-59EF5935F502}"/>
    <hyperlink ref="AK364" r:id="rId5151" display="https://www.daloopa.com/src/23051499" xr:uid="{EE3D21DC-F565-42F7-B9AF-34128D4F54B4}"/>
    <hyperlink ref="AL364" r:id="rId5152" display="https://www.daloopa.com/src/33992475" xr:uid="{6182A473-E293-4F98-9E3B-538BF8CCC588}"/>
    <hyperlink ref="AM364" r:id="rId5153" display="https://www.daloopa.com/src/41059631" xr:uid="{D2D46DEE-9712-4672-9EE6-A0A8872418F6}"/>
    <hyperlink ref="AN364" r:id="rId5154" display="https://www.daloopa.com/src/50450778" xr:uid="{AB929D5B-EC6F-4092-8A39-EE2546329C0E}"/>
    <hyperlink ref="AO364" r:id="rId5155" display="https://www.daloopa.com/src/55731747" xr:uid="{3FC7AB09-8841-4B36-9F77-74EF2F2C9BDB}"/>
    <hyperlink ref="AP364" r:id="rId5156" display="https://www.daloopa.com/src/60194347" xr:uid="{A2BA4A37-F372-4DCC-AEF5-A9F785CEF024}"/>
    <hyperlink ref="AQ364" r:id="rId5157" display="https://www.daloopa.com/src/64848871" xr:uid="{81B3D47B-626F-4F7F-A399-448BFF3C7ECA}"/>
    <hyperlink ref="AR364" r:id="rId5158" display="https://www.daloopa.com/src/69162642" xr:uid="{CF5CBCE3-0FCB-42E0-984E-A137E06B1933}"/>
    <hyperlink ref="AS364" r:id="rId5159" display="https://www.daloopa.com/src/75006800" xr:uid="{2128D6D8-9919-4B4F-87B0-A96212B8C37C}"/>
    <hyperlink ref="AU364" r:id="rId5160" display="https://www.daloopa.com/src/45801811" xr:uid="{F29E470C-0CAE-40D3-B8FA-58303BAB1A84}"/>
    <hyperlink ref="AV364" r:id="rId5161" display="https://www.daloopa.com/src/45801812" xr:uid="{6E863E0A-3394-4554-8D36-BEDB28CB4308}"/>
    <hyperlink ref="AW364" r:id="rId5162" display="https://www.daloopa.com/src/45801813" xr:uid="{AD9BE2B4-8710-4E3F-A22D-188458145419}"/>
    <hyperlink ref="AX364" r:id="rId5163" display="https://www.daloopa.com/src/45801814" xr:uid="{0CF4A6A2-B861-4089-B0A6-D612659E43F8}"/>
    <hyperlink ref="AY364" r:id="rId5164" display="https://www.daloopa.com/src/45801815" xr:uid="{E6B700D2-B347-46D7-A057-F63675BDF9F7}"/>
    <hyperlink ref="AZ364" r:id="rId5165" display="https://www.daloopa.com/src/45801816" xr:uid="{9E5BD426-347C-4634-9E55-08DDDB049975}"/>
    <hyperlink ref="BA364" r:id="rId5166" display="https://www.daloopa.com/src/45801817" xr:uid="{2A4D0078-4229-4ABB-8586-4DB05581E15D}"/>
    <hyperlink ref="BB364" r:id="rId5167" display="https://www.daloopa.com/src/45801818" xr:uid="{0B164E3A-2B64-4184-AD80-0DB4E630AA35}"/>
    <hyperlink ref="BC364" r:id="rId5168" display="https://www.daloopa.com/src/50462533" xr:uid="{D8E27A51-4568-4908-9D3A-56C978CD5ACB}"/>
    <hyperlink ref="BD364" r:id="rId5169" display="https://www.daloopa.com/src/69165723" xr:uid="{536DA4D5-1AA7-48BC-B364-4111F5378A0A}"/>
    <hyperlink ref="A365" r:id="rId5170" xr:uid="{73A150DD-C309-40A4-A822-DDA589894038}"/>
    <hyperlink ref="C365" r:id="rId5171" xr:uid="{9CC1768D-91AF-4766-BEF2-402A84D2FCA1}"/>
    <hyperlink ref="E365" r:id="rId5172" display="https://www.daloopa.com/src/4422668" xr:uid="{D6F0BBEB-7526-41C6-A9FA-594CCEDCFB3C}"/>
    <hyperlink ref="F365" r:id="rId5173" display="https://www.daloopa.com/src/4422701" xr:uid="{1281600D-8A91-40D1-8E43-BE10FCE6F856}"/>
    <hyperlink ref="G365" r:id="rId5174" display="https://www.daloopa.com/src/4422734" xr:uid="{22A709A8-6CD2-4AFB-84DB-E9341768703C}"/>
    <hyperlink ref="H365" r:id="rId5175" display="https://www.daloopa.com/src/4422767" xr:uid="{1F70A5A5-8924-4F2A-9F7C-BEDE2AA23852}"/>
    <hyperlink ref="I365" r:id="rId5176" display="https://www.daloopa.com/src/4422799" xr:uid="{3B950C9D-7AD0-4161-A75F-8745BB746E23}"/>
    <hyperlink ref="J365" r:id="rId5177" display="https://www.daloopa.com/src/4422828" xr:uid="{40F3BB22-BCF1-43F7-B014-9DE45F424C37}"/>
    <hyperlink ref="K365" r:id="rId5178" display="https://www.daloopa.com/src/4422857" xr:uid="{A0BA1EFC-F369-43BB-9812-3F002D5DABE6}"/>
    <hyperlink ref="L365" r:id="rId5179" display="https://www.daloopa.com/src/4422886" xr:uid="{4BF041EF-FDD7-466C-AFAA-D4F861B5E825}"/>
    <hyperlink ref="M365" r:id="rId5180" display="https://www.daloopa.com/src/4422915" xr:uid="{70102822-0DD8-4921-8765-D58591591BED}"/>
    <hyperlink ref="N365" r:id="rId5181" display="https://www.daloopa.com/src/4422945" xr:uid="{56D5B90A-1D19-408A-8651-AA463B4AA691}"/>
    <hyperlink ref="O365" r:id="rId5182" display="https://www.daloopa.com/src/4422976" xr:uid="{FBBCA5D3-0FDC-4337-B422-B5E0BEE9110E}"/>
    <hyperlink ref="P365" r:id="rId5183" display="https://www.daloopa.com/src/4425422" xr:uid="{24E26F85-FEF4-448C-AD10-3B8366250152}"/>
    <hyperlink ref="Q365" r:id="rId5184" display="https://www.daloopa.com/src/4423036" xr:uid="{0CA45453-0030-491F-BB72-A0BAD4CAC2E4}"/>
    <hyperlink ref="R365" r:id="rId5185" display="https://www.daloopa.com/src/4423064" xr:uid="{2E97456F-96DB-4721-AA41-2BB2136DD585}"/>
    <hyperlink ref="S365" r:id="rId5186" display="https://www.daloopa.com/src/4423092" xr:uid="{E0038492-35AE-4FE0-A6F3-688351C59CA0}"/>
    <hyperlink ref="T365" r:id="rId5187" display="https://www.daloopa.com/src/4423121" xr:uid="{91D715BA-6ADA-4B52-A9A7-FD6DF6065BB8}"/>
    <hyperlink ref="U365" r:id="rId5188" display="https://www.daloopa.com/src/4423151" xr:uid="{A8A9F99A-9D29-4C72-87E9-E8A5968A965B}"/>
    <hyperlink ref="V365" r:id="rId5189" display="https://www.daloopa.com/src/4423181" xr:uid="{4416D273-8043-444C-B1E1-DC4FDA98C5D6}"/>
    <hyperlink ref="W365" r:id="rId5190" display="https://www.daloopa.com/src/4423211" xr:uid="{4F98D81B-715A-4AD0-A45D-36CA933499C9}"/>
    <hyperlink ref="X365" r:id="rId5191" display="https://www.daloopa.com/src/4423241" xr:uid="{0F03809E-C6D8-44AF-BABA-879E0B6E28E6}"/>
    <hyperlink ref="Y365" r:id="rId5192" display="https://www.daloopa.com/src/4423270" xr:uid="{3396D4B2-4E2D-404C-9072-BB1EACDB7092}"/>
    <hyperlink ref="Z365" r:id="rId5193" display="https://www.daloopa.com/src/4423300" xr:uid="{6B1FB72E-F271-4E65-8211-548E85517A13}"/>
    <hyperlink ref="AA365" r:id="rId5194" display="https://www.daloopa.com/src/4423330" xr:uid="{DC42F05B-85A0-42C9-9969-5FD03E46CB46}"/>
    <hyperlink ref="AB365" r:id="rId5195" display="https://www.daloopa.com/src/4423360" xr:uid="{2D49030A-C98A-421D-A1C3-3174090AA902}"/>
    <hyperlink ref="AC365" r:id="rId5196" display="https://www.daloopa.com/src/4423389" xr:uid="{120E5C59-F9DB-422D-A178-EC28B8112E53}"/>
    <hyperlink ref="AD365" r:id="rId5197" display="https://www.daloopa.com/src/4423417" xr:uid="{B10B266F-A21E-40D5-9ACF-60A3CA4971F6}"/>
    <hyperlink ref="AE365" r:id="rId5198" display="https://www.daloopa.com/src/4422508" xr:uid="{40388D5B-617A-4016-8AA3-9872BD818977}"/>
    <hyperlink ref="AF365" r:id="rId5199" display="https://www.daloopa.com/src/4423454" xr:uid="{24EF81F8-9E95-4573-9E58-BE50C38F3EB7}"/>
    <hyperlink ref="AG365" r:id="rId5200" display="https://www.daloopa.com/src/8847709" xr:uid="{9D42B8A8-1783-4037-8494-83DF789CCE78}"/>
    <hyperlink ref="AH365" r:id="rId5201" display="https://www.daloopa.com/src/8847741" xr:uid="{ED35C1D1-31C1-4578-8836-1CD9A6B6F9C7}"/>
    <hyperlink ref="AI365" r:id="rId5202" display="https://www.daloopa.com/src/18753596" xr:uid="{2EC3B64D-EA6C-4A4D-9E14-048E690D72FF}"/>
    <hyperlink ref="AJ365" r:id="rId5203" display="https://www.daloopa.com/src/18745219" xr:uid="{B2CF1BE2-A585-4CF0-A28A-5AD962CF5F8D}"/>
    <hyperlink ref="AK365" r:id="rId5204" display="https://www.daloopa.com/src/23051504" xr:uid="{BB58947B-F954-447E-9665-8A0854FFD7E8}"/>
    <hyperlink ref="AL365" r:id="rId5205" display="https://www.daloopa.com/src/33992476" xr:uid="{A7EF85E2-9F64-4A2B-B418-C3A554C7338E}"/>
    <hyperlink ref="AM365" r:id="rId5206" display="https://www.daloopa.com/src/41059636" xr:uid="{5935CD39-51F9-410C-A5DE-1F000185B59B}"/>
    <hyperlink ref="AN365" r:id="rId5207" display="https://www.daloopa.com/src/50450790" xr:uid="{F71EABCF-45AA-4FD9-8A2F-08A58B538848}"/>
    <hyperlink ref="AO365" r:id="rId5208" display="https://www.daloopa.com/src/55731752" xr:uid="{BE0DA4BA-8953-4AF1-A847-B8BF99FAC38A}"/>
    <hyperlink ref="AP365" r:id="rId5209" display="https://www.daloopa.com/src/60194348" xr:uid="{5708FDE4-227A-4FF0-B09F-915ED3F83CBD}"/>
    <hyperlink ref="AQ365" r:id="rId5210" display="https://www.daloopa.com/src/64848857" xr:uid="{E5FFA2B5-21B1-411F-9861-388E76935F0A}"/>
    <hyperlink ref="AR365" r:id="rId5211" display="https://www.daloopa.com/src/69162652" xr:uid="{833FDA9F-0EC5-46E3-90D4-2E6E14D5161E}"/>
    <hyperlink ref="AS365" r:id="rId5212" display="https://www.daloopa.com/src/75006798" xr:uid="{C3CE7BCE-4E81-4903-B869-0C1171510820}"/>
    <hyperlink ref="AU365" r:id="rId5213" display="https://www.daloopa.com/src/45801819" xr:uid="{385953CB-0308-4A1B-9B42-B6FCDB5A0DEA}"/>
    <hyperlink ref="AV365" r:id="rId5214" display="https://www.daloopa.com/src/45801820" xr:uid="{FF9307B8-B510-4627-97D3-44536FEF1BE3}"/>
    <hyperlink ref="AW365" r:id="rId5215" display="https://www.daloopa.com/src/45801821" xr:uid="{94B53F23-646C-4467-9B55-821D76712C7B}"/>
    <hyperlink ref="AX365" r:id="rId5216" display="https://www.daloopa.com/src/45801822" xr:uid="{26970AE6-4646-4021-8DA9-25F7932D8E25}"/>
    <hyperlink ref="AY365" r:id="rId5217" display="https://www.daloopa.com/src/45801823" xr:uid="{246E934C-2564-4B7E-9A27-0DDA4E28BEE8}"/>
    <hyperlink ref="AZ365" r:id="rId5218" display="https://www.daloopa.com/src/45801824" xr:uid="{BDF72490-BFE9-4877-99FA-5141E2EDDB00}"/>
    <hyperlink ref="BA365" r:id="rId5219" display="https://www.daloopa.com/src/45801825" xr:uid="{A9332906-F9E2-4AD7-9F72-97B79621E28F}"/>
    <hyperlink ref="BB365" r:id="rId5220" display="https://www.daloopa.com/src/45801826" xr:uid="{A543594F-F720-4721-A84F-6C711E78B7CC}"/>
    <hyperlink ref="BC365" r:id="rId5221" display="https://www.daloopa.com/src/50462534" xr:uid="{838946E3-9B7E-465E-AC5B-1FFBF055C6B8}"/>
    <hyperlink ref="BD365" r:id="rId5222" display="https://www.daloopa.com/src/69165724" xr:uid="{3C266AEF-7CA8-4D57-8AAF-937F6F8E3222}"/>
    <hyperlink ref="A366" r:id="rId5223" xr:uid="{26415538-7FB2-490E-B690-F888DE8B052D}"/>
    <hyperlink ref="C366" r:id="rId5224" xr:uid="{5095EE19-556B-4DF4-AB2C-3BAFAEFA95AA}"/>
    <hyperlink ref="E366" r:id="rId5225" display="https://www.daloopa.com/src/4422669" xr:uid="{2B57B663-3D3F-4E30-9B1A-2B11D1CB74A4}"/>
    <hyperlink ref="F366" r:id="rId5226" display="https://www.daloopa.com/src/4422702" xr:uid="{2FDF99BC-09F4-4328-853F-3880B81069FF}"/>
    <hyperlink ref="G366" r:id="rId5227" display="https://www.daloopa.com/src/4422735" xr:uid="{9E121A97-67FC-47D3-82BA-A40587BE91D8}"/>
    <hyperlink ref="H366" r:id="rId5228" display="https://www.daloopa.com/src/4422768" xr:uid="{83A309FA-0C3F-439C-BD6E-E2C8B57E79C7}"/>
    <hyperlink ref="I366" r:id="rId5229" display="https://www.daloopa.com/src/4422800" xr:uid="{3E592ECD-DA02-4E77-957A-AF291F6C60B1}"/>
    <hyperlink ref="J366" r:id="rId5230" display="https://www.daloopa.com/src/4422829" xr:uid="{F8CD8B41-D161-47B5-B5E9-E013C982CCD5}"/>
    <hyperlink ref="K366" r:id="rId5231" display="https://www.daloopa.com/src/4422858" xr:uid="{8E2321DB-62C5-44FA-BB66-8ADFBE91FC82}"/>
    <hyperlink ref="L366" r:id="rId5232" display="https://www.daloopa.com/src/4422887" xr:uid="{57A4749B-D733-4FD7-8919-FE2E82B58B0C}"/>
    <hyperlink ref="M366" r:id="rId5233" display="https://www.daloopa.com/src/4422916" xr:uid="{E431758F-A908-44F7-8F2D-03CEBFA36E0B}"/>
    <hyperlink ref="N366" r:id="rId5234" display="https://www.daloopa.com/src/4422946" xr:uid="{FB3FDCC0-A87F-4DBF-9A5A-585DE6F4024E}"/>
    <hyperlink ref="O366" r:id="rId5235" display="https://www.daloopa.com/src/4422977" xr:uid="{72F2FF87-E562-4C64-8C65-2F9214BB574F}"/>
    <hyperlink ref="P366" r:id="rId5236" display="https://www.daloopa.com/src/4425423" xr:uid="{9C5FF615-505B-4E72-AC91-0E9970DE09CB}"/>
    <hyperlink ref="Q366" r:id="rId5237" display="https://www.daloopa.com/src/4423037" xr:uid="{DFB7A66A-3465-454E-BBED-EC72EB9E53E1}"/>
    <hyperlink ref="R366" r:id="rId5238" display="https://www.daloopa.com/src/4423065" xr:uid="{AC0B5480-A18A-4193-AC94-3A182ACF3980}"/>
    <hyperlink ref="S366" r:id="rId5239" display="https://www.daloopa.com/src/4423093" xr:uid="{94078000-5473-4BD5-913C-4D44A869BD64}"/>
    <hyperlink ref="T366" r:id="rId5240" display="https://www.daloopa.com/src/4423122" xr:uid="{90C0F3DC-1C02-4169-8756-48D403C348EC}"/>
    <hyperlink ref="U366" r:id="rId5241" display="https://www.daloopa.com/src/4423152" xr:uid="{7A170AA2-E14E-40D9-931C-41ED8232111E}"/>
    <hyperlink ref="V366" r:id="rId5242" display="https://www.daloopa.com/src/4423182" xr:uid="{D7D4DD2F-DA7A-4832-BC9A-2D8A9574F6EF}"/>
    <hyperlink ref="W366" r:id="rId5243" display="https://www.daloopa.com/src/4423212" xr:uid="{87250E4A-EDC2-448E-9FD3-E70A01C8E107}"/>
    <hyperlink ref="X366" r:id="rId5244" display="https://www.daloopa.com/src/4423242" xr:uid="{CC9BBDCD-EDD9-4AF5-8728-D18487F9AB8F}"/>
    <hyperlink ref="Y366" r:id="rId5245" display="https://www.daloopa.com/src/4423271" xr:uid="{A7F6829E-6F32-4ED7-B356-576972AEB9F2}"/>
    <hyperlink ref="Z366" r:id="rId5246" display="https://www.daloopa.com/src/4423301" xr:uid="{E39CD49F-2263-4DEE-9AD3-FEC84AEACADE}"/>
    <hyperlink ref="AA366" r:id="rId5247" display="https://www.daloopa.com/src/4423331" xr:uid="{847038E7-DEA4-4AFC-B1CC-3637067200D3}"/>
    <hyperlink ref="AB366" r:id="rId5248" display="https://www.daloopa.com/src/4423361" xr:uid="{B250124A-844E-4A4C-8B59-11FAF86E8FDC}"/>
    <hyperlink ref="AC366" r:id="rId5249" display="https://www.daloopa.com/src/4423390" xr:uid="{E9E8FC43-7045-4DB2-8E1D-CDB3D023A3AF}"/>
    <hyperlink ref="AD366" r:id="rId5250" display="https://www.daloopa.com/src/4423418" xr:uid="{D052CAD3-FAA7-4322-A038-ABB9A470542A}"/>
    <hyperlink ref="AE366" r:id="rId5251" display="https://www.daloopa.com/src/4422509" xr:uid="{F228352A-344B-41A5-B92F-50062643192E}"/>
    <hyperlink ref="AF366" r:id="rId5252" display="https://www.daloopa.com/src/4423455" xr:uid="{879CC177-6616-491E-AEF1-C7C53C8D422C}"/>
    <hyperlink ref="AG366" r:id="rId5253" display="https://www.daloopa.com/src/8847710" xr:uid="{F7B867E4-1535-4FD6-B3AF-7333364BBA20}"/>
    <hyperlink ref="AH366" r:id="rId5254" display="https://www.daloopa.com/src/8847742" xr:uid="{65CC72A4-2107-43FC-B453-9047FD70814D}"/>
    <hyperlink ref="AI366" r:id="rId5255" display="https://www.daloopa.com/src/18753595" xr:uid="{E3BC4880-AB66-4114-936E-10AB25FA6296}"/>
    <hyperlink ref="AJ366" r:id="rId5256" display="https://www.daloopa.com/src/18745225" xr:uid="{091256B7-F9E9-460E-958A-B1A6EFAA3D75}"/>
    <hyperlink ref="AK366" r:id="rId5257" display="https://www.daloopa.com/src/23051494" xr:uid="{361020A6-0F52-4570-B9E1-429EDC3818AC}"/>
    <hyperlink ref="AL366" r:id="rId5258" display="https://www.daloopa.com/src/33992491" xr:uid="{AFE690B1-6D37-454B-B063-BFFD5297E625}"/>
    <hyperlink ref="AM366" r:id="rId5259" display="https://www.daloopa.com/src/41059637" xr:uid="{DE08B163-5E62-4BA1-B56A-2D72131EBFC6}"/>
    <hyperlink ref="AN366" r:id="rId5260" display="https://www.daloopa.com/src/50450789" xr:uid="{324BE8A4-F8DC-4DC8-8B6E-F179B198A3AE}"/>
    <hyperlink ref="AO366" r:id="rId5261" display="https://www.daloopa.com/src/55731749" xr:uid="{16F1E18D-4D7A-47C4-AFAD-E3D61716BC18}"/>
    <hyperlink ref="AP366" r:id="rId5262" display="https://www.daloopa.com/src/60194349" xr:uid="{E68B898E-2F57-4CE3-96CD-14923D37347C}"/>
    <hyperlink ref="AQ366" r:id="rId5263" display="https://www.daloopa.com/src/64848858" xr:uid="{BE627086-3248-4E16-A969-63302CD4BBA8}"/>
    <hyperlink ref="AR366" r:id="rId5264" display="https://www.daloopa.com/src/69162656" xr:uid="{30248949-E15E-41A1-A257-EF0C29BC3299}"/>
    <hyperlink ref="AS366" r:id="rId5265" display="https://www.daloopa.com/src/75006795" xr:uid="{45F0E9C0-504B-4D07-8056-CD6C43003B13}"/>
    <hyperlink ref="AU366" r:id="rId5266" display="https://www.daloopa.com/src/45801827" xr:uid="{4D60855E-B3E5-431F-85CF-F3B0A3ED16A9}"/>
    <hyperlink ref="AV366" r:id="rId5267" display="https://www.daloopa.com/src/45801828" xr:uid="{FA39A30C-897C-4155-A537-231F8B1AFABB}"/>
    <hyperlink ref="AW366" r:id="rId5268" display="https://www.daloopa.com/src/45801829" xr:uid="{665EE0DE-8944-4662-BC37-15DB60AB16C6}"/>
    <hyperlink ref="AX366" r:id="rId5269" display="https://www.daloopa.com/src/45801830" xr:uid="{8F23D862-F59A-4D93-9326-D9A474170177}"/>
    <hyperlink ref="AY366" r:id="rId5270" display="https://www.daloopa.com/src/45801831" xr:uid="{7DB46BB2-D5BD-49B8-AA96-8D4D9197D235}"/>
    <hyperlink ref="AZ366" r:id="rId5271" display="https://www.daloopa.com/src/45801832" xr:uid="{CD81BF47-F4E6-4084-A7A7-32B9776EE54E}"/>
    <hyperlink ref="BA366" r:id="rId5272" display="https://www.daloopa.com/src/45801833" xr:uid="{810B7226-506E-4F4D-8E33-1C41988E530E}"/>
    <hyperlink ref="BB366" r:id="rId5273" display="https://www.daloopa.com/src/45801834" xr:uid="{513B8951-9EDB-48CB-9994-E4212BE44F1E}"/>
    <hyperlink ref="BC366" r:id="rId5274" display="https://www.daloopa.com/src/50462535" xr:uid="{E60DCFDB-B798-402E-8311-D007E550B0FC}"/>
    <hyperlink ref="BD366" r:id="rId5275" display="https://www.daloopa.com/src/69165725" xr:uid="{5730B21A-F8C0-4EE4-A075-526DD4E3C45C}"/>
    <hyperlink ref="A367" r:id="rId5276" xr:uid="{9E971DA8-C0EA-45CF-862D-963BDF95B82D}"/>
    <hyperlink ref="C367" r:id="rId5277" xr:uid="{1EBE9EF2-AA00-4868-AD69-4C480EAE5114}"/>
    <hyperlink ref="E367" r:id="rId5278" display="https://www.daloopa.com/src/4422670" xr:uid="{E8173DD3-AD74-439E-8536-74511283327E}"/>
    <hyperlink ref="F367" r:id="rId5279" display="https://www.daloopa.com/src/4422703" xr:uid="{EA83F100-A282-46B9-B4CB-F5DC21C8D011}"/>
    <hyperlink ref="G367" r:id="rId5280" display="https://www.daloopa.com/src/4422736" xr:uid="{F4F7428D-6980-470B-973C-8D671A848873}"/>
    <hyperlink ref="H367" r:id="rId5281" display="https://www.daloopa.com/src/4422769" xr:uid="{9E18DE1D-3D4E-4F7D-B6A8-AD30A7A92013}"/>
    <hyperlink ref="I367" r:id="rId5282" display="https://www.daloopa.com/src/4422801" xr:uid="{092F197D-9F64-4383-8583-3B763679ED10}"/>
    <hyperlink ref="J367" r:id="rId5283" display="https://www.daloopa.com/src/4422830" xr:uid="{0C89CAF0-6568-476D-9F47-36DBC49C2B8B}"/>
    <hyperlink ref="K367" r:id="rId5284" display="https://www.daloopa.com/src/4422859" xr:uid="{81444E67-F77B-4654-88E3-E2176F7DB60B}"/>
    <hyperlink ref="L367" r:id="rId5285" display="https://www.daloopa.com/src/4422888" xr:uid="{530556B2-22B1-4F57-8F12-FCD717B0AAA6}"/>
    <hyperlink ref="M367" r:id="rId5286" display="https://www.daloopa.com/src/4422917" xr:uid="{963A5B6D-4A22-45B7-8450-60FFEE3BF6FA}"/>
    <hyperlink ref="N367" r:id="rId5287" display="https://www.daloopa.com/src/4422947" xr:uid="{856C3B7F-598C-431C-B5E4-F3904B3BA263}"/>
    <hyperlink ref="O367" r:id="rId5288" display="https://www.daloopa.com/src/4422978" xr:uid="{E2E9E9D3-5342-499D-9D1F-ACE3A1EE4109}"/>
    <hyperlink ref="P367" r:id="rId5289" display="https://www.daloopa.com/src/4425424" xr:uid="{199B6A29-0C6E-450E-A702-B3E035874C38}"/>
    <hyperlink ref="Q367" r:id="rId5290" display="https://www.daloopa.com/src/4423038" xr:uid="{27565676-D174-4215-BD59-0C290D3BFAAA}"/>
    <hyperlink ref="R367" r:id="rId5291" display="https://www.daloopa.com/src/4423066" xr:uid="{2E0A0376-0290-439C-9973-E0D9ADE2154D}"/>
    <hyperlink ref="S367" r:id="rId5292" display="https://www.daloopa.com/src/4423094" xr:uid="{EFD070FE-8F56-455A-85C7-52DA5834E4E9}"/>
    <hyperlink ref="T367" r:id="rId5293" display="https://www.daloopa.com/src/4423123" xr:uid="{0392BE20-BAB6-4132-BE02-0E4D620AC8EB}"/>
    <hyperlink ref="U367" r:id="rId5294" display="https://www.daloopa.com/src/4423153" xr:uid="{CE4E153F-B7F9-486D-AEA7-90BC5D703185}"/>
    <hyperlink ref="V367" r:id="rId5295" display="https://www.daloopa.com/src/4423183" xr:uid="{75E27FAA-562B-4CA9-859B-F3FC8A824C22}"/>
    <hyperlink ref="W367" r:id="rId5296" display="https://www.daloopa.com/src/4423213" xr:uid="{F14B19B8-ED34-4D0E-B915-9B35C6CE0C94}"/>
    <hyperlink ref="X367" r:id="rId5297" display="https://www.daloopa.com/src/4423243" xr:uid="{2F9E82BD-E950-4922-9CD7-D49C58CC687F}"/>
    <hyperlink ref="Y367" r:id="rId5298" display="https://www.daloopa.com/src/4423272" xr:uid="{DB4ED7CF-4F50-4E4F-A21E-ACB1CEEDA1F9}"/>
    <hyperlink ref="Z367" r:id="rId5299" display="https://www.daloopa.com/src/4423302" xr:uid="{BE8D8620-0838-499B-A00E-C81A0278EE1F}"/>
    <hyperlink ref="AA367" r:id="rId5300" display="https://www.daloopa.com/src/4423332" xr:uid="{EAD2F142-A381-48C3-ACE0-7F007EAE6A8B}"/>
    <hyperlink ref="AB367" r:id="rId5301" display="https://www.daloopa.com/src/4423362" xr:uid="{547C916C-4FDF-451C-95D8-0796C3805397}"/>
    <hyperlink ref="AC367" r:id="rId5302" display="https://www.daloopa.com/src/4423391" xr:uid="{866B11F7-9C8A-46B3-B68A-31F1A7F755CE}"/>
    <hyperlink ref="AD367" r:id="rId5303" display="https://www.daloopa.com/src/4423419" xr:uid="{4D426032-BFCE-432B-90F7-387B661FC2B4}"/>
    <hyperlink ref="AE367" r:id="rId5304" display="https://www.daloopa.com/src/4422510" xr:uid="{C5D96122-FBA6-422D-ACDB-E22C3D3C4E6E}"/>
    <hyperlink ref="AF367" r:id="rId5305" display="https://www.daloopa.com/src/4423456" xr:uid="{AC46E5C2-F8F1-4080-8566-F18F8C4B2436}"/>
    <hyperlink ref="AG367" r:id="rId5306" display="https://www.daloopa.com/src/8847711" xr:uid="{94071E67-4BBB-4949-AB99-883A55D0298B}"/>
    <hyperlink ref="AH367" r:id="rId5307" display="https://www.daloopa.com/src/8847743" xr:uid="{21348364-1D45-4445-B27B-A700581DB3BD}"/>
    <hyperlink ref="AI367" r:id="rId5308" display="https://www.daloopa.com/src/18753594" xr:uid="{ECAEC775-6976-4626-B3D3-5E1E114ACA8B}"/>
    <hyperlink ref="AJ367" r:id="rId5309" display="https://www.daloopa.com/src/18745224" xr:uid="{CE7082BF-CB19-4800-8272-EE21016F843D}"/>
    <hyperlink ref="AK367" r:id="rId5310" display="https://www.daloopa.com/src/23051496" xr:uid="{F913D5B6-3DEF-4458-9203-921037D4C664}"/>
    <hyperlink ref="AL367" r:id="rId5311" display="https://www.daloopa.com/src/33992473" xr:uid="{D500CA32-9CEA-4F1C-8DF8-AA46C96D4DFA}"/>
    <hyperlink ref="AM367" r:id="rId5312" display="https://www.daloopa.com/src/41059638" xr:uid="{AE3D1789-DBB4-4CB6-9889-136366E59A07}"/>
    <hyperlink ref="AN367" r:id="rId5313" display="https://www.daloopa.com/src/50450791" xr:uid="{E1E8D191-1DA1-4480-A368-14A6C630A3C8}"/>
    <hyperlink ref="AO367" r:id="rId5314" display="https://www.daloopa.com/src/55731736" xr:uid="{11693D25-8E5C-456C-A7D1-B5CB691BD75D}"/>
    <hyperlink ref="AP367" r:id="rId5315" display="https://www.daloopa.com/src/60194354" xr:uid="{A50DA8B0-7B55-4DA4-B994-3C8B1DE90771}"/>
    <hyperlink ref="AQ367" r:id="rId5316" display="https://www.daloopa.com/src/64848860" xr:uid="{83DEC480-56D2-4806-90FA-99BC7B76608E}"/>
    <hyperlink ref="AR367" r:id="rId5317" display="https://www.daloopa.com/src/69162659" xr:uid="{46E78D21-0516-4525-9F76-E02A900CCA6B}"/>
    <hyperlink ref="AS367" r:id="rId5318" display="https://www.daloopa.com/src/75006793" xr:uid="{0BFBDCEA-A25E-4CBF-B546-0BE63C42030B}"/>
    <hyperlink ref="AU367" r:id="rId5319" display="https://www.daloopa.com/src/45801835" xr:uid="{5F7679A9-B7F0-443E-81E8-902829C46132}"/>
    <hyperlink ref="AV367" r:id="rId5320" display="https://www.daloopa.com/src/45801836" xr:uid="{D032E3CA-B3C0-4E8F-9DFB-9E002ACDDFA7}"/>
    <hyperlink ref="AW367" r:id="rId5321" display="https://www.daloopa.com/src/45801837" xr:uid="{4377344E-A840-48BD-91AB-AB88038EA764}"/>
    <hyperlink ref="AX367" r:id="rId5322" display="https://www.daloopa.com/src/45801838" xr:uid="{E4395B08-CC3C-4EA3-8CA6-A2F2090C4BAD}"/>
    <hyperlink ref="AY367" r:id="rId5323" display="https://www.daloopa.com/src/45801839" xr:uid="{9048B856-8C15-4607-961E-72C43D3086E3}"/>
    <hyperlink ref="AZ367" r:id="rId5324" display="https://www.daloopa.com/src/45801840" xr:uid="{14EBE509-683A-485B-A839-026F421FDB68}"/>
    <hyperlink ref="BA367" r:id="rId5325" display="https://www.daloopa.com/src/45801841" xr:uid="{C61A1B07-2CCC-4C22-B31A-28654415CA8E}"/>
    <hyperlink ref="BB367" r:id="rId5326" display="https://www.daloopa.com/src/45801842" xr:uid="{B160C527-2BDA-4541-B986-55E4BBC8AA67}"/>
    <hyperlink ref="BC367" r:id="rId5327" display="https://www.daloopa.com/src/50462536" xr:uid="{E00B0B3B-CFB0-4A79-9580-164F63523B56}"/>
    <hyperlink ref="BD367" r:id="rId5328" display="https://www.daloopa.com/src/69165726" xr:uid="{E0D5C214-37B4-4272-B1F3-29A402CB322F}"/>
    <hyperlink ref="A368" r:id="rId5329" xr:uid="{28C090C4-271E-4DB3-B4DD-5ADA0BCE87CF}"/>
    <hyperlink ref="C368" r:id="rId5330" xr:uid="{9761B5E7-871B-4192-B5C3-279259A8EBBB}"/>
    <hyperlink ref="E368" r:id="rId5331" display="https://www.daloopa.com/src/4422671" xr:uid="{CB62233D-7332-43F1-888A-6F525D98F9BC}"/>
    <hyperlink ref="F368" r:id="rId5332" display="https://www.daloopa.com/src/4422704" xr:uid="{43634F80-5CF6-462C-A55B-6BF5F7356CAB}"/>
    <hyperlink ref="G368" r:id="rId5333" display="https://www.daloopa.com/src/4422737" xr:uid="{2EBED012-214D-4264-8421-9440F4643A7F}"/>
    <hyperlink ref="H368" r:id="rId5334" display="https://www.daloopa.com/src/4422770" xr:uid="{A00F9B5B-6151-45AA-A544-516B232FE300}"/>
    <hyperlink ref="I368" r:id="rId5335" display="https://www.daloopa.com/src/4422802" xr:uid="{47AECED9-12C5-4234-BE3B-5ECF4DCFCDF1}"/>
    <hyperlink ref="J368" r:id="rId5336" display="https://www.daloopa.com/src/4422831" xr:uid="{3BA7CF50-37C8-4840-AC77-245C1B3F160B}"/>
    <hyperlink ref="K368" r:id="rId5337" display="https://www.daloopa.com/src/4422860" xr:uid="{9E1F87ED-E61D-45D0-8C57-046BA3C75273}"/>
    <hyperlink ref="L368" r:id="rId5338" display="https://www.daloopa.com/src/4422889" xr:uid="{187AEFAA-50AA-4038-9D31-0956533BBD0E}"/>
    <hyperlink ref="M368" r:id="rId5339" display="https://www.daloopa.com/src/4422918" xr:uid="{12FCDBEA-392F-4B78-9FE7-3CEFB2C2BACA}"/>
    <hyperlink ref="N368" r:id="rId5340" display="https://www.daloopa.com/src/4422948" xr:uid="{A6904389-21AB-4751-83D7-72FD55304105}"/>
    <hyperlink ref="O368" r:id="rId5341" display="https://www.daloopa.com/src/4422979" xr:uid="{E094D5A5-9FB7-4B35-B614-3C837309780C}"/>
    <hyperlink ref="P368" r:id="rId5342" display="https://www.daloopa.com/src/4425425" xr:uid="{742D33B5-0CE6-4502-80D4-25308E976A2C}"/>
    <hyperlink ref="Q368" r:id="rId5343" display="https://www.daloopa.com/src/4423039" xr:uid="{12E05EF5-5C93-4A0A-827F-7930196414E7}"/>
    <hyperlink ref="R368" r:id="rId5344" display="https://www.daloopa.com/src/4423067" xr:uid="{1C5AC9B0-A920-48E3-A3E3-AFE510BECF9E}"/>
    <hyperlink ref="S368" r:id="rId5345" display="https://www.daloopa.com/src/4423095" xr:uid="{6F5A7E4E-D58E-4DB2-A142-0B7844E6BB24}"/>
    <hyperlink ref="T368" r:id="rId5346" display="https://www.daloopa.com/src/4423124" xr:uid="{58547157-12B4-48E5-9826-CE2306F02614}"/>
    <hyperlink ref="U368" r:id="rId5347" display="https://www.daloopa.com/src/4423154" xr:uid="{1BE1641D-E313-41C8-BE8C-C3A3799A886E}"/>
    <hyperlink ref="V368" r:id="rId5348" display="https://www.daloopa.com/src/4423184" xr:uid="{5B1D0A67-126C-4AC8-8FE5-2A39CA93A62B}"/>
    <hyperlink ref="W368" r:id="rId5349" display="https://www.daloopa.com/src/4423214" xr:uid="{14387234-4AA5-446D-9E0B-529BB2A8381D}"/>
    <hyperlink ref="X368" r:id="rId5350" display="https://www.daloopa.com/src/4423244" xr:uid="{C5B59059-5E9E-4694-9788-DE55E02D26C4}"/>
    <hyperlink ref="Y368" r:id="rId5351" display="https://www.daloopa.com/src/4423273" xr:uid="{C9AC9B0F-15B6-4E41-B93A-DD190C5BAC3D}"/>
    <hyperlink ref="Z368" r:id="rId5352" display="https://www.daloopa.com/src/4423303" xr:uid="{36BC9C58-6FE9-4A76-8AD5-E23CAE93CBEC}"/>
    <hyperlink ref="AA368" r:id="rId5353" display="https://www.daloopa.com/src/4423333" xr:uid="{C2D1A5C9-C6FB-4F17-BB98-ECE791D72F73}"/>
    <hyperlink ref="AB368" r:id="rId5354" display="https://www.daloopa.com/src/4423363" xr:uid="{DB91C926-59BD-4333-B499-6C88E2B58DF9}"/>
    <hyperlink ref="AC368" r:id="rId5355" display="https://www.daloopa.com/src/4423392" xr:uid="{4BC6C228-B60F-487D-8115-AA3F4CA0E91F}"/>
    <hyperlink ref="AD368" r:id="rId5356" display="https://www.daloopa.com/src/4423420" xr:uid="{9A00EA42-CDC4-432D-8452-D359CA4AE5DF}"/>
    <hyperlink ref="AE368" r:id="rId5357" display="https://www.daloopa.com/src/4422511" xr:uid="{D6AB4870-7773-472E-9E96-B03858412677}"/>
    <hyperlink ref="AF368" r:id="rId5358" display="https://www.daloopa.com/src/4423457" xr:uid="{B4C6F1BD-1099-4B0B-BEE3-B9F83C1F9B44}"/>
    <hyperlink ref="AG368" r:id="rId5359" display="https://www.daloopa.com/src/8847712" xr:uid="{EAA4569B-DFEF-45AD-867B-6E839700860F}"/>
    <hyperlink ref="AH368" r:id="rId5360" display="https://www.daloopa.com/src/8847744" xr:uid="{8A2D1AEE-A4DE-4B63-9F76-CECDECB533C1}"/>
    <hyperlink ref="AI368" r:id="rId5361" display="https://www.daloopa.com/src/18753592" xr:uid="{3DD30E1E-D707-4EC9-8AD9-DCEFAD8263D6}"/>
    <hyperlink ref="AJ368" r:id="rId5362" display="https://www.daloopa.com/src/18745223" xr:uid="{8C9BF265-B371-4585-A606-FC7447570E12}"/>
    <hyperlink ref="AK368" r:id="rId5363" display="https://www.daloopa.com/src/23051507" xr:uid="{BE1C0AAC-57B0-4DCF-B392-71A0F7E9927E}"/>
    <hyperlink ref="AL368" r:id="rId5364" display="https://www.daloopa.com/src/33992472" xr:uid="{572316F4-55AA-4FAF-B10A-6AD31F79DCEC}"/>
    <hyperlink ref="AM368" r:id="rId5365" display="https://www.daloopa.com/src/41059639" xr:uid="{5527C79C-58E0-4171-8899-D8A34FEA96A5}"/>
    <hyperlink ref="AN368" r:id="rId5366" display="https://www.daloopa.com/src/50450788" xr:uid="{A541ABDC-8420-468A-85E3-B28134FE1416}"/>
    <hyperlink ref="AO368" r:id="rId5367" display="https://www.daloopa.com/src/55731756" xr:uid="{D68C7E6A-A982-4A9F-B9C4-CBE6B12AE92F}"/>
    <hyperlink ref="AP368" r:id="rId5368" display="https://www.daloopa.com/src/60194356" xr:uid="{0D34E40F-4D3F-43E3-9C61-FCF12C8D1850}"/>
    <hyperlink ref="AQ368" r:id="rId5369" display="https://www.daloopa.com/src/64848861" xr:uid="{C6C2645D-4406-4309-A04F-8D82FC9B00EE}"/>
    <hyperlink ref="AR368" r:id="rId5370" display="https://www.daloopa.com/src/69162661" xr:uid="{85272804-D7CB-4BDC-ACA2-CBB91C92B669}"/>
    <hyperlink ref="AS368" r:id="rId5371" display="https://www.daloopa.com/src/75006813" xr:uid="{CF03CDA7-0BBD-476E-85B5-9735CFFBC002}"/>
    <hyperlink ref="AU368" r:id="rId5372" display="https://www.daloopa.com/src/45801843" xr:uid="{E58811B7-E926-4297-9B4B-5FB5E80692FA}"/>
    <hyperlink ref="AV368" r:id="rId5373" display="https://www.daloopa.com/src/45801844" xr:uid="{88945B38-5741-4151-A861-37954286F733}"/>
    <hyperlink ref="AW368" r:id="rId5374" display="https://www.daloopa.com/src/45801845" xr:uid="{78176F24-AF5C-4BFC-B809-8DCD74DFFB0B}"/>
    <hyperlink ref="AX368" r:id="rId5375" display="https://www.daloopa.com/src/45801846" xr:uid="{A9E85C57-1189-4102-A669-79F5EB4493F5}"/>
    <hyperlink ref="AY368" r:id="rId5376" display="https://www.daloopa.com/src/45801847" xr:uid="{975F6D15-CEED-4632-9C01-8F5A9199CCFA}"/>
    <hyperlink ref="AZ368" r:id="rId5377" display="https://www.daloopa.com/src/45801848" xr:uid="{AD40F151-71D9-46F2-84B0-AF52F2B7607A}"/>
    <hyperlink ref="BA368" r:id="rId5378" display="https://www.daloopa.com/src/45801849" xr:uid="{5BCA7B13-C069-4FBE-A2DF-FE70C19F69A2}"/>
    <hyperlink ref="BB368" r:id="rId5379" display="https://www.daloopa.com/src/45801850" xr:uid="{E1B37AC7-B728-4F50-BED4-FE70554DC225}"/>
    <hyperlink ref="BC368" r:id="rId5380" display="https://www.daloopa.com/src/50462537" xr:uid="{9447DB77-D56D-4217-B222-7636AD56A190}"/>
    <hyperlink ref="BD368" r:id="rId5381" display="https://www.daloopa.com/src/69165727" xr:uid="{34189F67-E99D-4A1F-8CC0-E6CA87828B0B}"/>
    <hyperlink ref="A369" r:id="rId5382" xr:uid="{ECE98F4B-231D-4D02-9381-62A8C75F5D3F}"/>
    <hyperlink ref="C369" r:id="rId5383" xr:uid="{719A48AE-80CB-4D19-8443-BB83A1E4BBCD}"/>
    <hyperlink ref="E369" r:id="rId5384" display="https://www.daloopa.com/src/4422672" xr:uid="{AAC40622-98E1-4208-9F86-81E5E203E22F}"/>
    <hyperlink ref="F369" r:id="rId5385" display="https://www.daloopa.com/src/4422705" xr:uid="{E1080057-761A-426E-AF09-37B0FBE97A9B}"/>
    <hyperlink ref="G369" r:id="rId5386" display="https://www.daloopa.com/src/4422738" xr:uid="{7CABA059-3C43-4CC2-B6E0-93C9E58FC599}"/>
    <hyperlink ref="H369" r:id="rId5387" display="https://www.daloopa.com/src/4422771" xr:uid="{09872FA2-54A6-4100-BE12-EFD1D378DDFD}"/>
    <hyperlink ref="I369" r:id="rId5388" display="https://www.daloopa.com/src/4422803" xr:uid="{CEE3ACAA-15D4-490E-AEF6-F2944D67CE53}"/>
    <hyperlink ref="J369" r:id="rId5389" display="https://www.daloopa.com/src/4422832" xr:uid="{20BB627F-FF7A-4966-B889-0DAFF78FB217}"/>
    <hyperlink ref="K369" r:id="rId5390" display="https://www.daloopa.com/src/4422861" xr:uid="{D7694A99-2A20-4EC7-BB8F-648C4450D88E}"/>
    <hyperlink ref="L369" r:id="rId5391" display="https://www.daloopa.com/src/4422890" xr:uid="{484CE671-0F30-4BDB-AC00-A2EBA8472063}"/>
    <hyperlink ref="M369" r:id="rId5392" display="https://www.daloopa.com/src/4422919" xr:uid="{A90BDAAB-272B-4F0F-82E4-6BCD6DEC9B51}"/>
    <hyperlink ref="N369" r:id="rId5393" display="https://www.daloopa.com/src/4422949" xr:uid="{F8D4EF04-2BD4-48B9-B7A6-E9F0C91B3633}"/>
    <hyperlink ref="O369" r:id="rId5394" display="https://www.daloopa.com/src/4422980" xr:uid="{DDF14D64-C4C2-4C67-ABAB-6CB67D39BA81}"/>
    <hyperlink ref="P369" r:id="rId5395" display="https://www.daloopa.com/src/4425426" xr:uid="{1D64BD7E-79B9-49D1-B852-CDC428FCE075}"/>
    <hyperlink ref="Q369" r:id="rId5396" display="https://www.daloopa.com/src/4423040" xr:uid="{CC1EBE03-8180-4C63-B0E4-441354057726}"/>
    <hyperlink ref="R369" r:id="rId5397" display="https://www.daloopa.com/src/4423068" xr:uid="{6561B573-C4FA-488B-AF10-EFFB12F0AB34}"/>
    <hyperlink ref="S369" r:id="rId5398" display="https://www.daloopa.com/src/4423096" xr:uid="{4BADFDCE-0A25-4AFA-A1CC-98EBD15B11B3}"/>
    <hyperlink ref="T369" r:id="rId5399" display="https://www.daloopa.com/src/4423125" xr:uid="{B012692B-CF73-462F-971F-BE152040DA9A}"/>
    <hyperlink ref="U369" r:id="rId5400" display="https://www.daloopa.com/src/4423155" xr:uid="{AE05454A-DE83-44F5-8B1B-6B8A688A3925}"/>
    <hyperlink ref="V369" r:id="rId5401" display="https://www.daloopa.com/src/4423185" xr:uid="{9CD34A69-E554-4929-8B90-4A9F47D6E79D}"/>
    <hyperlink ref="W369" r:id="rId5402" display="https://www.daloopa.com/src/4423215" xr:uid="{F8BC7676-1CC3-4F1D-9F7E-A7235CC72664}"/>
    <hyperlink ref="X369" r:id="rId5403" display="https://www.daloopa.com/src/4423245" xr:uid="{96EC6ACD-DDD3-4C1C-9ECB-D55271649FE2}"/>
    <hyperlink ref="Y369" r:id="rId5404" display="https://www.daloopa.com/src/4423274" xr:uid="{9DFFB818-4FF9-4926-8960-5B4FF5046CD7}"/>
    <hyperlink ref="Z369" r:id="rId5405" display="https://www.daloopa.com/src/4423304" xr:uid="{212506A6-BA38-4C8B-ABDA-0C3D82C4D632}"/>
    <hyperlink ref="AA369" r:id="rId5406" display="https://www.daloopa.com/src/4423334" xr:uid="{5FE6F3C5-BCC8-421D-8658-7C1CB86733D6}"/>
    <hyperlink ref="AB369" r:id="rId5407" display="https://www.daloopa.com/src/4423364" xr:uid="{863853C2-7AB7-4058-91F4-B45FABD0D47F}"/>
    <hyperlink ref="AC369" r:id="rId5408" display="https://www.daloopa.com/src/4423393" xr:uid="{ACD0C453-D3BB-4E52-A1C1-A6CCD87661C2}"/>
    <hyperlink ref="AD369" r:id="rId5409" display="https://www.daloopa.com/src/4423421" xr:uid="{970D6095-5B66-48B6-B085-F8E22021F185}"/>
    <hyperlink ref="AE369" r:id="rId5410" display="https://www.daloopa.com/src/4422512" xr:uid="{BF909F68-2C98-4B60-A5C3-DB73DB5A97EB}"/>
    <hyperlink ref="AF369" r:id="rId5411" display="https://www.daloopa.com/src/4423458" xr:uid="{CDF02B67-73CC-4487-98EC-E5AE19977EC1}"/>
    <hyperlink ref="AG369" r:id="rId5412" display="https://www.daloopa.com/src/8847713" xr:uid="{24B7269A-6D3A-4143-A318-79BE1AC994DF}"/>
    <hyperlink ref="AH369" r:id="rId5413" display="https://www.daloopa.com/src/8847745" xr:uid="{1D61B2C1-11BA-492D-B84B-BCB2C0DD2566}"/>
    <hyperlink ref="AI369" r:id="rId5414" display="https://www.daloopa.com/src/18753603" xr:uid="{3E709A7E-5B2D-44FC-80C0-E1FA2DD6739B}"/>
    <hyperlink ref="AJ369" r:id="rId5415" display="https://www.daloopa.com/src/18745222" xr:uid="{91DA17D4-CE94-419A-B260-66CAD451DC46}"/>
    <hyperlink ref="AK369" r:id="rId5416" display="https://www.daloopa.com/src/23051502" xr:uid="{4C7156A9-F533-4048-9535-E32DEF47190F}"/>
    <hyperlink ref="AL369" r:id="rId5417" display="https://www.daloopa.com/src/33992479" xr:uid="{9A7059E9-3A2B-40ED-8549-0769AD142AB9}"/>
    <hyperlink ref="AM369" r:id="rId5418" display="https://www.daloopa.com/src/41059640" xr:uid="{5725FAE5-867C-47F3-90F8-A894D5C5182F}"/>
    <hyperlink ref="AN369" r:id="rId5419" display="https://www.daloopa.com/src/50450794" xr:uid="{37A3792E-3C5A-4E42-9737-2209496AEF9D}"/>
    <hyperlink ref="AO369" r:id="rId5420" display="https://www.daloopa.com/src/55731734" xr:uid="{DF1B1C1F-695F-4FD3-B95C-A5FB248FAB3C}"/>
    <hyperlink ref="AP369" r:id="rId5421" display="https://www.daloopa.com/src/60194352" xr:uid="{BE880767-1DD9-43DD-8FE4-7ED33CABA035}"/>
    <hyperlink ref="AQ369" r:id="rId5422" display="https://www.daloopa.com/src/64848859" xr:uid="{12D9A6A1-A99E-49D7-8349-913424AE23C5}"/>
    <hyperlink ref="AR369" r:id="rId5423" display="https://www.daloopa.com/src/69162662" xr:uid="{2B0ED471-3DBF-46DD-AC9A-32DAEE924C9F}"/>
    <hyperlink ref="AS369" r:id="rId5424" display="https://www.daloopa.com/src/75006803" xr:uid="{816E072E-C496-48D6-9262-02C8169999E0}"/>
    <hyperlink ref="AU369" r:id="rId5425" display="https://www.daloopa.com/src/45801851" xr:uid="{240FF794-940F-464F-A8B7-228376594022}"/>
    <hyperlink ref="AV369" r:id="rId5426" display="https://www.daloopa.com/src/45801852" xr:uid="{7541631D-6DCF-45DB-936D-BD4631F29832}"/>
    <hyperlink ref="AW369" r:id="rId5427" display="https://www.daloopa.com/src/45801853" xr:uid="{7F85B97A-6509-4BA9-A5CF-E2055F6112A8}"/>
    <hyperlink ref="AX369" r:id="rId5428" display="https://www.daloopa.com/src/45801854" xr:uid="{D72E5670-5652-4031-960F-1EC146EE067A}"/>
    <hyperlink ref="AY369" r:id="rId5429" display="https://www.daloopa.com/src/45801855" xr:uid="{7E382206-0707-47AA-9327-B3DCC3ABDB4A}"/>
    <hyperlink ref="AZ369" r:id="rId5430" display="https://www.daloopa.com/src/45801856" xr:uid="{16866C70-A4B7-4308-945B-47617521D040}"/>
    <hyperlink ref="BA369" r:id="rId5431" display="https://www.daloopa.com/src/45801857" xr:uid="{60256C73-1A40-4380-98A8-2DD44C32B82B}"/>
    <hyperlink ref="BB369" r:id="rId5432" display="https://www.daloopa.com/src/45801858" xr:uid="{5398E826-4E7E-42D7-86BF-53F4C7333B9A}"/>
    <hyperlink ref="BC369" r:id="rId5433" display="https://www.daloopa.com/src/50462538" xr:uid="{CD9FE214-CBA4-49E4-8DA2-A46DB5A6BFD1}"/>
    <hyperlink ref="BD369" r:id="rId5434" display="https://www.daloopa.com/src/69165728" xr:uid="{D731E2FB-CC25-410B-9E60-A6780B612E1E}"/>
    <hyperlink ref="A370" r:id="rId5435" xr:uid="{0668E9A9-BB34-496B-AA3C-6F51416C233E}"/>
    <hyperlink ref="C370" r:id="rId5436" xr:uid="{AC328CE6-DF1D-4771-BC65-7A4901AF9A6B}"/>
    <hyperlink ref="E370" r:id="rId5437" display="https://www.daloopa.com/src/4422673" xr:uid="{04496CFC-E548-4239-BC0A-533801FC4D2F}"/>
    <hyperlink ref="F370" r:id="rId5438" display="https://www.daloopa.com/src/4422706" xr:uid="{96EC398D-9B46-4DEE-A6A0-083237706281}"/>
    <hyperlink ref="G370" r:id="rId5439" display="https://www.daloopa.com/src/4422739" xr:uid="{BC1A6230-8F2F-49B9-AF52-7E23EF756A24}"/>
    <hyperlink ref="H370" r:id="rId5440" display="https://www.daloopa.com/src/4422772" xr:uid="{04729A6C-445B-4428-82B3-F43CB2458A6B}"/>
    <hyperlink ref="I370" r:id="rId5441" display="https://www.daloopa.com/src/4422804" xr:uid="{EAB69719-BF2E-4189-9138-B5AD63AEFEA5}"/>
    <hyperlink ref="J370" r:id="rId5442" display="https://www.daloopa.com/src/4422833" xr:uid="{ABC3FC27-31FB-4F4A-9646-71C56F192E18}"/>
    <hyperlink ref="K370" r:id="rId5443" display="https://www.daloopa.com/src/4422862" xr:uid="{F1083DD3-31D2-4FD1-A416-C3248F688C60}"/>
    <hyperlink ref="L370" r:id="rId5444" display="https://www.daloopa.com/src/4422891" xr:uid="{4F3C4C36-DE73-41F4-BE17-695225EFC6D0}"/>
    <hyperlink ref="M370" r:id="rId5445" display="https://www.daloopa.com/src/4422920" xr:uid="{827EFA7E-E1E0-4A94-946D-9784FF38689E}"/>
    <hyperlink ref="N370" r:id="rId5446" display="https://www.daloopa.com/src/4422950" xr:uid="{6AB6E4AD-666A-484B-9C4A-60B361EBC39D}"/>
    <hyperlink ref="O370" r:id="rId5447" display="https://www.daloopa.com/src/4422981" xr:uid="{408E80D7-FE61-4F52-938B-BFB903BACF19}"/>
    <hyperlink ref="P370" r:id="rId5448" display="https://www.daloopa.com/src/4425427" xr:uid="{31B48C69-6B92-418D-AF51-393438EB7490}"/>
    <hyperlink ref="Q370" r:id="rId5449" display="https://www.daloopa.com/src/4423041" xr:uid="{0253D86E-9D40-4A55-A536-F52B8B84484D}"/>
    <hyperlink ref="R370" r:id="rId5450" display="https://www.daloopa.com/src/4423069" xr:uid="{6ED3D856-887B-459F-8408-B62B4B7BD2E2}"/>
    <hyperlink ref="S370" r:id="rId5451" display="https://www.daloopa.com/src/4423097" xr:uid="{85BA8D37-94E6-4C10-A875-3E40EF64B1E9}"/>
    <hyperlink ref="T370" r:id="rId5452" display="https://www.daloopa.com/src/4423126" xr:uid="{37040441-EB9F-42A2-B738-4D45DD16F018}"/>
    <hyperlink ref="U370" r:id="rId5453" display="https://www.daloopa.com/src/4423156" xr:uid="{696EF2BB-0E7C-4B67-A8C1-FEA2C2FF2867}"/>
    <hyperlink ref="V370" r:id="rId5454" display="https://www.daloopa.com/src/4423186" xr:uid="{1CE79122-923A-421B-9452-5A1CB7E7F244}"/>
    <hyperlink ref="W370" r:id="rId5455" display="https://www.daloopa.com/src/4423216" xr:uid="{59F7B6F3-EF46-4E06-88B1-E550C2FB7E61}"/>
    <hyperlink ref="X370" r:id="rId5456" display="https://www.daloopa.com/src/4423246" xr:uid="{A11A6C22-95A0-460F-A2DD-0806F6277BEC}"/>
    <hyperlink ref="Y370" r:id="rId5457" display="https://www.daloopa.com/src/4423275" xr:uid="{CAC23EA9-E370-4EFC-A195-CBCD6B3AA9D2}"/>
    <hyperlink ref="Z370" r:id="rId5458" display="https://www.daloopa.com/src/4423305" xr:uid="{E97C6E65-E450-4413-99F8-D58C23706E52}"/>
    <hyperlink ref="AA370" r:id="rId5459" display="https://www.daloopa.com/src/4423335" xr:uid="{833B223E-EF14-498C-AB82-E9E7812595EA}"/>
    <hyperlink ref="AB370" r:id="rId5460" display="https://www.daloopa.com/src/4423365" xr:uid="{79EEA65D-06A7-413F-82D8-DCBDC6937901}"/>
    <hyperlink ref="AC370" r:id="rId5461" display="https://www.daloopa.com/src/4423394" xr:uid="{D158E2C5-DE01-4F88-A8C1-2D153C53D506}"/>
    <hyperlink ref="AD370" r:id="rId5462" display="https://www.daloopa.com/src/4423422" xr:uid="{0944D6B3-E087-4CB9-A38A-3D85B59F58CB}"/>
    <hyperlink ref="AE370" r:id="rId5463" display="https://www.daloopa.com/src/4422513" xr:uid="{548EAC80-DFEB-4659-82F8-7C5D71287FBF}"/>
    <hyperlink ref="AF370" r:id="rId5464" display="https://www.daloopa.com/src/4423459" xr:uid="{8C1A5C3F-A0E7-408B-B7E8-E1F2AE368039}"/>
    <hyperlink ref="AG370" r:id="rId5465" display="https://www.daloopa.com/src/8847714" xr:uid="{81C70152-EE98-431B-8CC4-6612542533A2}"/>
    <hyperlink ref="AH370" r:id="rId5466" display="https://www.daloopa.com/src/8847746" xr:uid="{29B544CB-09EE-471C-BA25-86E627071162}"/>
    <hyperlink ref="AI370" r:id="rId5467" display="https://www.daloopa.com/src/18753608" xr:uid="{4F9E5E49-F1F0-4433-A329-C4BBD8788D7B}"/>
    <hyperlink ref="AJ370" r:id="rId5468" display="https://www.daloopa.com/src/18745221" xr:uid="{44C7C974-D03C-4265-ACDE-D5D94F95CD8D}"/>
    <hyperlink ref="AK370" r:id="rId5469" display="https://www.daloopa.com/src/23051500" xr:uid="{79A8B19A-2B37-479A-AB37-34E6ACB8E3AE}"/>
    <hyperlink ref="AL370" r:id="rId5470" display="https://www.daloopa.com/src/33992489" xr:uid="{94A89A2C-C8AD-438A-A82E-878739CB0476}"/>
    <hyperlink ref="AM370" r:id="rId5471" display="https://www.daloopa.com/src/41059630" xr:uid="{3CD9C0AA-C6E6-4C41-A394-A7E5DFFA9279}"/>
    <hyperlink ref="AN370" r:id="rId5472" display="https://www.daloopa.com/src/50450767" xr:uid="{CE08DCBD-73C6-480F-85E6-D8FB90C9F182}"/>
    <hyperlink ref="AO370" r:id="rId5473" display="https://www.daloopa.com/src/55731750" xr:uid="{2BFDAC78-4338-4D2B-B9DF-C3079DC9D74A}"/>
    <hyperlink ref="AP370" r:id="rId5474" display="https://www.daloopa.com/src/60194340" xr:uid="{C522BE50-1C7D-4540-BC39-07DE081A6282}"/>
    <hyperlink ref="AQ370" r:id="rId5475" display="https://www.daloopa.com/src/64848846" xr:uid="{18CF3CB2-0183-4010-A501-90780BC5C88D}"/>
    <hyperlink ref="AR370" r:id="rId5476" display="https://www.daloopa.com/src/69162663" xr:uid="{1FDEE3AB-3399-4FDA-B6D6-B2D5EFFF2342}"/>
    <hyperlink ref="AS370" r:id="rId5477" display="https://www.daloopa.com/src/75006791" xr:uid="{F1F96F12-AF89-4E4C-A36D-CF1B19C4AA71}"/>
    <hyperlink ref="AU370" r:id="rId5478" display="https://www.daloopa.com/src/45801859" xr:uid="{26A10019-0A3A-4CAB-8BD8-262183330B90}"/>
    <hyperlink ref="AV370" r:id="rId5479" display="https://www.daloopa.com/src/45801860" xr:uid="{15748B31-6BE3-4354-9F67-3A215F14F155}"/>
    <hyperlink ref="AW370" r:id="rId5480" display="https://www.daloopa.com/src/45801861" xr:uid="{A961C337-E680-46CE-9470-65E31F7C2601}"/>
    <hyperlink ref="AX370" r:id="rId5481" display="https://www.daloopa.com/src/45801862" xr:uid="{2D3CB363-5623-4518-AE03-6FD8AAAFE961}"/>
    <hyperlink ref="AY370" r:id="rId5482" display="https://www.daloopa.com/src/45801863" xr:uid="{C4523687-342E-44AC-A5D5-52060A60B1A6}"/>
    <hyperlink ref="AZ370" r:id="rId5483" display="https://www.daloopa.com/src/45801864" xr:uid="{869BDF34-C426-4DB7-8DCB-F14C644AF7B0}"/>
    <hyperlink ref="BA370" r:id="rId5484" display="https://www.daloopa.com/src/45801865" xr:uid="{913267D6-A787-41A7-9D6D-51BC6F7783D1}"/>
    <hyperlink ref="BB370" r:id="rId5485" display="https://www.daloopa.com/src/45801866" xr:uid="{1F093BCB-EBFB-4C75-81FD-D76E72FE620E}"/>
    <hyperlink ref="BC370" r:id="rId5486" display="https://www.daloopa.com/src/50462539" xr:uid="{AD71D8B0-F779-4B47-8060-127D1E7939F8}"/>
    <hyperlink ref="BD370" r:id="rId5487" display="https://www.daloopa.com/src/69165729" xr:uid="{1D0E3833-21FE-4894-859C-66084EF810BD}"/>
    <hyperlink ref="A373" r:id="rId5488" xr:uid="{7B2329C5-4917-4735-BAF9-9EB990F6728C}"/>
    <hyperlink ref="C373" r:id="rId5489" xr:uid="{8012AB17-FA12-4686-B87A-F2C6BF566AF8}"/>
    <hyperlink ref="E373" r:id="rId5490" display="https://www.daloopa.com/src/4422674" xr:uid="{F2A6598F-092C-4BCB-8DB6-F2A351B36583}"/>
    <hyperlink ref="F373" r:id="rId5491" display="https://www.daloopa.com/src/4422707" xr:uid="{D884FD03-8CAA-46B0-B997-EED5CDC86A73}"/>
    <hyperlink ref="G373" r:id="rId5492" display="https://www.daloopa.com/src/4422740" xr:uid="{FFBB255C-D56F-4DB6-A208-75FD37B3F001}"/>
    <hyperlink ref="H373" r:id="rId5493" display="https://www.daloopa.com/src/4422773" xr:uid="{9285E2AD-6D86-437D-B4B9-A54AA753364F}"/>
    <hyperlink ref="I373" r:id="rId5494" display="https://www.daloopa.com/src/4422805" xr:uid="{1B131C62-79CB-4BEF-80AF-B91AEA0969FD}"/>
    <hyperlink ref="J373" r:id="rId5495" display="https://www.daloopa.com/src/4422834" xr:uid="{31A967F4-E684-4C66-BB8D-1B9E98246B53}"/>
    <hyperlink ref="K373" r:id="rId5496" display="https://www.daloopa.com/src/4422863" xr:uid="{7C98A2B9-C76D-42E2-8EFC-DBDF3673B05A}"/>
    <hyperlink ref="L373" r:id="rId5497" display="https://www.daloopa.com/src/4422892" xr:uid="{102282EF-D0B4-4E7A-A850-FE20AD6F855D}"/>
    <hyperlink ref="M373" r:id="rId5498" display="https://www.daloopa.com/src/4422921" xr:uid="{B8A79665-C717-4919-B2EF-B17484558D1A}"/>
    <hyperlink ref="N373" r:id="rId5499" display="https://www.daloopa.com/src/4422951" xr:uid="{A33D1348-4A01-483E-8BDA-79A193717D0F}"/>
    <hyperlink ref="O373" r:id="rId5500" display="https://www.daloopa.com/src/4422982" xr:uid="{9A042022-B409-4771-95AA-D1FCBA788030}"/>
    <hyperlink ref="P373" r:id="rId5501" display="https://www.daloopa.com/src/4425428" xr:uid="{69835170-5717-4AFF-B13F-5CA98BC4DCE0}"/>
    <hyperlink ref="Q373" r:id="rId5502" display="https://www.daloopa.com/src/4423042" xr:uid="{2D611E69-68F2-46D5-BD12-11C2468535EC}"/>
    <hyperlink ref="R373" r:id="rId5503" display="https://www.daloopa.com/src/4423070" xr:uid="{702FC03F-9A67-4BA0-9973-5AF91ACCAC2D}"/>
    <hyperlink ref="S373" r:id="rId5504" display="https://www.daloopa.com/src/4423098" xr:uid="{42EDE0F1-3D56-446C-A843-2BF3D4ED23D6}"/>
    <hyperlink ref="T373" r:id="rId5505" display="https://www.daloopa.com/src/4423127" xr:uid="{DB8FBC79-0569-41EB-B0E9-3810DC74801C}"/>
    <hyperlink ref="U373" r:id="rId5506" display="https://www.daloopa.com/src/4423157" xr:uid="{7344E1E4-F1C1-4447-9815-91BC71597869}"/>
    <hyperlink ref="V373" r:id="rId5507" display="https://www.daloopa.com/src/4423187" xr:uid="{4126F000-DE50-48C6-BFF9-C174246002AF}"/>
    <hyperlink ref="W373" r:id="rId5508" display="https://www.daloopa.com/src/4423217" xr:uid="{97F17C37-9C8E-4EEF-BFEF-84273C0284F9}"/>
    <hyperlink ref="X373" r:id="rId5509" display="https://www.daloopa.com/src/4423247" xr:uid="{1734CF83-AED6-4379-BF11-D67D002666B4}"/>
    <hyperlink ref="Y373" r:id="rId5510" display="https://www.daloopa.com/src/4423276" xr:uid="{1035D605-4DD1-4851-8A6A-5B246FBD66A3}"/>
    <hyperlink ref="Z373" r:id="rId5511" display="https://www.daloopa.com/src/4423306" xr:uid="{5C8FF150-BD6C-4F23-AE89-90E383CAFE17}"/>
    <hyperlink ref="AA373" r:id="rId5512" display="https://www.daloopa.com/src/4423336" xr:uid="{6F1C03D7-9B25-4407-BE0F-F72F7A748B1E}"/>
    <hyperlink ref="AB373" r:id="rId5513" display="https://www.daloopa.com/src/4423366" xr:uid="{CF168F82-FA5A-42C0-888D-77799913B4CB}"/>
    <hyperlink ref="AC373" r:id="rId5514" display="https://www.daloopa.com/src/4423395" xr:uid="{33AECDB0-C6A6-45D3-91E8-524D5A4DA379}"/>
    <hyperlink ref="AD373" r:id="rId5515" display="https://www.daloopa.com/src/4423423" xr:uid="{8AB784E3-F196-44CA-BB6D-5FABCEAC39A3}"/>
    <hyperlink ref="AE373" r:id="rId5516" display="https://www.daloopa.com/src/4422514" xr:uid="{8C81AC30-C81F-4DD7-A555-2D97B5006B2F}"/>
    <hyperlink ref="AF373" r:id="rId5517" display="https://www.daloopa.com/src/4423460" xr:uid="{71FB56E3-E863-4F5F-88F0-CE4301F34DFD}"/>
    <hyperlink ref="AG373" r:id="rId5518" display="https://www.daloopa.com/src/8847715" xr:uid="{6F3E3FD1-773A-4FF6-9451-14F58BFCEA41}"/>
    <hyperlink ref="AH373" r:id="rId5519" display="https://www.daloopa.com/src/8847747" xr:uid="{D8F1CCE2-7F64-4122-A666-33FBB5C0B069}"/>
    <hyperlink ref="AI373" r:id="rId5520" display="https://www.daloopa.com/src/18753602" xr:uid="{BCBF7027-3066-467A-BA99-2DA6C6BC631B}"/>
    <hyperlink ref="AJ373" r:id="rId5521" display="https://www.daloopa.com/src/18745213" xr:uid="{D2695FAD-D2CE-45A2-A655-E3D7471E5E17}"/>
    <hyperlink ref="AK373" r:id="rId5522" display="https://www.daloopa.com/src/23051493" xr:uid="{02FE7446-5000-4697-9999-6CC039598269}"/>
    <hyperlink ref="AL373" r:id="rId5523" display="https://www.daloopa.com/src/33992493" xr:uid="{55B5CA84-5F14-4FE8-9291-48F50D113A14}"/>
    <hyperlink ref="AM373" r:id="rId5524" display="https://www.daloopa.com/src/41059646" xr:uid="{089F94FE-4348-417E-99C3-B17C8A24D841}"/>
    <hyperlink ref="AN373" r:id="rId5525" display="https://www.daloopa.com/src/50450781" xr:uid="{92B6D490-B833-45C8-8D42-74C1BD8CC044}"/>
    <hyperlink ref="AO373" r:id="rId5526" display="https://www.daloopa.com/src/55731742" xr:uid="{A0A2689C-0D63-4DDD-85E5-762723DE0171}"/>
    <hyperlink ref="AP373" r:id="rId5527" display="https://www.daloopa.com/src/60194335" xr:uid="{49765ACF-E1ED-4D5E-9B78-5761D708D8C6}"/>
    <hyperlink ref="AQ373" r:id="rId5528" display="https://www.daloopa.com/src/64848869" xr:uid="{B790CC62-E87C-4AB7-9719-357C21C5AB9C}"/>
    <hyperlink ref="AR373" r:id="rId5529" display="https://www.daloopa.com/src/69162643" xr:uid="{4C0F701C-F4BD-48EE-A25B-2B34A6281158}"/>
    <hyperlink ref="AS373" r:id="rId5530" display="https://www.daloopa.com/src/75006790" xr:uid="{DCA875D3-3AFA-4136-8ADA-0137326C5E55}"/>
    <hyperlink ref="AU373" r:id="rId5531" display="https://www.daloopa.com/src/45801867" xr:uid="{B90E7D78-D463-46D9-9719-40CE4826A7F0}"/>
    <hyperlink ref="AV373" r:id="rId5532" display="https://www.daloopa.com/src/45801868" xr:uid="{2B066FA8-91F4-4D26-8134-CA4DED738A67}"/>
    <hyperlink ref="AW373" r:id="rId5533" display="https://www.daloopa.com/src/45801869" xr:uid="{8F5AFA64-EB95-484F-AA75-05C4C9BA4C26}"/>
    <hyperlink ref="AX373" r:id="rId5534" display="https://www.daloopa.com/src/45801870" xr:uid="{7E15ABCE-F41A-4F36-BB26-3DC02500584E}"/>
    <hyperlink ref="AY373" r:id="rId5535" display="https://www.daloopa.com/src/45801871" xr:uid="{923691D8-0F39-4BDF-A4C0-BB2AC4156288}"/>
    <hyperlink ref="AZ373" r:id="rId5536" display="https://www.daloopa.com/src/45801872" xr:uid="{76D1A73A-26E7-4BD3-9B3C-5C3C04C2D949}"/>
    <hyperlink ref="BA373" r:id="rId5537" display="https://www.daloopa.com/src/45801873" xr:uid="{6726BE1D-1055-44C6-A054-C33DD5EB3AE3}"/>
    <hyperlink ref="BB373" r:id="rId5538" display="https://www.daloopa.com/src/45801874" xr:uid="{E1F923BB-A833-462E-B3C3-A0DC7EBE65D6}"/>
    <hyperlink ref="BC373" r:id="rId5539" display="https://www.daloopa.com/src/50462540" xr:uid="{F00A35FF-4C2B-4CB9-AA3D-C9E0F17E4929}"/>
    <hyperlink ref="BD373" r:id="rId5540" display="https://www.daloopa.com/src/69165730" xr:uid="{A51A9E84-F2DD-487A-9699-32459FE9402C}"/>
    <hyperlink ref="A374" r:id="rId5541" xr:uid="{FD11D12D-682E-41B2-9C70-1BB5B12F118E}"/>
    <hyperlink ref="C374" r:id="rId5542" xr:uid="{58E40FCA-669F-4991-9B91-69AA7EEF7A5B}"/>
    <hyperlink ref="E374" r:id="rId5543" display="https://www.daloopa.com/src/4422675" xr:uid="{98211D78-D374-4B62-9672-FE45AFA43176}"/>
    <hyperlink ref="F374" r:id="rId5544" display="https://www.daloopa.com/src/4422708" xr:uid="{C68108F6-5CBA-485F-9C79-7AF268ED9580}"/>
    <hyperlink ref="G374" r:id="rId5545" display="https://www.daloopa.com/src/4422741" xr:uid="{75BE0409-673C-4117-ACBE-AA3FDBE305B2}"/>
    <hyperlink ref="H374" r:id="rId5546" display="https://www.daloopa.com/src/4422774" xr:uid="{DF76F342-19FB-406D-860C-972B50974DD8}"/>
    <hyperlink ref="I374" r:id="rId5547" display="https://www.daloopa.com/src/4422806" xr:uid="{65F3644E-D6C2-41B4-AE86-816F56BC872C}"/>
    <hyperlink ref="J374" r:id="rId5548" display="https://www.daloopa.com/src/4422835" xr:uid="{88562F8B-AA8A-46E5-8D04-B57BF84115CD}"/>
    <hyperlink ref="K374" r:id="rId5549" display="https://www.daloopa.com/src/4422864" xr:uid="{B5DD6814-CCE8-46FB-BB04-4063AD78256A}"/>
    <hyperlink ref="L374" r:id="rId5550" display="https://www.daloopa.com/src/4422893" xr:uid="{65381DF8-7CEA-464E-8679-4524BF396708}"/>
    <hyperlink ref="M374" r:id="rId5551" display="https://www.daloopa.com/src/4422922" xr:uid="{5A19B0E1-AD68-40FF-A245-027F60BBE47D}"/>
    <hyperlink ref="N374" r:id="rId5552" display="https://www.daloopa.com/src/4422952" xr:uid="{1E3428E2-2935-4B62-A130-CBCB2CC96A6E}"/>
    <hyperlink ref="O374" r:id="rId5553" display="https://www.daloopa.com/src/4422983" xr:uid="{85A6D993-89E4-4D74-B32F-58026E9A3423}"/>
    <hyperlink ref="P374" r:id="rId5554" display="https://www.daloopa.com/src/4425429" xr:uid="{7C660808-323A-4A90-BAE8-2E6E4CFC9756}"/>
    <hyperlink ref="Q374" r:id="rId5555" display="https://www.daloopa.com/src/4423043" xr:uid="{3DC6FF19-6CFE-44C2-92E2-97BC17977FBA}"/>
    <hyperlink ref="R374" r:id="rId5556" display="https://www.daloopa.com/src/4423071" xr:uid="{3E2D4BBC-7BF5-4BB7-8AD2-72F7158F428C}"/>
    <hyperlink ref="S374" r:id="rId5557" display="https://www.daloopa.com/src/4423099" xr:uid="{B9647621-5D5F-494F-A2DA-6B9A553D9267}"/>
    <hyperlink ref="T374" r:id="rId5558" display="https://www.daloopa.com/src/4423128" xr:uid="{FE786D05-62A6-4B54-9A49-2CF7EADCEF43}"/>
    <hyperlink ref="U374" r:id="rId5559" display="https://www.daloopa.com/src/4423158" xr:uid="{DC9B6019-79BC-4D39-822B-42A96A7F1327}"/>
    <hyperlink ref="V374" r:id="rId5560" display="https://www.daloopa.com/src/4423188" xr:uid="{E262C11E-2D78-4E54-A700-DEA2E8C14AE5}"/>
    <hyperlink ref="W374" r:id="rId5561" display="https://www.daloopa.com/src/4423218" xr:uid="{ECA656CC-B5C1-4231-A53D-DEA553AB1697}"/>
    <hyperlink ref="X374" r:id="rId5562" display="https://www.daloopa.com/src/4423248" xr:uid="{C5A48C07-A1DB-4805-8184-C9D9633238BF}"/>
    <hyperlink ref="Y374" r:id="rId5563" display="https://www.daloopa.com/src/4423277" xr:uid="{DA0F6251-573E-4BD8-94EC-82174ABBDC7A}"/>
    <hyperlink ref="Z374" r:id="rId5564" display="https://www.daloopa.com/src/4423307" xr:uid="{D46CF1F7-3454-43FB-A13E-FB9E634AF337}"/>
    <hyperlink ref="AA374" r:id="rId5565" display="https://www.daloopa.com/src/4423337" xr:uid="{CD7FE7C7-26E0-48C7-84BE-07D6603FFAD4}"/>
    <hyperlink ref="AB374" r:id="rId5566" display="https://www.daloopa.com/src/4423367" xr:uid="{929D8EEE-0C74-4D0B-A329-CC213240BDB5}"/>
    <hyperlink ref="AC374" r:id="rId5567" display="https://www.daloopa.com/src/4423396" xr:uid="{2E4EA970-C4EF-40F0-9715-B8A69D8FB83D}"/>
    <hyperlink ref="AD374" r:id="rId5568" display="https://www.daloopa.com/src/4423424" xr:uid="{BED48F8A-12BE-4E44-9220-9B18A4512F49}"/>
    <hyperlink ref="AE374" r:id="rId5569" display="https://www.daloopa.com/src/4422515" xr:uid="{2A0B6D64-6DE1-4A86-A43D-A2D446183E52}"/>
    <hyperlink ref="AF374" r:id="rId5570" display="https://www.daloopa.com/src/4423461" xr:uid="{6F5DC534-60E3-4FB6-A9A2-3E14CDE7FF6D}"/>
    <hyperlink ref="AG374" r:id="rId5571" display="https://www.daloopa.com/src/8847716" xr:uid="{CDC1D8BE-28A3-431E-9222-AB6EBAEEE12B}"/>
    <hyperlink ref="AH374" r:id="rId5572" display="https://www.daloopa.com/src/8847748" xr:uid="{055EBC0F-A4CB-44C1-B447-15EA45A19A2A}"/>
    <hyperlink ref="AI374" r:id="rId5573" display="https://www.daloopa.com/src/18753600" xr:uid="{701D879F-A6EA-44FA-8480-D1C0DC0B2C92}"/>
    <hyperlink ref="AJ374" r:id="rId5574" display="https://www.daloopa.com/src/18745220" xr:uid="{74D9F98E-0B3A-458D-B57A-E75CF6F21627}"/>
    <hyperlink ref="AK374" r:id="rId5575" display="https://www.daloopa.com/src/23051506" xr:uid="{E3C57CEC-9474-4A3B-BD70-8F79575B9CB3}"/>
    <hyperlink ref="AL374" r:id="rId5576" display="https://www.daloopa.com/src/33992484" xr:uid="{2E58BA20-E4E7-47C4-B985-03F35503B6D0}"/>
    <hyperlink ref="AM374" r:id="rId5577" display="https://www.daloopa.com/src/41059649" xr:uid="{9CAD7BA6-8B88-424C-AC12-D10C9203A4C4}"/>
    <hyperlink ref="AN374" r:id="rId5578" display="https://www.daloopa.com/src/50450795" xr:uid="{4D7B47FB-9597-446C-803B-C2DFAB086DB2}"/>
    <hyperlink ref="AO374" r:id="rId5579" display="https://www.daloopa.com/src/55731735" xr:uid="{6B4B6E3A-6817-4657-8134-61B1C99438CC}"/>
    <hyperlink ref="AP374" r:id="rId5580" display="https://www.daloopa.com/src/60194351" xr:uid="{114596C6-B523-42C0-820A-622468A4F4DF}"/>
    <hyperlink ref="AQ374" r:id="rId5581" display="https://www.daloopa.com/src/64848851" xr:uid="{B18FB51F-BBB2-438C-80E7-4628BDBBE0B9}"/>
    <hyperlink ref="AR374" r:id="rId5582" display="https://www.daloopa.com/src/69162664" xr:uid="{BE3E4065-CE64-48E2-A99C-CB70CD3D776F}"/>
    <hyperlink ref="AS374" r:id="rId5583" display="https://www.daloopa.com/src/75006807" xr:uid="{CDF89E6A-8B13-4E8F-9B2A-81F0D3E5ACDA}"/>
    <hyperlink ref="AU374" r:id="rId5584" display="https://www.daloopa.com/src/45801875" xr:uid="{4261B745-098B-4399-8583-426E0CB7EE1D}"/>
    <hyperlink ref="AV374" r:id="rId5585" display="https://www.daloopa.com/src/45801876" xr:uid="{C1E0B343-1ECC-41F9-8A0C-197CBDD52731}"/>
    <hyperlink ref="AW374" r:id="rId5586" display="https://www.daloopa.com/src/45801877" xr:uid="{AE407E1E-717F-4477-A773-C3C1FCFD24C9}"/>
    <hyperlink ref="AX374" r:id="rId5587" display="https://www.daloopa.com/src/45801878" xr:uid="{0A5EE984-2E18-4601-9948-8F84109ACAA8}"/>
    <hyperlink ref="AY374" r:id="rId5588" display="https://www.daloopa.com/src/45801879" xr:uid="{F504FA80-05F2-4035-8FEF-87E56A91BAD0}"/>
    <hyperlink ref="AZ374" r:id="rId5589" display="https://www.daloopa.com/src/45801880" xr:uid="{97E110B6-5C2A-4C63-B013-95C86A9ACF5D}"/>
    <hyperlink ref="BA374" r:id="rId5590" display="https://www.daloopa.com/src/45801881" xr:uid="{869C8F7A-0425-4A5F-A305-A10EFE335360}"/>
    <hyperlink ref="BB374" r:id="rId5591" display="https://www.daloopa.com/src/45801882" xr:uid="{5B972AE9-C514-4B45-9B22-A1043BBDF739}"/>
    <hyperlink ref="BC374" r:id="rId5592" display="https://www.daloopa.com/src/50462541" xr:uid="{F5CECC79-1620-4CB0-A79A-25C7B7A97B31}"/>
    <hyperlink ref="BD374" r:id="rId5593" display="https://www.daloopa.com/src/69165731" xr:uid="{FE34A428-0041-428D-99B3-7FD79157C578}"/>
    <hyperlink ref="A375" r:id="rId5594" xr:uid="{8E6E292B-4B7C-4AAF-A704-E60594EA9F4D}"/>
    <hyperlink ref="C375" r:id="rId5595" xr:uid="{8008070C-35D4-429A-9F92-E15A25C8A276}"/>
    <hyperlink ref="E375" r:id="rId5596" display="https://www.daloopa.com/src/4422676" xr:uid="{7E050245-6A91-4179-A5A7-37A9098234C1}"/>
    <hyperlink ref="F375" r:id="rId5597" display="https://www.daloopa.com/src/4422709" xr:uid="{84273BF4-07AF-4A15-BA29-3C63AA5CBA81}"/>
    <hyperlink ref="G375" r:id="rId5598" display="https://www.daloopa.com/src/4422742" xr:uid="{A9F581E8-8027-4CBC-AA80-FE1405424EFB}"/>
    <hyperlink ref="H375" r:id="rId5599" display="https://www.daloopa.com/src/4422775" xr:uid="{166204D1-98AD-4E8C-85C0-D61757028EA4}"/>
    <hyperlink ref="I375" r:id="rId5600" display="https://www.daloopa.com/src/4422807" xr:uid="{D5A8533E-7103-4493-BEF2-9EEB1684B05A}"/>
    <hyperlink ref="J375" r:id="rId5601" display="https://www.daloopa.com/src/4422836" xr:uid="{AF05978A-CEA2-41E6-8D82-40CC5FC3E028}"/>
    <hyperlink ref="K375" r:id="rId5602" display="https://www.daloopa.com/src/4422865" xr:uid="{EC457E00-4601-4E4D-B310-CE85468D7E8F}"/>
    <hyperlink ref="L375" r:id="rId5603" display="https://www.daloopa.com/src/4422894" xr:uid="{8C91DCCA-03CC-4A57-AC28-7874AB7A1299}"/>
    <hyperlink ref="M375" r:id="rId5604" display="https://www.daloopa.com/src/4422923" xr:uid="{364D0996-D213-45EC-A2AF-D7AD3812B9D0}"/>
    <hyperlink ref="N375" r:id="rId5605" display="https://www.daloopa.com/src/4422953" xr:uid="{3E1A297D-1CB9-4393-9D9B-A54AF1CDE8EE}"/>
    <hyperlink ref="O375" r:id="rId5606" display="https://www.daloopa.com/src/4422984" xr:uid="{EA0495E6-EA87-423D-8E7D-757188B0D16A}"/>
    <hyperlink ref="P375" r:id="rId5607" display="https://www.daloopa.com/src/4425430" xr:uid="{924EB246-0B20-489C-937B-64A73817F869}"/>
    <hyperlink ref="Q375" r:id="rId5608" display="https://www.daloopa.com/src/4423044" xr:uid="{2EC305A9-73D0-4869-AE75-F2C00A11A248}"/>
    <hyperlink ref="R375" r:id="rId5609" display="https://www.daloopa.com/src/4423072" xr:uid="{22E60EAC-2D2A-4155-90DA-BBE5C5DB2EB9}"/>
    <hyperlink ref="S375" r:id="rId5610" display="https://www.daloopa.com/src/4423100" xr:uid="{33F3E85F-9036-4387-8753-D7C13C92FE08}"/>
    <hyperlink ref="T375" r:id="rId5611" display="https://www.daloopa.com/src/4423129" xr:uid="{936F7E9C-FE75-45CA-AF81-B91FEC13E907}"/>
    <hyperlink ref="U375" r:id="rId5612" display="https://www.daloopa.com/src/4423159" xr:uid="{97301847-2621-47F4-BE69-6748BBEDBB84}"/>
    <hyperlink ref="V375" r:id="rId5613" display="https://www.daloopa.com/src/4423189" xr:uid="{094BB196-C2B6-4500-AC83-1851BE420B99}"/>
    <hyperlink ref="W375" r:id="rId5614" display="https://www.daloopa.com/src/4423219" xr:uid="{E40E9764-3086-4ADD-BBF0-07C63868EDE8}"/>
    <hyperlink ref="X375" r:id="rId5615" display="https://www.daloopa.com/src/4423249" xr:uid="{3184382A-D994-4303-9C74-CB7A741ED10A}"/>
    <hyperlink ref="Y375" r:id="rId5616" display="https://www.daloopa.com/src/4423278" xr:uid="{2F889B9C-AC68-4CB4-9686-B55A03D8F78F}"/>
    <hyperlink ref="Z375" r:id="rId5617" display="https://www.daloopa.com/src/4423308" xr:uid="{104F692E-7B3B-4FDA-8563-0233E26BA083}"/>
    <hyperlink ref="AA375" r:id="rId5618" display="https://www.daloopa.com/src/4423338" xr:uid="{8AC5D550-8BEF-4B08-8643-A6224AAB88CE}"/>
    <hyperlink ref="AB375" r:id="rId5619" display="https://www.daloopa.com/src/4423368" xr:uid="{A80ACF89-BD38-4B5C-83CB-94326A33ECD0}"/>
    <hyperlink ref="AC375" r:id="rId5620" display="https://www.daloopa.com/src/4423397" xr:uid="{670409E0-03DD-4598-A113-432DCAF237B5}"/>
    <hyperlink ref="AD375" r:id="rId5621" display="https://www.daloopa.com/src/4423425" xr:uid="{FF94A17E-E08F-4FD0-B357-75707F80F647}"/>
    <hyperlink ref="AE375" r:id="rId5622" display="https://www.daloopa.com/src/4422516" xr:uid="{BD1AACBF-024B-4E3F-9CAE-3709A6129EE2}"/>
    <hyperlink ref="AF375" r:id="rId5623" display="https://www.daloopa.com/src/4423462" xr:uid="{01D33535-0870-417F-8786-88739F4A0C67}"/>
    <hyperlink ref="AG375" r:id="rId5624" display="https://www.daloopa.com/src/8847717" xr:uid="{CCA8638A-4DBF-4355-B523-8DD0467D3038}"/>
    <hyperlink ref="AH375" r:id="rId5625" display="https://www.daloopa.com/src/8847749" xr:uid="{B8984306-1BE9-4436-B269-2DAFEB5C4986}"/>
    <hyperlink ref="AI375" r:id="rId5626" display="https://www.daloopa.com/src/18753601" xr:uid="{570DBC62-EF62-4659-8126-7B6241A5B03B}"/>
    <hyperlink ref="AJ375" r:id="rId5627" display="https://www.daloopa.com/src/18745211" xr:uid="{1F487D5A-949F-4C93-926C-A57B55C0A050}"/>
    <hyperlink ref="AK375" r:id="rId5628" display="https://www.daloopa.com/src/23051495" xr:uid="{39820E4F-3717-44A0-AC01-94E7623DD8D4}"/>
    <hyperlink ref="AL375" r:id="rId5629" display="https://www.daloopa.com/src/33992495" xr:uid="{21B16020-6578-4022-8ACB-F6B4817C5DB8}"/>
    <hyperlink ref="AM375" r:id="rId5630" display="https://www.daloopa.com/src/41059644" xr:uid="{FEB15C45-57AD-4F76-89BB-D0AE91116949}"/>
    <hyperlink ref="AN375" r:id="rId5631" display="https://www.daloopa.com/src/50450780" xr:uid="{4A8FE7D0-4F97-4B0A-91E9-9B50401F43B9}"/>
    <hyperlink ref="AO375" r:id="rId5632" display="https://www.daloopa.com/src/55731745" xr:uid="{26458829-9686-449B-968D-ED865C812236}"/>
    <hyperlink ref="AP375" r:id="rId5633" display="https://www.daloopa.com/src/60194336" xr:uid="{ABC36D3B-E806-454F-81B7-5FDFE4AB95F5}"/>
    <hyperlink ref="AQ375" r:id="rId5634" display="https://www.daloopa.com/src/64848870" xr:uid="{47F301CA-AD7D-480C-B907-8340350682BD}"/>
    <hyperlink ref="AR375" r:id="rId5635" display="https://www.daloopa.com/src/69162645" xr:uid="{8847AB91-7D5E-4FF1-8C12-58DACD199568}"/>
    <hyperlink ref="AS375" r:id="rId5636" display="https://www.daloopa.com/src/75006796" xr:uid="{DCD4D60A-E8F2-4F2D-8320-9033607F09F1}"/>
    <hyperlink ref="AU375" r:id="rId5637" display="https://www.daloopa.com/src/45801883" xr:uid="{556A6EE2-33E5-4659-9AF6-65ED8A02DAA5}"/>
    <hyperlink ref="AV375" r:id="rId5638" display="https://www.daloopa.com/src/45801884" xr:uid="{B5A7C77F-7C39-4599-9E32-344D9C4F0032}"/>
    <hyperlink ref="AW375" r:id="rId5639" display="https://www.daloopa.com/src/45801885" xr:uid="{3DADD8BC-4B8D-46D4-8FA1-7F9D1371C820}"/>
    <hyperlink ref="AX375" r:id="rId5640" display="https://www.daloopa.com/src/45801886" xr:uid="{FD6AA3D2-B78B-4C03-B00C-71B32BADCC34}"/>
    <hyperlink ref="AY375" r:id="rId5641" display="https://www.daloopa.com/src/45801887" xr:uid="{D8AB19DB-751C-498D-B49A-D90FFD3FFE68}"/>
    <hyperlink ref="AZ375" r:id="rId5642" display="https://www.daloopa.com/src/45801888" xr:uid="{F6B17E5D-A4E0-4882-BE53-C6C86C0CFC70}"/>
    <hyperlink ref="BA375" r:id="rId5643" display="https://www.daloopa.com/src/45801889" xr:uid="{E89EA1B8-1195-48F6-85DC-F01DBC93BFB7}"/>
    <hyperlink ref="BB375" r:id="rId5644" display="https://www.daloopa.com/src/45801890" xr:uid="{B44D4E7E-0322-43C4-80E0-F937E8AE9DAD}"/>
    <hyperlink ref="BC375" r:id="rId5645" display="https://www.daloopa.com/src/50462542" xr:uid="{4A49D079-EE7E-46B6-852F-24C90435729B}"/>
    <hyperlink ref="BD375" r:id="rId5646" display="https://www.daloopa.com/src/69165732" xr:uid="{49787FCA-235B-4684-8AC5-B19EFFCF59AE}"/>
    <hyperlink ref="A378" r:id="rId5647" xr:uid="{EEACD18B-97D1-4112-877D-369D2F092469}"/>
    <hyperlink ref="C378" r:id="rId5648" xr:uid="{63AD2746-34D5-4C32-80E2-BAFD1B282477}"/>
    <hyperlink ref="E378" r:id="rId5649" display="https://www.daloopa.com/src/4422677" xr:uid="{8ABEEC19-945C-4CDA-82C4-B5D9927F5664}"/>
    <hyperlink ref="F378" r:id="rId5650" display="https://www.daloopa.com/src/4422710" xr:uid="{93C166D0-473D-41AD-BD9E-87C2BF96BC25}"/>
    <hyperlink ref="G378" r:id="rId5651" display="https://www.daloopa.com/src/4422743" xr:uid="{8F1D9BC0-B98B-4A8D-9D79-C102C9C69579}"/>
    <hyperlink ref="H378" r:id="rId5652" display="https://www.daloopa.com/src/4422776" xr:uid="{2053E518-5D36-4AB9-B08F-3F07D195948B}"/>
    <hyperlink ref="M378" r:id="rId5653" display="https://www.daloopa.com/src/64849607" xr:uid="{A6EC50AE-0A5D-44B8-8DF1-3BD456A3D332}"/>
    <hyperlink ref="N378" r:id="rId5654" display="https://www.daloopa.com/src/64849608" xr:uid="{DFC9AA57-5F27-4D96-A0A2-700E20893E0D}"/>
    <hyperlink ref="O378" r:id="rId5655" display="https://www.daloopa.com/src/4422985" xr:uid="{29E69ABF-C588-404C-A828-58035129EA04}"/>
    <hyperlink ref="P378" r:id="rId5656" display="https://www.daloopa.com/src/4425443" xr:uid="{793ECF97-99C8-4A1E-9180-6DC859738B58}"/>
    <hyperlink ref="U378" r:id="rId5657" display="https://www.daloopa.com/src/4423160" xr:uid="{6A1C8972-2CE6-4089-8608-5E186214B202}"/>
    <hyperlink ref="V378" r:id="rId5658" display="https://www.daloopa.com/src/4423190" xr:uid="{5818E00A-C1AA-44BC-8AF0-DF3D6F9847BE}"/>
    <hyperlink ref="W378" r:id="rId5659" display="https://www.daloopa.com/src/4423220" xr:uid="{DE34FC62-805E-4F8B-9528-A6F13DD5A765}"/>
    <hyperlink ref="X378" r:id="rId5660" display="https://www.daloopa.com/src/4423250" xr:uid="{5F149BEC-672D-431F-BC11-7FB7516389A8}"/>
    <hyperlink ref="Y378" r:id="rId5661" display="https://www.daloopa.com/src/4423279" xr:uid="{D4AAD6FB-C7D1-4294-8FB2-86115772E6F4}"/>
    <hyperlink ref="Z378" r:id="rId5662" display="https://www.daloopa.com/src/4423309" xr:uid="{FCB42796-D207-491D-9DD5-C8555EB93DAB}"/>
    <hyperlink ref="AA378" r:id="rId5663" display="https://www.daloopa.com/src/4423339" xr:uid="{28721DB0-792C-457D-BC9E-B7F8024899BE}"/>
    <hyperlink ref="AB378" r:id="rId5664" display="https://www.daloopa.com/src/4423369" xr:uid="{857CBCD9-6EB9-4F41-BBC7-E24680CD4D60}"/>
    <hyperlink ref="AG378" r:id="rId5665" display="https://www.daloopa.com/src/8847718" xr:uid="{490D3E98-9BFE-485C-822C-A5B6ED18E78B}"/>
    <hyperlink ref="AH378" r:id="rId5666" display="https://www.daloopa.com/src/8847750" xr:uid="{9DFDFB4E-CBB9-4D5B-BCFB-A7F8DE9E0C04}"/>
    <hyperlink ref="AI378" r:id="rId5667" display="https://www.daloopa.com/src/18753609" xr:uid="{96E5811E-6612-4033-A8B0-15BFDCEA9A90}"/>
    <hyperlink ref="AJ378" r:id="rId5668" display="https://www.daloopa.com/src/18745210" xr:uid="{79D60012-E7F7-4BE5-880E-4D4586FC108C}"/>
    <hyperlink ref="AO378" r:id="rId5669" display="https://www.daloopa.com/src/64849609" xr:uid="{748A62DC-A194-4AF3-B7E6-8152B2B762F1}"/>
    <hyperlink ref="AP378" r:id="rId5670" display="https://www.daloopa.com/src/64849610" xr:uid="{CE69350F-FB14-4D37-AE86-479C620A5F73}"/>
    <hyperlink ref="AQ378" r:id="rId5671" display="https://www.daloopa.com/src/64848845" xr:uid="{1ABDF489-D962-437F-9006-555313B3EE69}"/>
    <hyperlink ref="AR378" r:id="rId5672" display="https://www.daloopa.com/src/69162667" xr:uid="{B454234B-D1CD-4D70-96B1-C02AB9BA5055}"/>
    <hyperlink ref="AU378" r:id="rId5673" display="https://www.daloopa.com/src/45801891" xr:uid="{557F6FBD-6F16-4F22-815F-206597CDC7C8}"/>
    <hyperlink ref="AW378" r:id="rId5674" display="https://www.daloopa.com/src/45801892" xr:uid="{4A651E4F-64A9-4A1D-BB85-D2D6ACAFDDDD}"/>
    <hyperlink ref="AY378" r:id="rId5675" display="https://www.daloopa.com/src/45801893" xr:uid="{54BF417C-3730-4A17-893C-8C095F810D19}"/>
    <hyperlink ref="AZ378" r:id="rId5676" display="https://www.daloopa.com/src/45801894" xr:uid="{A8DB3601-8088-44B2-AEDA-06BBE288B64B}"/>
    <hyperlink ref="BB378" r:id="rId5677" display="https://www.daloopa.com/src/45801895" xr:uid="{6088B764-D6B2-42F2-9EF0-5DDBEF1E0199}"/>
    <hyperlink ref="BD378" r:id="rId5678" display="https://www.daloopa.com/src/69165733" xr:uid="{BAE48819-46BE-43DF-8210-646F11D32CBF}"/>
    <hyperlink ref="A379" r:id="rId5679" xr:uid="{A3AE9B40-E1C6-45A0-9398-ACF0163D1628}"/>
    <hyperlink ref="C379" r:id="rId5680" xr:uid="{48D4926A-4B38-4998-90D7-12075EB8DDF6}"/>
    <hyperlink ref="E379" r:id="rId5681" display="https://www.daloopa.com/src/4422678" xr:uid="{BEAF77BD-0931-4D73-8A48-24D842AAF878}"/>
    <hyperlink ref="F379" r:id="rId5682" display="https://www.daloopa.com/src/4422711" xr:uid="{45C64B43-ED1A-4916-917D-931764D1B6DF}"/>
    <hyperlink ref="G379" r:id="rId5683" display="https://www.daloopa.com/src/4422744" xr:uid="{1BBC61B7-F42A-4409-B438-36643302D468}"/>
    <hyperlink ref="H379" r:id="rId5684" display="https://www.daloopa.com/src/4422777" xr:uid="{8D0BC806-C0F7-46BB-AC96-9AC46DAC677F}"/>
    <hyperlink ref="I379" r:id="rId5685" display="https://www.daloopa.com/src/4422808" xr:uid="{40493A55-51E8-49C5-ACDA-335FF3EF3781}"/>
    <hyperlink ref="J379" r:id="rId5686" display="https://www.daloopa.com/src/4422837" xr:uid="{3C22AE37-6098-4DB2-89DA-F486321867FA}"/>
    <hyperlink ref="K379" r:id="rId5687" display="https://www.daloopa.com/src/4422866" xr:uid="{560213AF-2265-4A81-B60F-FF007C66C610}"/>
    <hyperlink ref="L379" r:id="rId5688" display="https://www.daloopa.com/src/4422895" xr:uid="{2800D1C6-2A96-4939-BED5-E8F6C48870CF}"/>
    <hyperlink ref="M379" r:id="rId5689" display="https://www.daloopa.com/src/4422924" xr:uid="{6A8FB333-8C55-4556-BCCA-5527FD41265F}"/>
    <hyperlink ref="N379" r:id="rId5690" display="https://www.daloopa.com/src/4422954" xr:uid="{BB6EF036-5A07-4BC7-B72A-EE34C511BBD7}"/>
    <hyperlink ref="O379" r:id="rId5691" display="https://www.daloopa.com/src/4422986" xr:uid="{4AFD17A8-96D3-4009-A09D-C63C9C68CE07}"/>
    <hyperlink ref="P379" r:id="rId5692" display="https://www.daloopa.com/src/4425444" xr:uid="{25064AA4-EC9D-4BCF-A160-BFA528015B29}"/>
    <hyperlink ref="Q379" r:id="rId5693" display="https://www.daloopa.com/src/4423045" xr:uid="{FC111BAC-E954-46AF-8CA2-7214DDB0D835}"/>
    <hyperlink ref="R379" r:id="rId5694" display="https://www.daloopa.com/src/4423073" xr:uid="{9392C522-47AA-4D4B-B4E0-1EC82C3CAB32}"/>
    <hyperlink ref="S379" r:id="rId5695" display="https://www.daloopa.com/src/4423101" xr:uid="{F07C1C1F-B4B1-48DF-ACFA-E58DBC97E6CB}"/>
    <hyperlink ref="T379" r:id="rId5696" display="https://www.daloopa.com/src/4423130" xr:uid="{77072AE6-BB33-4596-8210-AA043EFBF688}"/>
    <hyperlink ref="U379" r:id="rId5697" display="https://www.daloopa.com/src/4423161" xr:uid="{BC75F0E5-9366-41C4-A87F-7BDBD4839593}"/>
    <hyperlink ref="V379" r:id="rId5698" display="https://www.daloopa.com/src/4423191" xr:uid="{3121638D-0A97-4D5E-BB9E-0A53A093D17B}"/>
    <hyperlink ref="W379" r:id="rId5699" display="https://www.daloopa.com/src/4423221" xr:uid="{37730B1C-47D6-469D-BEA1-0D2762739D14}"/>
    <hyperlink ref="X379" r:id="rId5700" display="https://www.daloopa.com/src/4423251" xr:uid="{D5E412FB-DAD0-4120-85A1-28E0AC948894}"/>
    <hyperlink ref="Y379" r:id="rId5701" display="https://www.daloopa.com/src/4423280" xr:uid="{79C58FAF-7ECF-4C3B-82A4-F4FEC874AAC0}"/>
    <hyperlink ref="Z379" r:id="rId5702" display="https://www.daloopa.com/src/4423310" xr:uid="{61876338-0FEB-49E3-98E2-9FB5E28C9743}"/>
    <hyperlink ref="AA379" r:id="rId5703" display="https://www.daloopa.com/src/4423340" xr:uid="{92795EEB-638D-4AE5-B757-3DE35C987D72}"/>
    <hyperlink ref="AB379" r:id="rId5704" display="https://www.daloopa.com/src/4423370" xr:uid="{758808D0-5BBB-4AC1-AEA0-99CCBDBAFD5B}"/>
    <hyperlink ref="AC379" r:id="rId5705" display="https://www.daloopa.com/src/4423398" xr:uid="{9B01B6F0-B734-43AA-B063-AE47C3159329}"/>
    <hyperlink ref="AD379" r:id="rId5706" display="https://www.daloopa.com/src/4423426" xr:uid="{7174D1BC-3E55-4E38-8E69-866D5F083239}"/>
    <hyperlink ref="AE379" r:id="rId5707" display="https://www.daloopa.com/src/4422517" xr:uid="{9FF32477-49FB-4C20-B757-E1007CF9FC27}"/>
    <hyperlink ref="AF379" r:id="rId5708" display="https://www.daloopa.com/src/4423463" xr:uid="{E659A63E-B205-418C-B890-2414C0E4133D}"/>
    <hyperlink ref="AG379" r:id="rId5709" display="https://www.daloopa.com/src/8847719" xr:uid="{488D97CC-F74C-401D-B263-FC59E147878D}"/>
    <hyperlink ref="AH379" r:id="rId5710" display="https://www.daloopa.com/src/8847751" xr:uid="{D51A3276-EB8D-428F-95E6-CAD35520E6CD}"/>
    <hyperlink ref="AI379" r:id="rId5711" display="https://www.daloopa.com/src/18753604" xr:uid="{614223EC-8740-497A-9F0C-16D6CE99EAF4}"/>
    <hyperlink ref="AJ379" r:id="rId5712" display="https://www.daloopa.com/src/18745212" xr:uid="{A7737553-F054-45AB-9D61-B7EB3FF75A45}"/>
    <hyperlink ref="AK379" r:id="rId5713" display="https://www.daloopa.com/src/23051510" xr:uid="{5A096F45-4DB1-4ADC-BA5F-04E4334AE2B2}"/>
    <hyperlink ref="AL379" r:id="rId5714" display="https://www.daloopa.com/src/33992482" xr:uid="{0AB39F22-7CEC-43B3-BDE1-FAFC37F283A9}"/>
    <hyperlink ref="AM379" r:id="rId5715" display="https://www.daloopa.com/src/41059648" xr:uid="{54A61FD9-9C27-424F-8AF9-976A807F0C39}"/>
    <hyperlink ref="AN379" r:id="rId5716" display="https://www.daloopa.com/src/50450783" xr:uid="{98575DEF-CFF0-487C-A1A5-1491B813D3CB}"/>
    <hyperlink ref="AO379" r:id="rId5717" display="https://www.daloopa.com/src/55731759" xr:uid="{82FC2FAA-65ED-4567-BA8F-2ED1DD1946ED}"/>
    <hyperlink ref="AP379" r:id="rId5718" display="https://www.daloopa.com/src/60194337" xr:uid="{40686121-95EE-4F63-8BED-E8E1D0808C06}"/>
    <hyperlink ref="AQ379" r:id="rId5719" display="https://www.daloopa.com/src/64848849" xr:uid="{D07684B8-EE05-47E9-8333-BFB6FB5B4DCD}"/>
    <hyperlink ref="AR379" r:id="rId5720" display="https://www.daloopa.com/src/69162666" xr:uid="{D7C6E172-229C-4A7F-B643-DDDCB89CAD62}"/>
    <hyperlink ref="AS379" r:id="rId5721" display="https://www.daloopa.com/src/75006810" xr:uid="{964444F9-D9AE-49E1-BA75-82FEEDD6BBBE}"/>
    <hyperlink ref="AU379" r:id="rId5722" display="https://www.daloopa.com/src/45801896" xr:uid="{CB07E470-E5CB-4845-892A-0F488576563D}"/>
    <hyperlink ref="AV379" r:id="rId5723" display="https://www.daloopa.com/src/45801897" xr:uid="{9D1A0154-3325-4F13-9682-7D86B6AA1639}"/>
    <hyperlink ref="AW379" r:id="rId5724" display="https://www.daloopa.com/src/45801898" xr:uid="{9451B91B-F30A-496C-A046-DA7B9EE1CC19}"/>
    <hyperlink ref="AX379" r:id="rId5725" display="https://www.daloopa.com/src/45801899" xr:uid="{DF99C1B4-4B63-45FF-AA32-E7A3E17C0B4F}"/>
    <hyperlink ref="AY379" r:id="rId5726" display="https://www.daloopa.com/src/45801900" xr:uid="{9C61CC43-233F-4D2D-A2A3-9CAEA76D7915}"/>
    <hyperlink ref="AZ379" r:id="rId5727" display="https://www.daloopa.com/src/45801901" xr:uid="{BF0391A2-9344-4946-B343-218A57D5EF98}"/>
    <hyperlink ref="BA379" r:id="rId5728" display="https://www.daloopa.com/src/45801902" xr:uid="{C507E76C-A395-48CD-85F5-C12E77C9E7B4}"/>
    <hyperlink ref="BB379" r:id="rId5729" display="https://www.daloopa.com/src/45801903" xr:uid="{1DE66FB7-F1A2-4660-86D0-E65BEE68B3CB}"/>
    <hyperlink ref="BC379" r:id="rId5730" display="https://www.daloopa.com/src/50462543" xr:uid="{A29042BB-980F-45C5-A3A6-B3E40D25D535}"/>
    <hyperlink ref="BD379" r:id="rId5731" display="https://www.daloopa.com/src/69165734" xr:uid="{8A0A578E-8146-4460-BAD8-6CE950597106}"/>
    <hyperlink ref="A380" r:id="rId5732" xr:uid="{47CF80A3-3251-4E58-8552-FFE4C6FC0EFD}"/>
    <hyperlink ref="C380" r:id="rId5733" xr:uid="{78495A5B-AE7E-4F9D-9F87-B3DB190F651C}"/>
    <hyperlink ref="Q380" r:id="rId5734" display="https://www.daloopa.com/src/64849611" xr:uid="{CCCEBA58-0207-4445-B019-8599D90EF75C}"/>
    <hyperlink ref="R380" r:id="rId5735" display="https://www.daloopa.com/src/64849612" xr:uid="{D93711F7-8F97-4162-9C4E-90D046BF830C}"/>
    <hyperlink ref="S380" r:id="rId5736" display="https://www.daloopa.com/src/4423102" xr:uid="{0F7FAA74-ACA4-41C7-9322-B63E4E934800}"/>
    <hyperlink ref="T380" r:id="rId5737" display="https://www.daloopa.com/src/4423131" xr:uid="{8AB21E63-8321-4CD8-B3BD-99A63F1317A2}"/>
    <hyperlink ref="U380" r:id="rId5738" display="https://www.daloopa.com/src/4423162" xr:uid="{F50512C7-9B16-4CC9-AFAF-DB224E44CEDF}"/>
    <hyperlink ref="V380" r:id="rId5739" display="https://www.daloopa.com/src/4423192" xr:uid="{70F99F63-A081-4B88-868E-5AFD83462B82}"/>
    <hyperlink ref="W380" r:id="rId5740" display="https://www.daloopa.com/src/4423222" xr:uid="{FB9BC31A-710D-41EE-84CD-AEB732322908}"/>
    <hyperlink ref="X380" r:id="rId5741" display="https://www.daloopa.com/src/4423252" xr:uid="{2AAA529D-6CDA-4FAB-8DB2-4E9245C9D2C8}"/>
    <hyperlink ref="Y380" r:id="rId5742" display="https://www.daloopa.com/src/4423281" xr:uid="{B92F2E09-82AE-48DB-A331-4ED5C6D52F9B}"/>
    <hyperlink ref="Z380" r:id="rId5743" display="https://www.daloopa.com/src/4423311" xr:uid="{F37B2574-09E3-4A9D-8084-8B4D552DDF94}"/>
    <hyperlink ref="AA380" r:id="rId5744" display="https://www.daloopa.com/src/4423341" xr:uid="{C08C0F24-E991-4BE0-8DB0-D70D1FD36A93}"/>
    <hyperlink ref="AB380" r:id="rId5745" display="https://www.daloopa.com/src/4423371" xr:uid="{C1F04118-A97D-43BE-8CFD-4F8EE20F5341}"/>
    <hyperlink ref="AC380" r:id="rId5746" display="https://www.daloopa.com/src/4423399" xr:uid="{E9BF5572-35F6-4511-9069-59F03803F739}"/>
    <hyperlink ref="AD380" r:id="rId5747" display="https://www.daloopa.com/src/4423427" xr:uid="{8871D8DD-7572-4643-91F6-4B71E7F94C36}"/>
    <hyperlink ref="AE380" r:id="rId5748" display="https://www.daloopa.com/src/4422518" xr:uid="{CD9D68C4-04E8-48B7-A57B-CFCAD2A88561}"/>
    <hyperlink ref="AF380" r:id="rId5749" display="https://www.daloopa.com/src/4423464" xr:uid="{FF700C04-A555-4BEE-BA32-B190571B47B2}"/>
    <hyperlink ref="AG380" r:id="rId5750" display="https://www.daloopa.com/src/8847720" xr:uid="{AA3F32CE-DF22-4DD6-9E3E-69EB0CFFD168}"/>
    <hyperlink ref="AH380" r:id="rId5751" display="https://www.daloopa.com/src/8847752" xr:uid="{5AE0ACFF-D9AF-4281-ADE8-D06674087E0C}"/>
    <hyperlink ref="AI380" r:id="rId5752" display="https://www.daloopa.com/src/18753610" xr:uid="{C100B216-1A18-492C-8A92-CD15E5C381EC}"/>
    <hyperlink ref="AJ380" r:id="rId5753" display="https://www.daloopa.com/src/18745226" xr:uid="{2AA992B1-2D87-43C9-8062-2C94125C8A57}"/>
    <hyperlink ref="AK380" r:id="rId5754" display="https://www.daloopa.com/src/64849613" xr:uid="{5EB27A53-BAE3-4032-A2CB-2BDC65EED3EF}"/>
    <hyperlink ref="AL380" r:id="rId5755" display="https://www.daloopa.com/src/33992483" xr:uid="{DAE72E3C-2174-4202-9B0C-76936F1D77D7}"/>
    <hyperlink ref="AM380" r:id="rId5756" display="https://www.daloopa.com/src/64849614" xr:uid="{21109F8E-5ABD-4C05-B1A2-DAA394DEBBB0}"/>
    <hyperlink ref="AN380" r:id="rId5757" display="https://www.daloopa.com/src/50450792" xr:uid="{5922B89B-754F-4C25-B30B-E6EC0E26071B}"/>
    <hyperlink ref="AO380" r:id="rId5758" display="https://www.daloopa.com/src/55731737" xr:uid="{7F810AF6-203B-41B8-B230-0BECDF88E5CF}"/>
    <hyperlink ref="AP380" r:id="rId5759" display="https://www.daloopa.com/src/60194350" xr:uid="{B161C8FA-EDBB-4C50-8480-ACFDC5EB6919}"/>
    <hyperlink ref="AQ380" r:id="rId5760" display="https://www.daloopa.com/src/64848855" xr:uid="{A30E96B7-0C82-4EFD-8120-7CA9B03669A7}"/>
    <hyperlink ref="AR380" r:id="rId5761" display="https://www.daloopa.com/src/69162665" xr:uid="{639C5BEF-9DB3-4E96-943E-9F52406D9015}"/>
    <hyperlink ref="AS380" r:id="rId5762" display="https://www.daloopa.com/src/75006811" xr:uid="{60354A20-637B-4FAB-A3E8-513B090E8DBC}"/>
    <hyperlink ref="AX380" r:id="rId5763" display="https://www.daloopa.com/src/45801904" xr:uid="{A626E724-AC9F-48A1-8A14-9D4D454D8E98}"/>
    <hyperlink ref="AY380" r:id="rId5764" display="https://www.daloopa.com/src/45801905" xr:uid="{66E905E1-366F-41CC-9637-1F306F32F418}"/>
    <hyperlink ref="AZ380" r:id="rId5765" display="https://www.daloopa.com/src/45801906" xr:uid="{613ABCCC-AC73-46A1-AE2D-B0FA42F8DA99}"/>
    <hyperlink ref="BA380" r:id="rId5766" display="https://www.daloopa.com/src/45801907" xr:uid="{E43A7F41-3357-4ADC-9E1C-881F5583ECB3}"/>
    <hyperlink ref="BB380" r:id="rId5767" display="https://www.daloopa.com/src/45801908" xr:uid="{3F4FCE48-6F2D-4E49-AD01-E5BDDA8A75B4}"/>
    <hyperlink ref="BC380" r:id="rId5768" display="https://www.daloopa.com/src/50462544" xr:uid="{7C561657-7A3E-4055-A08A-D1BABC7C7BFB}"/>
    <hyperlink ref="BD380" r:id="rId5769" display="https://www.daloopa.com/src/69165735" xr:uid="{0FD7A726-F76C-45A3-B024-F44A789161E2}"/>
    <hyperlink ref="A381" r:id="rId5770" xr:uid="{1782423B-4537-4585-8ED6-02F2A25071B0}"/>
    <hyperlink ref="C381" r:id="rId5771" xr:uid="{0E0B8FDF-6242-43DD-BE5F-55B0CA86D7F3}"/>
    <hyperlink ref="E381" r:id="rId5772" display="https://www.daloopa.com/src/4422679" xr:uid="{E34F7347-32C4-46F4-85C0-A5D46752F535}"/>
    <hyperlink ref="F381" r:id="rId5773" display="https://www.daloopa.com/src/4422712" xr:uid="{FE2EB554-0B22-4A00-9A8D-038AEC854748}"/>
    <hyperlink ref="G381" r:id="rId5774" display="https://www.daloopa.com/src/4422745" xr:uid="{394BD175-2829-4D00-AF40-1AE16C54DD14}"/>
    <hyperlink ref="H381" r:id="rId5775" display="https://www.daloopa.com/src/4422778" xr:uid="{FA702D48-7886-40E5-8C5A-5084B815B70B}"/>
    <hyperlink ref="I381" r:id="rId5776" display="https://www.daloopa.com/src/4422809" xr:uid="{1E158DB8-E002-4780-B26D-3707898DFDDD}"/>
    <hyperlink ref="J381" r:id="rId5777" display="https://www.daloopa.com/src/4422838" xr:uid="{E9D8FA04-D7FF-4D74-ABA6-5AB529CB30E4}"/>
    <hyperlink ref="K381" r:id="rId5778" display="https://www.daloopa.com/src/4422867" xr:uid="{00168196-C77B-45A6-A880-7894E4AD4938}"/>
    <hyperlink ref="L381" r:id="rId5779" display="https://www.daloopa.com/src/4422896" xr:uid="{505AA6EB-C688-4544-833A-119C1C54BC13}"/>
    <hyperlink ref="M381" r:id="rId5780" display="https://www.daloopa.com/src/4422925" xr:uid="{45FF4E3F-58CC-4380-828B-66EA616E197C}"/>
    <hyperlink ref="N381" r:id="rId5781" display="https://www.daloopa.com/src/4422955" xr:uid="{3A730469-83F4-4EDA-B35D-3335D62FF81C}"/>
    <hyperlink ref="O381" r:id="rId5782" display="https://www.daloopa.com/src/4422987" xr:uid="{DCB403DC-6614-4645-AB6D-6702A6869828}"/>
    <hyperlink ref="P381" r:id="rId5783" display="https://www.daloopa.com/src/4425445" xr:uid="{FF186216-EA0E-4F1B-88C0-3065E04FCF1B}"/>
    <hyperlink ref="Q381" r:id="rId5784" display="https://www.daloopa.com/src/4423046" xr:uid="{491FC188-F895-400C-A3D7-8BEA926291CF}"/>
    <hyperlink ref="R381" r:id="rId5785" display="https://www.daloopa.com/src/4423074" xr:uid="{ACA21460-3137-4E8E-8D56-69038F9757EE}"/>
    <hyperlink ref="S381" r:id="rId5786" display="https://www.daloopa.com/src/4423103" xr:uid="{3D73B09A-CBFC-460F-84F7-1B1600014726}"/>
    <hyperlink ref="T381" r:id="rId5787" display="https://www.daloopa.com/src/4423132" xr:uid="{2F07AB7A-198A-49F0-A9CF-E1A878C3BD94}"/>
    <hyperlink ref="AG381" r:id="rId5788" display="https://www.daloopa.com/src/8847721" xr:uid="{C6593049-7636-482D-8746-8A9F6A902A8D}"/>
    <hyperlink ref="AH381" r:id="rId5789" display="https://www.daloopa.com/src/8847753" xr:uid="{42BB6032-4DDF-4679-B66C-CFBEF5BC6A6C}"/>
    <hyperlink ref="AI381" r:id="rId5790" display="https://www.daloopa.com/src/18753605" xr:uid="{8E4E643D-EDF4-49E2-BFBA-0522A1D58965}"/>
    <hyperlink ref="AJ381" r:id="rId5791" display="https://www.daloopa.com/src/18745227" xr:uid="{9F505A35-B340-42C3-8707-AE70BEBFB2AA}"/>
    <hyperlink ref="AS381" r:id="rId5792" display="https://www.daloopa.com/src/75006802" xr:uid="{3EC97B07-6C61-4CD0-BCC9-C7ADDFF9E0F2}"/>
    <hyperlink ref="AU381" r:id="rId5793" display="https://www.daloopa.com/src/45801909" xr:uid="{74AA9358-7870-4D61-8A27-B68699CDEBB9}"/>
    <hyperlink ref="AV381" r:id="rId5794" display="https://www.daloopa.com/src/45801910" xr:uid="{DCC6163A-65B3-41D4-BA33-E0051FF868CD}"/>
    <hyperlink ref="AW381" r:id="rId5795" display="https://www.daloopa.com/src/45801911" xr:uid="{D164E063-689D-4F94-BB72-2EF7287B5AD1}"/>
    <hyperlink ref="AX381" r:id="rId5796" display="https://www.daloopa.com/src/45801912" xr:uid="{AC1DED99-0E12-4601-B248-B6ADD59586C0}"/>
    <hyperlink ref="BB381" r:id="rId5797" display="https://www.daloopa.com/src/45801913" xr:uid="{E900A99B-CFBC-4FFE-B51D-91FFAEF9A8FF}"/>
    <hyperlink ref="A382" r:id="rId5798" xr:uid="{2EE3525C-6EF0-4786-8F42-B0855BE021AE}"/>
    <hyperlink ref="C382" r:id="rId5799" xr:uid="{C5B694CB-081A-4B40-8CDF-E376A49792A9}"/>
    <hyperlink ref="E382" r:id="rId5800" display="https://www.daloopa.com/src/4422680" xr:uid="{156790C8-4073-4AD0-9ACF-7732CBFD206F}"/>
    <hyperlink ref="F382" r:id="rId5801" display="https://www.daloopa.com/src/4422713" xr:uid="{7A33A134-9029-44FE-8B58-057ADAB79E4C}"/>
    <hyperlink ref="G382" r:id="rId5802" display="https://www.daloopa.com/src/4422746" xr:uid="{F4A6355F-DAF1-45A9-9AD1-B3A6843C46C2}"/>
    <hyperlink ref="H382" r:id="rId5803" display="https://www.daloopa.com/src/4422779" xr:uid="{987F4F16-C114-4F83-90B6-43ECAC612A2C}"/>
    <hyperlink ref="I382" r:id="rId5804" display="https://www.daloopa.com/src/4422810" xr:uid="{8A92FFF3-6C2D-4BAC-AE78-CD887E07E85A}"/>
    <hyperlink ref="J382" r:id="rId5805" display="https://www.daloopa.com/src/4422839" xr:uid="{7492DFBC-88F1-4B7B-A38D-9D3AD20D1170}"/>
    <hyperlink ref="K382" r:id="rId5806" display="https://www.daloopa.com/src/4422868" xr:uid="{0850F1DC-ED1D-4D1B-9E7E-0BBAC5C2DA46}"/>
    <hyperlink ref="L382" r:id="rId5807" display="https://www.daloopa.com/src/4422897" xr:uid="{CE520673-6DCC-42E0-91A4-FC1B4227B8C8}"/>
    <hyperlink ref="M382" r:id="rId5808" display="https://www.daloopa.com/src/4422926" xr:uid="{676D406A-1D0B-442A-B4D2-5FFD9DC3CB21}"/>
    <hyperlink ref="N382" r:id="rId5809" display="https://www.daloopa.com/src/4422956" xr:uid="{62B1C6E0-7C26-48F9-B512-05D222BCB9A8}"/>
    <hyperlink ref="O382" r:id="rId5810" display="https://www.daloopa.com/src/4422988" xr:uid="{D371E555-F98A-4272-BDCC-609BA3E9E192}"/>
    <hyperlink ref="P382" r:id="rId5811" display="https://www.daloopa.com/src/4425446" xr:uid="{69D5FAFA-2874-48FC-8E8E-BFD53AF2C4E7}"/>
    <hyperlink ref="Q382" r:id="rId5812" display="https://www.daloopa.com/src/4423047" xr:uid="{03EC4627-EDDE-456C-BC2C-2D0DC947FF5F}"/>
    <hyperlink ref="R382" r:id="rId5813" display="https://www.daloopa.com/src/4423075" xr:uid="{CEAF2DCD-B747-40C0-9922-4B240B249CB7}"/>
    <hyperlink ref="S382" r:id="rId5814" display="https://www.daloopa.com/src/4423104" xr:uid="{CD334584-E84A-4B90-89B2-13AEFD42D17A}"/>
    <hyperlink ref="T382" r:id="rId5815" display="https://www.daloopa.com/src/4423133" xr:uid="{DD7E3385-68FE-4C49-AC5E-711D9AC5F970}"/>
    <hyperlink ref="AG382" r:id="rId5816" display="https://www.daloopa.com/src/8847722" xr:uid="{CED06C6F-67E0-4B5A-BE0C-C836A0F8D50C}"/>
    <hyperlink ref="AH382" r:id="rId5817" display="https://www.daloopa.com/src/8847754" xr:uid="{1C49CF77-CAC7-477E-981D-EE57AEB90E7B}"/>
    <hyperlink ref="AI382" r:id="rId5818" display="https://www.daloopa.com/src/18753606" xr:uid="{325770D6-F7AF-483B-868F-518E5B945D0C}"/>
    <hyperlink ref="AJ382" r:id="rId5819" display="https://www.daloopa.com/src/18745231" xr:uid="{A9572F21-0286-42D6-9117-07FBAFDEE9F6}"/>
    <hyperlink ref="AS382" r:id="rId5820" display="https://www.daloopa.com/src/75006808" xr:uid="{98AC5DFD-CF95-411F-BF14-DB2F69B77887}"/>
    <hyperlink ref="AU382" r:id="rId5821" display="https://www.daloopa.com/src/45801914" xr:uid="{1DC472DF-1EC8-4683-A0B4-9C9B8721BBDE}"/>
    <hyperlink ref="AV382" r:id="rId5822" display="https://www.daloopa.com/src/45801915" xr:uid="{8D475FE6-3A82-48C7-8A71-E9D600F74D85}"/>
    <hyperlink ref="AW382" r:id="rId5823" display="https://www.daloopa.com/src/45801916" xr:uid="{891CD7CC-1F3B-4D99-8CBE-2FF7E53152DD}"/>
    <hyperlink ref="AX382" r:id="rId5824" display="https://www.daloopa.com/src/45801917" xr:uid="{E5BF02C6-BF71-4982-BE02-FFFE23B46162}"/>
    <hyperlink ref="BB382" r:id="rId5825" display="https://www.daloopa.com/src/45801918" xr:uid="{63670A05-D2AD-495F-87F7-1B30FC1DDA0D}"/>
    <hyperlink ref="A383" r:id="rId5826" xr:uid="{664689C1-B10D-41FE-80EE-23313355D4A6}"/>
    <hyperlink ref="C383" r:id="rId5827" xr:uid="{1833D990-03FF-4C70-929D-7D38EF43F901}"/>
    <hyperlink ref="E383" r:id="rId5828" display="https://www.daloopa.com/src/4422681" xr:uid="{FA075C6D-130A-43AD-8A15-A9C50482AB3F}"/>
    <hyperlink ref="F383" r:id="rId5829" display="https://www.daloopa.com/src/4422714" xr:uid="{46A965E5-6BFB-43A4-AA39-8186CAA70CD0}"/>
    <hyperlink ref="G383" r:id="rId5830" display="https://www.daloopa.com/src/4422747" xr:uid="{24EF6C4F-B99F-4BB1-9019-53074FA29C90}"/>
    <hyperlink ref="H383" r:id="rId5831" display="https://www.daloopa.com/src/4422780" xr:uid="{BE75AF75-C42E-46CA-BE37-53A41F26C5B6}"/>
    <hyperlink ref="M383" r:id="rId5832" display="https://www.daloopa.com/src/64849615" xr:uid="{652236AA-1A76-4429-A8D0-43A53A09FD14}"/>
    <hyperlink ref="N383" r:id="rId5833" display="https://www.daloopa.com/src/64849616" xr:uid="{03182F7B-0885-419B-86B1-B5D2F394E166}"/>
    <hyperlink ref="O383" r:id="rId5834" display="https://www.daloopa.com/src/4422989" xr:uid="{12D9B5EC-EC77-47A1-A831-E7C44A54A754}"/>
    <hyperlink ref="P383" r:id="rId5835" display="https://www.daloopa.com/src/4425431" xr:uid="{74FA0831-33B6-446D-9E81-D307C3AD4DCD}"/>
    <hyperlink ref="AU383" r:id="rId5836" display="https://www.daloopa.com/src/45801919" xr:uid="{B466777B-9FB9-49A5-A988-814806F93BD2}"/>
    <hyperlink ref="AW383" r:id="rId5837" display="https://www.daloopa.com/src/45801920" xr:uid="{45AECA2A-5855-498A-9CDA-2C85FE5D52CD}"/>
    <hyperlink ref="A384" r:id="rId5838" xr:uid="{94EB5509-2753-4BD3-B88D-D19AC43FF3F4}"/>
    <hyperlink ref="C384" r:id="rId5839" xr:uid="{B8E3041B-BE31-45FD-AAC8-30C3D1A7469C}"/>
    <hyperlink ref="E384" r:id="rId5840" display="https://www.daloopa.com/src/4422682" xr:uid="{93650B40-9B3B-474D-91FA-73EDF9744E9A}"/>
    <hyperlink ref="F384" r:id="rId5841" display="https://www.daloopa.com/src/4422715" xr:uid="{1D7C4926-E627-407A-9CCE-55E19B4C275A}"/>
    <hyperlink ref="G384" r:id="rId5842" display="https://www.daloopa.com/src/4422748" xr:uid="{2906FF94-5199-46FB-926F-A8CB03E50E33}"/>
    <hyperlink ref="H384" r:id="rId5843" display="https://www.daloopa.com/src/4422781" xr:uid="{45C666EB-3C0B-4296-BE2C-CE8852FE9928}"/>
    <hyperlink ref="AU384" r:id="rId5844" display="https://www.daloopa.com/src/45801921" xr:uid="{642870E7-4C5F-4C6A-B512-3A7569116E08}"/>
    <hyperlink ref="A385" r:id="rId5845" xr:uid="{BB48D936-0C0F-4F0B-8DFD-FDB8C48428B6}"/>
    <hyperlink ref="C385" r:id="rId5846" xr:uid="{CDD8FA88-2952-41EB-AF23-66690E515F3D}"/>
    <hyperlink ref="U385" r:id="rId5847" display="https://www.daloopa.com/src/4423163" xr:uid="{CEEE2536-ADF3-4C9E-8DA6-DE096A7FDB49}"/>
    <hyperlink ref="V385" r:id="rId5848" display="https://www.daloopa.com/src/4423193" xr:uid="{751908BF-F940-4AB7-A85B-6E8F6BFA3B8A}"/>
    <hyperlink ref="W385" r:id="rId5849" display="https://www.daloopa.com/src/4423223" xr:uid="{9BDD9B13-E2BB-4441-8BBB-3BF90668CE5D}"/>
    <hyperlink ref="X385" r:id="rId5850" display="https://www.daloopa.com/src/4423253" xr:uid="{693BB0AE-6F71-4DB7-BEC9-4B310927BC1E}"/>
    <hyperlink ref="Y385" r:id="rId5851" display="https://www.daloopa.com/src/4423282" xr:uid="{3AE72683-C6B1-41F1-81FB-AA509B206DC5}"/>
    <hyperlink ref="Z385" r:id="rId5852" display="https://www.daloopa.com/src/4423312" xr:uid="{FD66A5E6-C916-43DD-B8D2-A205611F88B5}"/>
    <hyperlink ref="AA385" r:id="rId5853" display="https://www.daloopa.com/src/4423342" xr:uid="{B3BD3F84-F46F-428A-85A7-358017A8C53C}"/>
    <hyperlink ref="AB385" r:id="rId5854" display="https://www.daloopa.com/src/4423372" xr:uid="{20E9C95E-17B4-452E-AC27-9C193F2F59F0}"/>
    <hyperlink ref="AC385" r:id="rId5855" display="https://www.daloopa.com/src/64849617" xr:uid="{E3B69ACC-4D13-4DE7-9AC9-B033DACE51DB}"/>
    <hyperlink ref="AD385" r:id="rId5856" display="https://www.daloopa.com/src/64849618" xr:uid="{8523D52F-1811-48D8-AAE5-790FE106711A}"/>
    <hyperlink ref="AE385" r:id="rId5857" display="https://www.daloopa.com/src/4422519" xr:uid="{630544B2-B04C-4A64-886B-904EB13CF343}"/>
    <hyperlink ref="AF385" r:id="rId5858" display="https://www.daloopa.com/src/4423465" xr:uid="{FB053ACE-C9ED-4757-A2CE-807B0F918B57}"/>
    <hyperlink ref="AG385" r:id="rId5859" display="https://www.daloopa.com/src/8847723" xr:uid="{CCABDAA6-7574-4933-8AE0-6756C865986B}"/>
    <hyperlink ref="AH385" r:id="rId5860" display="https://www.daloopa.com/src/8847755" xr:uid="{7D9390BA-98AA-458B-8AF0-40BBBA56066D}"/>
    <hyperlink ref="AI385" r:id="rId5861" display="https://www.daloopa.com/src/18753607" xr:uid="{9C63CC6D-FE9F-4ADE-B94D-0ADFA6629EC7}"/>
    <hyperlink ref="AJ385" r:id="rId5862" display="https://www.daloopa.com/src/18745228" xr:uid="{1CA54166-D72C-44B8-B233-A4E19B76CA22}"/>
    <hyperlink ref="AM385" r:id="rId5863" display="https://www.daloopa.com/src/64849619" xr:uid="{7FC266D5-68AF-4AD1-A0D6-9F1D89F80BF0}"/>
    <hyperlink ref="AN385" r:id="rId5864" display="https://www.daloopa.com/src/50450793" xr:uid="{9289B937-FBF7-4DFE-94E0-16769299EE17}"/>
    <hyperlink ref="AO385" r:id="rId5865" display="https://www.daloopa.com/src/64849620" xr:uid="{59BC9B70-BCC6-4E96-BB7A-A2DBB2C45DB8}"/>
    <hyperlink ref="AP385" r:id="rId5866" display="https://www.daloopa.com/src/64849621" xr:uid="{4B6AF735-D2AB-4DE9-9849-94784027693A}"/>
    <hyperlink ref="AQ385" r:id="rId5867" display="https://www.daloopa.com/src/64848850" xr:uid="{0D4A5578-E14A-4966-ACAB-176D07F91CF4}"/>
    <hyperlink ref="AR385" r:id="rId5868" display="https://www.daloopa.com/src/69162646" xr:uid="{6AF4BD49-6049-4AB7-8BF3-3E7F1D680689}"/>
    <hyperlink ref="AY385" r:id="rId5869" display="https://www.daloopa.com/src/45801922" xr:uid="{7035BF31-AD8D-4A2E-9CD7-9A0F5BD95A7B}"/>
    <hyperlink ref="AZ385" r:id="rId5870" display="https://www.daloopa.com/src/45801923" xr:uid="{46A96A30-C020-4E86-93D8-69E724CFAD2A}"/>
    <hyperlink ref="BA385" r:id="rId5871" display="https://www.daloopa.com/src/45801924" xr:uid="{1F4EEC71-BDBA-4B51-AB20-A74DD66B38D9}"/>
    <hyperlink ref="BB385" r:id="rId5872" display="https://www.daloopa.com/src/45801925" xr:uid="{36E89E88-D7B1-4754-AA44-0F7D25313544}"/>
    <hyperlink ref="BC385" r:id="rId5873" display="https://www.daloopa.com/src/50462545" xr:uid="{D3743ADD-9536-43B4-94ED-789ABD616A30}"/>
    <hyperlink ref="BD385" r:id="rId5874" display="https://www.daloopa.com/src/69165736" xr:uid="{442EFE14-5890-4D52-B952-925E2078564B}"/>
    <hyperlink ref="A386" r:id="rId5875" xr:uid="{D9897E67-2874-41C8-8BD0-162BE8CF0620}"/>
    <hyperlink ref="C386" r:id="rId5876" xr:uid="{95A7F02C-7451-4E3A-80D2-4038B622E8DD}"/>
    <hyperlink ref="E386" r:id="rId5877" display="https://www.daloopa.com/src/4422683" xr:uid="{C5E7718A-56B4-4C8E-AB97-D433324F065B}"/>
    <hyperlink ref="F386" r:id="rId5878" display="https://www.daloopa.com/src/4422716" xr:uid="{4A188694-FE28-4BCA-AA29-FE0EDFC95FFE}"/>
    <hyperlink ref="G386" r:id="rId5879" display="https://www.daloopa.com/src/4422749" xr:uid="{0A78027D-AADD-4539-A946-4F7FCAC2E443}"/>
    <hyperlink ref="H386" r:id="rId5880" display="https://www.daloopa.com/src/4422782" xr:uid="{1C6D9DB2-792B-4DDA-8AC1-12EC915FC0D9}"/>
    <hyperlink ref="I386" r:id="rId5881" display="https://www.daloopa.com/src/4422811" xr:uid="{AC30DDFF-5E5F-4327-AF9D-0AC7F60D2077}"/>
    <hyperlink ref="J386" r:id="rId5882" display="https://www.daloopa.com/src/4422840" xr:uid="{B244930E-8A15-409D-96A4-53CE1BC8962D}"/>
    <hyperlink ref="K386" r:id="rId5883" display="https://www.daloopa.com/src/4422869" xr:uid="{37524EE9-FA72-4858-8E92-B22C024D8D73}"/>
    <hyperlink ref="L386" r:id="rId5884" display="https://www.daloopa.com/src/4422898" xr:uid="{110093A9-A26F-443E-BE2C-901730D2B7F6}"/>
    <hyperlink ref="M386" r:id="rId5885" display="https://www.daloopa.com/src/4422927" xr:uid="{025BE987-2930-4567-9B38-8BC2915DD8D0}"/>
    <hyperlink ref="N386" r:id="rId5886" display="https://www.daloopa.com/src/4422957" xr:uid="{9343F5FE-C991-41E1-91A0-85D2A44A2BF9}"/>
    <hyperlink ref="O386" r:id="rId5887" display="https://www.daloopa.com/src/4422990" xr:uid="{3A0957AD-7A79-40FB-8BE0-EC8D404883C9}"/>
    <hyperlink ref="P386" r:id="rId5888" display="https://www.daloopa.com/src/4425432" xr:uid="{BB0B95CA-78E0-4594-B35B-12C1D11E5822}"/>
    <hyperlink ref="Q386" r:id="rId5889" display="https://www.daloopa.com/src/4423048" xr:uid="{490D0405-11C0-4111-8AD1-56CF8373D75C}"/>
    <hyperlink ref="R386" r:id="rId5890" display="https://www.daloopa.com/src/4423076" xr:uid="{7649D306-31B6-405A-A120-93BED9F63848}"/>
    <hyperlink ref="S386" r:id="rId5891" display="https://www.daloopa.com/src/4423105" xr:uid="{5C0DC7D2-FB0B-499E-BD1C-C16C9A185BF1}"/>
    <hyperlink ref="T386" r:id="rId5892" display="https://www.daloopa.com/src/4423134" xr:uid="{E6496991-7884-4093-99D7-E9496568DBD6}"/>
    <hyperlink ref="U386" r:id="rId5893" display="https://www.daloopa.com/src/4423164" xr:uid="{82D22875-1D10-4253-8156-ADF711686C24}"/>
    <hyperlink ref="V386" r:id="rId5894" display="https://www.daloopa.com/src/4423194" xr:uid="{170BCEA7-4362-480F-B74E-F25289CC2B52}"/>
    <hyperlink ref="W386" r:id="rId5895" display="https://www.daloopa.com/src/4423224" xr:uid="{C86671CE-0DDC-4516-8798-97E3212B5484}"/>
    <hyperlink ref="X386" r:id="rId5896" display="https://www.daloopa.com/src/4423254" xr:uid="{88D4322B-19E9-4C43-9E4D-FCD27E7DFBAF}"/>
    <hyperlink ref="Y386" r:id="rId5897" display="https://www.daloopa.com/src/4423283" xr:uid="{5FBE6892-6BB9-40DC-80E2-9DE8D4865351}"/>
    <hyperlink ref="Z386" r:id="rId5898" display="https://www.daloopa.com/src/4423313" xr:uid="{0355DE77-44AA-4624-BB41-C04E0D72F29C}"/>
    <hyperlink ref="AA386" r:id="rId5899" display="https://www.daloopa.com/src/4423343" xr:uid="{2C9D3D09-FE5F-4993-A5AF-B16E343AC1CB}"/>
    <hyperlink ref="AB386" r:id="rId5900" display="https://www.daloopa.com/src/4423373" xr:uid="{399BF4FF-3B17-42FD-9879-FCE9838BF3ED}"/>
    <hyperlink ref="AC386" r:id="rId5901" display="https://www.daloopa.com/src/4423400" xr:uid="{47DCC768-C576-4C20-902B-B03AB677860B}"/>
    <hyperlink ref="AD386" r:id="rId5902" display="https://www.daloopa.com/src/4423428" xr:uid="{301FA6C7-7EB2-4B96-841B-1665A099E5A1}"/>
    <hyperlink ref="AE386" r:id="rId5903" display="https://www.daloopa.com/src/4422520" xr:uid="{961ED6CF-15E6-4173-ACCF-2AF4EE6AAB12}"/>
    <hyperlink ref="AF386" r:id="rId5904" display="https://www.daloopa.com/src/4423466" xr:uid="{64BEEFE9-E5F3-48BC-9AF2-42D5937BE3CF}"/>
    <hyperlink ref="AG386" r:id="rId5905" display="https://www.daloopa.com/src/8847724" xr:uid="{DD1B794A-A9E4-43F0-A9CF-FAE8D6218801}"/>
    <hyperlink ref="AH386" r:id="rId5906" display="https://www.daloopa.com/src/8847756" xr:uid="{916849DF-26CD-42E7-B8E5-CDD616C24284}"/>
    <hyperlink ref="AI386" r:id="rId5907" display="https://www.daloopa.com/src/18753612" xr:uid="{45EAB757-C219-49FF-830B-48C7F9693999}"/>
    <hyperlink ref="AJ386" r:id="rId5908" display="https://www.daloopa.com/src/18745230" xr:uid="{311B206A-EAEE-44A0-AC98-B340944310BC}"/>
    <hyperlink ref="AK386" r:id="rId5909" display="https://www.daloopa.com/src/23051513" xr:uid="{982E448A-1609-4F84-9526-3CB0EB914174}"/>
    <hyperlink ref="AL386" r:id="rId5910" display="https://www.daloopa.com/src/33992487" xr:uid="{5E0468B1-D5AE-44DA-95AA-E512BBA5F3D6}"/>
    <hyperlink ref="AM386" r:id="rId5911" display="https://www.daloopa.com/src/41059651" xr:uid="{7678550A-454C-4F29-9A1A-7DE738536926}"/>
    <hyperlink ref="AN386" r:id="rId5912" display="https://www.daloopa.com/src/50450779" xr:uid="{18CBA4D6-DFFF-4B17-92AB-56E101FD9C03}"/>
    <hyperlink ref="AO386" r:id="rId5913" display="https://www.daloopa.com/src/55731738" xr:uid="{DA196A7E-1B75-4CDF-AB4C-4C04C09F4523}"/>
    <hyperlink ref="AP386" r:id="rId5914" display="https://www.daloopa.com/src/60194338" xr:uid="{A23715DD-0664-47BA-94B3-FFE6C1A06AE6}"/>
    <hyperlink ref="AQ386" r:id="rId5915" display="https://www.daloopa.com/src/64848872" xr:uid="{7F4B0AA6-D3BA-4B46-8010-818DFDDD4609}"/>
    <hyperlink ref="AR386" r:id="rId5916" display="https://www.daloopa.com/src/69162644" xr:uid="{E0336AE8-3B5E-4D15-A5D3-061B6415BC6A}"/>
    <hyperlink ref="AU386" r:id="rId5917" display="https://www.daloopa.com/src/45801926" xr:uid="{8430704C-0C28-429F-8129-1F15158FD5EB}"/>
    <hyperlink ref="AV386" r:id="rId5918" display="https://www.daloopa.com/src/45801927" xr:uid="{AD3A1A6E-893A-45AB-A055-54A11F24D36F}"/>
    <hyperlink ref="AW386" r:id="rId5919" display="https://www.daloopa.com/src/45801928" xr:uid="{6EE900E2-054B-465E-8A83-9966C13BC4CD}"/>
    <hyperlink ref="AX386" r:id="rId5920" display="https://www.daloopa.com/src/45801929" xr:uid="{2E9B3122-E266-4883-9FDA-A1809CDD03E9}"/>
    <hyperlink ref="AY386" r:id="rId5921" display="https://www.daloopa.com/src/45801930" xr:uid="{7FDA3C28-942C-436D-B3FF-6D3F75384DB2}"/>
    <hyperlink ref="AZ386" r:id="rId5922" display="https://www.daloopa.com/src/45801931" xr:uid="{E691462A-1232-460C-8787-D4E5CAA3973D}"/>
    <hyperlink ref="BA386" r:id="rId5923" display="https://www.daloopa.com/src/45801932" xr:uid="{0EBDEE87-C692-4AEA-A353-FF43772183C6}"/>
    <hyperlink ref="BB386" r:id="rId5924" display="https://www.daloopa.com/src/45801933" xr:uid="{A23381FB-677C-45E5-9772-8E01811886B2}"/>
    <hyperlink ref="BC386" r:id="rId5925" display="https://www.daloopa.com/src/50462546" xr:uid="{BFCD43B5-B135-417A-B519-4B6BC300EA81}"/>
    <hyperlink ref="BD386" r:id="rId5926" display="https://www.daloopa.com/src/69165737" xr:uid="{7A014CAE-7C50-44C8-A842-33FA3F3C6A9D}"/>
    <hyperlink ref="A387" r:id="rId5927" xr:uid="{2E3ECB0F-B6DC-466A-B530-5EF4D6DD4A90}"/>
    <hyperlink ref="C387" r:id="rId5928" xr:uid="{87296568-BB4A-4EA1-BEBE-636E828F35B4}"/>
    <hyperlink ref="M387" r:id="rId5929" display="https://www.daloopa.com/src/4422928" xr:uid="{DA829886-41E5-448D-A718-DEBF59CE46B2}"/>
    <hyperlink ref="N387" r:id="rId5930" display="https://www.daloopa.com/src/4422958" xr:uid="{B1601820-FD80-4D2F-AC31-B04B0F9BBCAD}"/>
    <hyperlink ref="O387" r:id="rId5931" display="https://www.daloopa.com/src/4422991" xr:uid="{8CD7E842-4174-4B8A-995A-591AE8793731}"/>
    <hyperlink ref="P387" r:id="rId5932" display="https://www.daloopa.com/src/4425433" xr:uid="{6E684B3C-BEDA-4E49-A896-3E1E6BDAF4B6}"/>
    <hyperlink ref="Q387" r:id="rId5933" display="https://www.daloopa.com/src/4423049" xr:uid="{43064F49-90A2-41A0-BB55-F109BC03CF35}"/>
    <hyperlink ref="R387" r:id="rId5934" display="https://www.daloopa.com/src/4423077" xr:uid="{D44CCC8D-EE6C-41E7-8530-9D3CF15923A5}"/>
    <hyperlink ref="S387" r:id="rId5935" display="https://www.daloopa.com/src/4423106" xr:uid="{354AF080-610A-4FA8-AFC4-450BEE194A3E}"/>
    <hyperlink ref="T387" r:id="rId5936" display="https://www.daloopa.com/src/4423135" xr:uid="{B90478FA-831A-4947-A5E6-77F0EB517EB2}"/>
    <hyperlink ref="U387" r:id="rId5937" display="https://www.daloopa.com/src/4423165" xr:uid="{ED5FA249-A0E5-4954-BC7F-10A4EA6C79A3}"/>
    <hyperlink ref="V387" r:id="rId5938" display="https://www.daloopa.com/src/4423195" xr:uid="{8D203680-1060-4AA1-BA53-405CC177C813}"/>
    <hyperlink ref="W387" r:id="rId5939" display="https://www.daloopa.com/src/4423225" xr:uid="{752D2D23-7311-4C51-94F7-A6BA76C7EB8A}"/>
    <hyperlink ref="X387" r:id="rId5940" display="https://www.daloopa.com/src/4423255" xr:uid="{A779023B-E32D-496D-B8F5-1DA97E8F7A11}"/>
    <hyperlink ref="Y387" r:id="rId5941" display="https://www.daloopa.com/src/4423284" xr:uid="{3744F9C0-D464-4A63-B595-788CDD91A4FE}"/>
    <hyperlink ref="Z387" r:id="rId5942" display="https://www.daloopa.com/src/4423314" xr:uid="{AEDBD4C6-D63A-47D3-9026-D152744FC0F1}"/>
    <hyperlink ref="AA387" r:id="rId5943" display="https://www.daloopa.com/src/4423344" xr:uid="{5B5F712A-AE59-4B37-AEC5-BD7493815067}"/>
    <hyperlink ref="AB387" r:id="rId5944" display="https://www.daloopa.com/src/4423374" xr:uid="{3D8F7D8E-2DB2-41DC-AA1B-E8990DF6BFAF}"/>
    <hyperlink ref="AC387" r:id="rId5945" display="https://www.daloopa.com/src/4423401" xr:uid="{12FCF1A4-DA39-4E1C-97AB-B252DFA1CA1D}"/>
    <hyperlink ref="AD387" r:id="rId5946" display="https://www.daloopa.com/src/4423429" xr:uid="{8BDB482D-C2E0-4CA0-8804-12F4EC7C77EC}"/>
    <hyperlink ref="AE387" r:id="rId5947" display="https://www.daloopa.com/src/4422521" xr:uid="{BDF8F763-D206-41C4-BC4E-9A7082B4DB33}"/>
    <hyperlink ref="AF387" r:id="rId5948" display="https://www.daloopa.com/src/4423467" xr:uid="{BE51A438-9ECF-4D85-949D-B1EDB7681768}"/>
    <hyperlink ref="AG387" r:id="rId5949" display="https://www.daloopa.com/src/8847725" xr:uid="{747E8CA8-C132-4307-B6A9-EDF4792A4371}"/>
    <hyperlink ref="AH387" r:id="rId5950" display="https://www.daloopa.com/src/8847757" xr:uid="{84C3E74D-05BD-4633-8A22-81716F87AE97}"/>
    <hyperlink ref="AI387" r:id="rId5951" display="https://www.daloopa.com/src/18753588" xr:uid="{6FAAB47B-E3EA-43DA-87D6-BA154B2B6001}"/>
    <hyperlink ref="AJ387" r:id="rId5952" display="https://www.daloopa.com/src/18745229" xr:uid="{0AE35336-C99E-4392-B74C-AA416626075B}"/>
    <hyperlink ref="AK387" r:id="rId5953" display="https://www.daloopa.com/src/23051511" xr:uid="{27831736-CF83-44A4-B280-DB3978B69222}"/>
    <hyperlink ref="AL387" r:id="rId5954" display="https://www.daloopa.com/src/33992492" xr:uid="{7E9413D6-E41E-4682-BC29-236E891658E0}"/>
    <hyperlink ref="AM387" r:id="rId5955" display="https://www.daloopa.com/src/41059642" xr:uid="{2F0E9927-87EC-4C01-A430-2ACB3E47CED4}"/>
    <hyperlink ref="AN387" r:id="rId5956" display="https://www.daloopa.com/src/50450768" xr:uid="{E33B923C-929D-4338-B315-24747560A973}"/>
    <hyperlink ref="AO387" r:id="rId5957" display="https://www.daloopa.com/src/55731739" xr:uid="{B9E82FA7-DBC6-4A9C-9979-6DEA28F517A4}"/>
    <hyperlink ref="AP387" r:id="rId5958" display="https://www.daloopa.com/src/60194346" xr:uid="{2DE3D51B-5C48-4DD9-9458-F49D0225E93F}"/>
    <hyperlink ref="AQ387" r:id="rId5959" display="https://www.daloopa.com/src/64848847" xr:uid="{C7F59489-FA77-41AC-9B9D-AE0DCF2F91BF}"/>
    <hyperlink ref="AR387" r:id="rId5960" display="https://www.daloopa.com/src/69162653" xr:uid="{D199007D-59D0-4C39-971E-DF7136443B77}"/>
    <hyperlink ref="AS387" r:id="rId5961" display="https://www.daloopa.com/src/75006804" xr:uid="{BA24415C-ACD7-4B1D-8E90-B8A0AF814F34}"/>
    <hyperlink ref="AW387" r:id="rId5962" display="https://www.daloopa.com/src/45801934" xr:uid="{3917D3AD-17F2-46B8-9769-3B07637A756C}"/>
    <hyperlink ref="AX387" r:id="rId5963" display="https://www.daloopa.com/src/45801935" xr:uid="{474EEEC4-F3AF-4B70-839B-72997B4C7B57}"/>
    <hyperlink ref="AY387" r:id="rId5964" display="https://www.daloopa.com/src/45801936" xr:uid="{7407E936-9932-440D-92B8-EC463838B2E0}"/>
    <hyperlink ref="AZ387" r:id="rId5965" display="https://www.daloopa.com/src/45801937" xr:uid="{2D08DC82-926A-4BAA-A0DE-BCE30A6AFC82}"/>
    <hyperlink ref="BA387" r:id="rId5966" display="https://www.daloopa.com/src/45801938" xr:uid="{F7111E08-BFC2-4217-AF46-22BF755458C3}"/>
    <hyperlink ref="BB387" r:id="rId5967" display="https://www.daloopa.com/src/45801939" xr:uid="{B01596C6-12A3-4EC7-A05B-0963A70EC2A4}"/>
    <hyperlink ref="BC387" r:id="rId5968" display="https://www.daloopa.com/src/50462547" xr:uid="{A71E2520-4B52-419A-8911-C05B5CCE1D13}"/>
    <hyperlink ref="BD387" r:id="rId5969" display="https://www.daloopa.com/src/69165738" xr:uid="{DE543C3E-9EBD-4692-8BC0-D968A8ECACF5}"/>
    <hyperlink ref="A388" r:id="rId5970" xr:uid="{4B01E383-D085-4CAF-90A8-0DB2FA781750}"/>
    <hyperlink ref="C388" r:id="rId5971" xr:uid="{5388332F-BED8-4451-A938-A909292E7817}"/>
    <hyperlink ref="E388" r:id="rId5972" display="https://www.daloopa.com/src/4422684" xr:uid="{B7DBE6F0-A7BB-4F27-A797-70EFFC68B08D}"/>
    <hyperlink ref="F388" r:id="rId5973" display="https://www.daloopa.com/src/4422717" xr:uid="{E74359A6-7CF9-40FA-86E0-2DF3403680BB}"/>
    <hyperlink ref="G388" r:id="rId5974" display="https://www.daloopa.com/src/4422750" xr:uid="{A5B6ED42-A21A-41C5-ACE9-08E6AA2E4125}"/>
    <hyperlink ref="H388" r:id="rId5975" display="https://www.daloopa.com/src/4422783" xr:uid="{636C6FBB-A79F-42C2-B250-7B3F44CDCC3D}"/>
    <hyperlink ref="I388" r:id="rId5976" display="https://www.daloopa.com/src/4422812" xr:uid="{CABAE6DD-D91F-4090-8813-58B07622B9DF}"/>
    <hyperlink ref="J388" r:id="rId5977" display="https://www.daloopa.com/src/4422841" xr:uid="{C858E23F-9209-4979-AFBC-2293BEA97358}"/>
    <hyperlink ref="K388" r:id="rId5978" display="https://www.daloopa.com/src/4422870" xr:uid="{F2FC8FDA-58CD-4EA7-A6B8-17BFE0232F92}"/>
    <hyperlink ref="L388" r:id="rId5979" display="https://www.daloopa.com/src/4422899" xr:uid="{8D418318-7006-44EA-B921-10026F22363A}"/>
    <hyperlink ref="M388" r:id="rId5980" display="https://www.daloopa.com/src/4422929" xr:uid="{2592DC88-DACB-4FF1-B566-128B55100555}"/>
    <hyperlink ref="N388" r:id="rId5981" display="https://www.daloopa.com/src/4422959" xr:uid="{A34EDCFA-C86C-4953-B88D-35452A03AE5E}"/>
    <hyperlink ref="O388" r:id="rId5982" display="https://www.daloopa.com/src/4422992" xr:uid="{469C3726-B4CD-4AF7-8804-73DF95C05F8B}"/>
    <hyperlink ref="P388" r:id="rId5983" display="https://www.daloopa.com/src/4425434" xr:uid="{79782CF1-AF99-4793-A701-E3B0B9AC22E0}"/>
    <hyperlink ref="Q388" r:id="rId5984" display="https://www.daloopa.com/src/4423050" xr:uid="{A107C748-52D3-48E2-90FF-033A1BA5EB48}"/>
    <hyperlink ref="R388" r:id="rId5985" display="https://www.daloopa.com/src/4423078" xr:uid="{A66D44C5-94CC-48AB-B6A6-AD1D645D26AE}"/>
    <hyperlink ref="S388" r:id="rId5986" display="https://www.daloopa.com/src/4423107" xr:uid="{3ACFDDE0-0311-4B3F-8418-CD89DA9AA1FE}"/>
    <hyperlink ref="T388" r:id="rId5987" display="https://www.daloopa.com/src/4423136" xr:uid="{F6AE4D9F-D2E5-4C29-B099-B56AF1F31BDB}"/>
    <hyperlink ref="U388" r:id="rId5988" display="https://www.daloopa.com/src/4423166" xr:uid="{38F25046-BC26-4AE1-9987-64B6DE89DB31}"/>
    <hyperlink ref="V388" r:id="rId5989" display="https://www.daloopa.com/src/4423196" xr:uid="{E10E2C55-C39B-43D4-8342-4F5BBB9E07B6}"/>
    <hyperlink ref="W388" r:id="rId5990" display="https://www.daloopa.com/src/4423226" xr:uid="{CF04840A-E5E6-4F02-BA4C-7A6117E27348}"/>
    <hyperlink ref="X388" r:id="rId5991" display="https://www.daloopa.com/src/4423256" xr:uid="{E7E0DF8A-C3C7-44AC-9FAA-0F5E0EF7B38E}"/>
    <hyperlink ref="Y388" r:id="rId5992" display="https://www.daloopa.com/src/4423285" xr:uid="{11E6BFCD-9D2F-4630-A87D-488AC71D041A}"/>
    <hyperlink ref="Z388" r:id="rId5993" display="https://www.daloopa.com/src/4423315" xr:uid="{F7D87973-4CD4-45C5-98AC-7044F5D63D12}"/>
    <hyperlink ref="AA388" r:id="rId5994" display="https://www.daloopa.com/src/4423345" xr:uid="{C22794E4-84B7-4840-B73E-CAF83956D06E}"/>
    <hyperlink ref="AB388" r:id="rId5995" display="https://www.daloopa.com/src/4423375" xr:uid="{3FFA9A1A-904A-4D36-B152-191F4FF960A9}"/>
    <hyperlink ref="AC388" r:id="rId5996" display="https://www.daloopa.com/src/4423402" xr:uid="{2A8BEF56-CB6A-4C41-AB56-554D582A1C98}"/>
    <hyperlink ref="AD388" r:id="rId5997" display="https://www.daloopa.com/src/4423430" xr:uid="{4BBE5381-A2BE-4788-A7A0-1FF6651D30CF}"/>
    <hyperlink ref="AE388" r:id="rId5998" display="https://www.daloopa.com/src/4422522" xr:uid="{D0AB4160-5C8C-4BC4-A160-A7AD165EC6EA}"/>
    <hyperlink ref="AF388" r:id="rId5999" display="https://www.daloopa.com/src/4423468" xr:uid="{CB90853D-A9E6-48F3-ADC2-B85DF77D5BED}"/>
    <hyperlink ref="AG388" r:id="rId6000" display="https://www.daloopa.com/src/8847726" xr:uid="{4B325FA5-8E23-46D5-A21E-D974648CEDC5}"/>
    <hyperlink ref="AH388" r:id="rId6001" display="https://www.daloopa.com/src/8847758" xr:uid="{254B6795-507F-400E-B88C-B359F4346B25}"/>
    <hyperlink ref="AI388" r:id="rId6002" display="https://www.daloopa.com/src/18753589" xr:uid="{9ABB4ECC-1050-43FA-8172-8216106870A9}"/>
    <hyperlink ref="AJ388" r:id="rId6003" display="https://www.daloopa.com/src/18745204" xr:uid="{7E15A6F2-F463-4511-8288-59B28951DF16}"/>
    <hyperlink ref="AK388" r:id="rId6004" display="https://www.daloopa.com/src/23051512" xr:uid="{0B6F4AA1-C17A-49E6-9B5D-B4465163DCCA}"/>
    <hyperlink ref="AL388" r:id="rId6005" display="https://www.daloopa.com/src/33992477" xr:uid="{40F08277-66A2-4EA9-9069-D63159F78A15}"/>
    <hyperlink ref="AM388" r:id="rId6006" display="https://www.daloopa.com/src/41059647" xr:uid="{22BFE5B3-5E5E-49C9-8C26-9DEAFB2546A6}"/>
    <hyperlink ref="AN388" r:id="rId6007" display="https://www.daloopa.com/src/50450784" xr:uid="{E97EE670-4363-4A46-AE3E-0278ABE00504}"/>
    <hyperlink ref="AO388" r:id="rId6008" display="https://www.daloopa.com/src/55731760" xr:uid="{F85C5B52-0EFB-4175-8129-26FDC8EB9D75}"/>
    <hyperlink ref="AP388" r:id="rId6009" display="https://www.daloopa.com/src/60194334" xr:uid="{A129ECDC-A973-4879-829D-9AB327733E9F}"/>
    <hyperlink ref="AQ388" r:id="rId6010" display="https://www.daloopa.com/src/64848852" xr:uid="{31E21209-A072-47AC-9EBF-079C1570424C}"/>
    <hyperlink ref="AR388" r:id="rId6011" display="https://www.daloopa.com/src/69162654" xr:uid="{E9706C13-2FFB-44E6-BB01-AC428009861B}"/>
    <hyperlink ref="AS388" r:id="rId6012" display="https://www.daloopa.com/src/75006794" xr:uid="{53389CFF-2D6D-4967-9A20-AA6ECA1DBEF3}"/>
    <hyperlink ref="AU388" r:id="rId6013" display="https://www.daloopa.com/src/45801940" xr:uid="{A61D7E92-5241-41CE-95ED-1115105311CE}"/>
    <hyperlink ref="AV388" r:id="rId6014" display="https://www.daloopa.com/src/45801941" xr:uid="{D8756690-5E32-4D12-8FC6-813AEB14040C}"/>
    <hyperlink ref="AW388" r:id="rId6015" display="https://www.daloopa.com/src/45801942" xr:uid="{9C84627C-3397-4B5C-9CFC-E082544B634C}"/>
    <hyperlink ref="AX388" r:id="rId6016" display="https://www.daloopa.com/src/45801943" xr:uid="{59040F11-55B0-419D-9B97-983F266A4F50}"/>
    <hyperlink ref="AY388" r:id="rId6017" display="https://www.daloopa.com/src/45801944" xr:uid="{021811CD-A5C7-424A-9F1D-83866639B1AE}"/>
    <hyperlink ref="AZ388" r:id="rId6018" display="https://www.daloopa.com/src/45801945" xr:uid="{EDABDA58-859C-4F07-9A51-71C52CDF0D12}"/>
    <hyperlink ref="BA388" r:id="rId6019" display="https://www.daloopa.com/src/45801946" xr:uid="{9A648D35-28D8-432E-9A93-C90AADB6F2ED}"/>
    <hyperlink ref="BB388" r:id="rId6020" display="https://www.daloopa.com/src/45801947" xr:uid="{3EFBB36A-3EB2-4A0A-AF01-02820856CD9A}"/>
    <hyperlink ref="BC388" r:id="rId6021" display="https://www.daloopa.com/src/50462548" xr:uid="{B35DAAFD-0E60-4A73-BED0-60C27A884ADE}"/>
    <hyperlink ref="BD388" r:id="rId6022" display="https://www.daloopa.com/src/69165739" xr:uid="{FA171C55-DAD6-4FB1-A889-BFE7EA9F693C}"/>
    <hyperlink ref="A389" r:id="rId6023" xr:uid="{4177A310-A7CF-44AD-85A2-B1E22942D2EF}"/>
    <hyperlink ref="C389" r:id="rId6024" xr:uid="{3F994B24-3F9A-4706-8065-8AABAA1573F6}"/>
    <hyperlink ref="E389" r:id="rId6025" display="https://www.daloopa.com/src/4422685" xr:uid="{695B8B7B-A515-49D8-AA61-CE0B7DC80211}"/>
    <hyperlink ref="F389" r:id="rId6026" display="https://www.daloopa.com/src/4422718" xr:uid="{7D4F49B3-F5A1-43D3-AE08-4328542FB50A}"/>
    <hyperlink ref="G389" r:id="rId6027" display="https://www.daloopa.com/src/4422751" xr:uid="{8F59940B-6E5B-4BC6-905F-6783A2A394A7}"/>
    <hyperlink ref="H389" r:id="rId6028" display="https://www.daloopa.com/src/4422784" xr:uid="{B73D2E14-FA99-48D7-91F2-0244CDA9B560}"/>
    <hyperlink ref="I389" r:id="rId6029" display="https://www.daloopa.com/src/4422813" xr:uid="{AE689AEA-3053-4B82-B8CF-A86882C6B05C}"/>
    <hyperlink ref="J389" r:id="rId6030" display="https://www.daloopa.com/src/4422842" xr:uid="{DBB86B73-2CBA-4954-87C7-3C8F414D4891}"/>
    <hyperlink ref="K389" r:id="rId6031" display="https://www.daloopa.com/src/4422871" xr:uid="{F3866A27-B492-4389-83AF-37B886EB26B7}"/>
    <hyperlink ref="L389" r:id="rId6032" display="https://www.daloopa.com/src/4422900" xr:uid="{7624E949-67AC-40D0-86C7-F89207294EA1}"/>
    <hyperlink ref="M389" r:id="rId6033" display="https://www.daloopa.com/src/4422930" xr:uid="{D3EBA11E-0128-4494-8531-76EF3EA9783B}"/>
    <hyperlink ref="N389" r:id="rId6034" display="https://www.daloopa.com/src/4422960" xr:uid="{751DB93F-CE21-44A2-B372-25C7C8263A33}"/>
    <hyperlink ref="O389" r:id="rId6035" display="https://www.daloopa.com/src/4422993" xr:uid="{63387AD2-3987-4E4C-8941-3DBF219A888A}"/>
    <hyperlink ref="P389" r:id="rId6036" display="https://www.daloopa.com/src/4425435" xr:uid="{C307FB9C-9A40-4273-B29D-7195FAACA23F}"/>
    <hyperlink ref="AU389" r:id="rId6037" display="https://www.daloopa.com/src/45801948" xr:uid="{BDA7EB07-F66F-4BBF-95E2-DCFFEA3F0082}"/>
    <hyperlink ref="AV389" r:id="rId6038" display="https://www.daloopa.com/src/45801949" xr:uid="{17BD0BE7-3652-468B-A398-E69F6D3598FA}"/>
    <hyperlink ref="AW389" r:id="rId6039" display="https://www.daloopa.com/src/45801950" xr:uid="{1F428DFB-89EB-4F09-B270-E01DD090E7E4}"/>
    <hyperlink ref="A390" r:id="rId6040" xr:uid="{6D8D4B3A-D941-47F1-9F4F-0DD5718DD74B}"/>
    <hyperlink ref="C390" r:id="rId6041" xr:uid="{A040BA1B-6CC1-4144-8CE4-3BB9918FA4BF}"/>
    <hyperlink ref="E390" r:id="rId6042" display="https://www.daloopa.com/src/4422686" xr:uid="{18B846E5-D6BB-43F2-A28D-3B19B44A630F}"/>
    <hyperlink ref="F390" r:id="rId6043" display="https://www.daloopa.com/src/4422719" xr:uid="{280C785F-2910-4E91-9065-5C89D53C875F}"/>
    <hyperlink ref="G390" r:id="rId6044" display="https://www.daloopa.com/src/4422752" xr:uid="{F4696277-9737-4EF7-879A-AED0902FCC88}"/>
    <hyperlink ref="H390" r:id="rId6045" display="https://www.daloopa.com/src/4422785" xr:uid="{15938A7A-0281-4EC6-9D90-E3D2355A3E13}"/>
    <hyperlink ref="I390" r:id="rId6046" display="https://www.daloopa.com/src/4422814" xr:uid="{EDCC0E27-6EDB-4BD5-B3A0-AF58AEF30434}"/>
    <hyperlink ref="J390" r:id="rId6047" display="https://www.daloopa.com/src/4422843" xr:uid="{B2EFDB89-0207-4B89-8CE7-80E768256B14}"/>
    <hyperlink ref="K390" r:id="rId6048" display="https://www.daloopa.com/src/4422872" xr:uid="{0263E226-6E21-474E-BD56-705563C92B00}"/>
    <hyperlink ref="L390" r:id="rId6049" display="https://www.daloopa.com/src/4422901" xr:uid="{361F6988-CC89-40B0-B225-B110D3C769E7}"/>
    <hyperlink ref="M390" r:id="rId6050" display="https://www.daloopa.com/src/4422931" xr:uid="{F85B0E1D-A7D9-470D-8A5E-484E9A72C27C}"/>
    <hyperlink ref="N390" r:id="rId6051" display="https://www.daloopa.com/src/4422961" xr:uid="{054F52AC-1E50-4DF2-8DCE-F2A0833C282E}"/>
    <hyperlink ref="O390" r:id="rId6052" display="https://www.daloopa.com/src/4422994" xr:uid="{C04D44A5-0778-4743-880A-EEEE8DD355A6}"/>
    <hyperlink ref="P390" r:id="rId6053" display="https://www.daloopa.com/src/4425436" xr:uid="{7B491E3A-6D39-4E31-A387-2D5C36EBC0A6}"/>
    <hyperlink ref="Q390" r:id="rId6054" display="https://www.daloopa.com/src/4423051" xr:uid="{E44CDA18-6DDE-42EA-A0C2-3181240853B4}"/>
    <hyperlink ref="R390" r:id="rId6055" display="https://www.daloopa.com/src/4423079" xr:uid="{FBC02D96-B417-4C9C-9965-05553C032115}"/>
    <hyperlink ref="S390" r:id="rId6056" display="https://www.daloopa.com/src/4423108" xr:uid="{FB10EAED-D713-497B-9CA5-5B60FFBC3D1A}"/>
    <hyperlink ref="T390" r:id="rId6057" display="https://www.daloopa.com/src/4423137" xr:uid="{217C84E3-85C3-4C81-A4A4-7AF811813DDA}"/>
    <hyperlink ref="U390" r:id="rId6058" display="https://www.daloopa.com/src/4423167" xr:uid="{0DCEEE3F-0453-4448-A771-B8771957A340}"/>
    <hyperlink ref="V390" r:id="rId6059" display="https://www.daloopa.com/src/4423197" xr:uid="{19884618-6514-4166-BBB4-7B75C0FCD744}"/>
    <hyperlink ref="W390" r:id="rId6060" display="https://www.daloopa.com/src/4423227" xr:uid="{E638F173-6E4B-4907-AB80-202651A7D4F4}"/>
    <hyperlink ref="X390" r:id="rId6061" display="https://www.daloopa.com/src/4423257" xr:uid="{16064BCE-6E08-452F-AF3F-FE49954DCA10}"/>
    <hyperlink ref="Y390" r:id="rId6062" display="https://www.daloopa.com/src/4423286" xr:uid="{2AE3139E-943C-4077-A13C-BDDB8BD3CB4B}"/>
    <hyperlink ref="Z390" r:id="rId6063" display="https://www.daloopa.com/src/4423316" xr:uid="{89599937-4481-483E-92B9-916E97A7DC7D}"/>
    <hyperlink ref="AA390" r:id="rId6064" display="https://www.daloopa.com/src/4423346" xr:uid="{F4A5BC49-835F-489E-9D17-A5010C7AE309}"/>
    <hyperlink ref="AB390" r:id="rId6065" display="https://www.daloopa.com/src/4423376" xr:uid="{CEF5785E-5DF9-4732-8497-AB09BCE378F0}"/>
    <hyperlink ref="AC390" r:id="rId6066" display="https://www.daloopa.com/src/4423403" xr:uid="{D7D0E262-D209-457B-A1E0-C81DCB179332}"/>
    <hyperlink ref="AD390" r:id="rId6067" display="https://www.daloopa.com/src/4423431" xr:uid="{E2267D26-545F-41C5-9CA0-5477A25652A6}"/>
    <hyperlink ref="AE390" r:id="rId6068" display="https://www.daloopa.com/src/4422523" xr:uid="{AC25555B-32CF-442A-8DEE-9EC2D931CF98}"/>
    <hyperlink ref="AF390" r:id="rId6069" display="https://www.daloopa.com/src/4423469" xr:uid="{6D8C5A8E-E4D9-45DF-AA3F-1EB1277BA3C1}"/>
    <hyperlink ref="AG390" r:id="rId6070" display="https://www.daloopa.com/src/8847727" xr:uid="{5B81CFB3-F3EA-4C25-87CB-1A1270B59691}"/>
    <hyperlink ref="AH390" r:id="rId6071" display="https://www.daloopa.com/src/8847759" xr:uid="{4511677C-1400-41AC-8B5B-9846EC0304F0}"/>
    <hyperlink ref="AI390" r:id="rId6072" display="https://www.daloopa.com/src/18753590" xr:uid="{360F992B-29E0-46FB-BE96-18699CC0FD03}"/>
    <hyperlink ref="AJ390" r:id="rId6073" display="https://www.daloopa.com/src/18745205" xr:uid="{EDBBC85E-EA03-4CA6-8469-0EFD3B573022}"/>
    <hyperlink ref="AK390" r:id="rId6074" display="https://www.daloopa.com/src/23051515" xr:uid="{6E484CDF-080E-477F-A061-383AC1A40FB3}"/>
    <hyperlink ref="AL390" r:id="rId6075" display="https://www.daloopa.com/src/33992486" xr:uid="{7650C549-683A-45C9-A3C5-FFD09CF87855}"/>
    <hyperlink ref="AM390" r:id="rId6076" display="https://www.daloopa.com/src/41059650" xr:uid="{B1B073FF-6F5A-44E8-AD16-697502925EE3}"/>
    <hyperlink ref="AN390" r:id="rId6077" display="https://www.daloopa.com/src/50450769" xr:uid="{FB02EE55-E3AB-4E34-B459-4A2EB9F92C38}"/>
    <hyperlink ref="AO390" r:id="rId6078" display="https://www.daloopa.com/src/55731746" xr:uid="{DA54F148-C5FB-4EC9-9ED7-7C588DFCDC72}"/>
    <hyperlink ref="AP390" r:id="rId6079" display="https://www.daloopa.com/src/60194342" xr:uid="{E07C6D44-775C-4C8C-9B34-C97170179F5B}"/>
    <hyperlink ref="AQ390" r:id="rId6080" display="https://www.daloopa.com/src/64848848" xr:uid="{2AF47B20-6758-4B3B-80FF-C85B8F5F24ED}"/>
    <hyperlink ref="AR390" r:id="rId6081" display="https://www.daloopa.com/src/69162655" xr:uid="{7418F2E6-69C1-4FF9-AAC9-203CCCAD0878}"/>
    <hyperlink ref="AS390" r:id="rId6082" display="https://www.daloopa.com/src/75006805" xr:uid="{5C82E343-B3F8-4E10-9DD7-7B758367EB8F}"/>
    <hyperlink ref="AU390" r:id="rId6083" display="https://www.daloopa.com/src/45801951" xr:uid="{B5F13CBC-D892-4D98-8C6F-C85121702433}"/>
    <hyperlink ref="AV390" r:id="rId6084" display="https://www.daloopa.com/src/45801952" xr:uid="{DFBD6C57-A58D-4DEA-9225-C38F439F9BBB}"/>
    <hyperlink ref="AW390" r:id="rId6085" display="https://www.daloopa.com/src/45801953" xr:uid="{D432FB60-BC33-4A88-851D-E6E5BA422E5B}"/>
    <hyperlink ref="AX390" r:id="rId6086" display="https://www.daloopa.com/src/45801954" xr:uid="{8FC210F3-EBC9-44DF-BBBF-FBB1B52929D8}"/>
    <hyperlink ref="AY390" r:id="rId6087" display="https://www.daloopa.com/src/45801955" xr:uid="{0112EE21-A5A6-475D-919C-F8649890C97D}"/>
    <hyperlink ref="AZ390" r:id="rId6088" display="https://www.daloopa.com/src/45801956" xr:uid="{09FF68B0-4908-4BCD-B8D3-7839220A5C25}"/>
    <hyperlink ref="BA390" r:id="rId6089" display="https://www.daloopa.com/src/45801957" xr:uid="{15A9A815-0B9B-408F-AC88-E7FE5518FD4E}"/>
    <hyperlink ref="BB390" r:id="rId6090" display="https://www.daloopa.com/src/45801958" xr:uid="{E352A5B6-75DD-4B03-8E09-5C91E392A224}"/>
    <hyperlink ref="BC390" r:id="rId6091" display="https://www.daloopa.com/src/50462549" xr:uid="{D2668CD2-1D21-47C5-A399-60898595360B}"/>
    <hyperlink ref="BD390" r:id="rId6092" display="https://www.daloopa.com/src/69165740" xr:uid="{6088D47E-BC7E-4165-BB29-6A22BD1EA90A}"/>
    <hyperlink ref="A392" r:id="rId6093" xr:uid="{6D0E35D8-45D7-406F-95AC-243E5B24E169}"/>
    <hyperlink ref="C392" r:id="rId6094" xr:uid="{D3E2DD22-93CF-45C2-9291-C7AFE293273D}"/>
    <hyperlink ref="E392" r:id="rId6095" display="https://www.daloopa.com/src/4422687" xr:uid="{144DFB15-F4B4-4908-B5B7-1A2533C6410F}"/>
    <hyperlink ref="F392" r:id="rId6096" display="https://www.daloopa.com/src/4422720" xr:uid="{764F9054-D781-4505-BF12-3D1EE88B4847}"/>
    <hyperlink ref="G392" r:id="rId6097" display="https://www.daloopa.com/src/4422753" xr:uid="{3421AD5C-77AB-4EC2-A0E8-1E266062209E}"/>
    <hyperlink ref="H392" r:id="rId6098" display="https://www.daloopa.com/src/4422786" xr:uid="{462F4B73-655E-45CD-9C00-21207F4719D9}"/>
    <hyperlink ref="I392" r:id="rId6099" display="https://www.daloopa.com/src/4422815" xr:uid="{01730147-2842-43E7-BA1C-04E7AFA6AA18}"/>
    <hyperlink ref="J392" r:id="rId6100" display="https://www.daloopa.com/src/4422844" xr:uid="{5B496339-FB7C-450A-97F7-28F9BD197F48}"/>
    <hyperlink ref="K392" r:id="rId6101" display="https://www.daloopa.com/src/4422873" xr:uid="{E4B63E5E-64C5-482D-B9B7-014AD9A6EF03}"/>
    <hyperlink ref="L392" r:id="rId6102" display="https://www.daloopa.com/src/4422902" xr:uid="{E6E41012-4592-4C61-A6C1-CAB5896FCFCF}"/>
    <hyperlink ref="M392" r:id="rId6103" display="https://www.daloopa.com/src/4422932" xr:uid="{DE45D8D6-6113-404D-9BBC-DC1271DDE3BE}"/>
    <hyperlink ref="N392" r:id="rId6104" display="https://www.daloopa.com/src/4422962" xr:uid="{DF0D89BA-075E-4E47-A217-7EE58197CAC6}"/>
    <hyperlink ref="O392" r:id="rId6105" display="https://www.daloopa.com/src/4422995" xr:uid="{292792C5-7701-4F52-87DC-1319B00746CB}"/>
    <hyperlink ref="P392" r:id="rId6106" display="https://www.daloopa.com/src/4425437" xr:uid="{A6F3EB58-AA84-455A-B660-3C88297B49AD}"/>
    <hyperlink ref="Q392" r:id="rId6107" display="https://www.daloopa.com/src/4423052" xr:uid="{0FD407F8-6601-44F5-9386-568FD7DF0E8B}"/>
    <hyperlink ref="R392" r:id="rId6108" display="https://www.daloopa.com/src/4423080" xr:uid="{9371517A-B484-4056-92E3-34C1BF3B6431}"/>
    <hyperlink ref="S392" r:id="rId6109" display="https://www.daloopa.com/src/4423109" xr:uid="{4708C635-FCB9-4F74-924B-49B4DF60F217}"/>
    <hyperlink ref="T392" r:id="rId6110" display="https://www.daloopa.com/src/4423138" xr:uid="{9D936386-2AB4-453B-B7AF-7FF5E8ADFDE2}"/>
    <hyperlink ref="U392" r:id="rId6111" display="https://www.daloopa.com/src/4423168" xr:uid="{9AF29F6F-DD5C-4141-B116-DB296552A8A8}"/>
    <hyperlink ref="V392" r:id="rId6112" display="https://www.daloopa.com/src/4423198" xr:uid="{28290BA9-1B99-444D-A31F-3AA4FE015995}"/>
    <hyperlink ref="W392" r:id="rId6113" display="https://www.daloopa.com/src/4423228" xr:uid="{AF0E4C24-FB5B-4399-A2AD-67B57732DE58}"/>
    <hyperlink ref="X392" r:id="rId6114" display="https://www.daloopa.com/src/4423258" xr:uid="{3B7B9064-C2EA-41DE-B5AA-08194A8A0431}"/>
    <hyperlink ref="Y392" r:id="rId6115" display="https://www.daloopa.com/src/4423287" xr:uid="{E9D39A83-2AFA-42C6-9610-B9251070FB90}"/>
    <hyperlink ref="Z392" r:id="rId6116" display="https://www.daloopa.com/src/4423317" xr:uid="{2F89A631-AF68-4542-9F39-FB4BAD8AC8B3}"/>
    <hyperlink ref="AA392" r:id="rId6117" display="https://www.daloopa.com/src/4423347" xr:uid="{4706E7E5-1E87-4498-949A-A449D90B8EA6}"/>
    <hyperlink ref="AB392" r:id="rId6118" display="https://www.daloopa.com/src/4423377" xr:uid="{E6E21056-E271-4CDD-9658-8CAF79534F7B}"/>
    <hyperlink ref="AC392" r:id="rId6119" display="https://www.daloopa.com/src/4423404" xr:uid="{D6CA58CA-E6AD-4F63-8625-7E28F8105E15}"/>
    <hyperlink ref="AD392" r:id="rId6120" display="https://www.daloopa.com/src/4423432" xr:uid="{12612E2C-0830-4CD2-BEB4-2D14A2C93D26}"/>
    <hyperlink ref="AE392" r:id="rId6121" display="https://www.daloopa.com/src/4422524" xr:uid="{AF6AD1E9-4604-4517-A8DA-809B797E8AE4}"/>
    <hyperlink ref="AF392" r:id="rId6122" display="https://www.daloopa.com/src/4423470" xr:uid="{60037649-6095-4DB0-8C2A-E801BCC49BAA}"/>
    <hyperlink ref="AG392" r:id="rId6123" display="https://www.daloopa.com/src/8847728" xr:uid="{ED268977-6457-4F6D-8392-463A7401CF9E}"/>
    <hyperlink ref="AH392" r:id="rId6124" display="https://www.daloopa.com/src/8847760" xr:uid="{BD5EFE98-52EE-4F98-87BD-4C90922FB574}"/>
    <hyperlink ref="AI392" r:id="rId6125" display="https://www.daloopa.com/src/18753611" xr:uid="{97698F45-1CED-475F-947B-7AA080972CE7}"/>
    <hyperlink ref="AJ392" r:id="rId6126" display="https://www.daloopa.com/src/18745206" xr:uid="{A8E22ABE-B5DA-4AFB-B67B-7BD3AE978464}"/>
    <hyperlink ref="AK392" r:id="rId6127" display="https://www.daloopa.com/src/23051508" xr:uid="{9F9EC5BE-9381-4EC2-83B6-367B05CC3306}"/>
    <hyperlink ref="AL392" r:id="rId6128" display="https://www.daloopa.com/src/33992485" xr:uid="{6C096104-4456-4188-8BF1-B116C335293D}"/>
    <hyperlink ref="AM392" r:id="rId6129" display="https://www.daloopa.com/src/41059643" xr:uid="{9069F180-6725-45B7-9C0B-C079DB72335F}"/>
    <hyperlink ref="AN392" r:id="rId6130" display="https://www.daloopa.com/src/50450770" xr:uid="{86AF9732-1027-475D-BBFA-CA533BA8F424}"/>
    <hyperlink ref="AO392" r:id="rId6131" display="https://www.daloopa.com/src/55731753" xr:uid="{7F49ABF3-BCB2-4FF8-A89E-233B422512DA}"/>
    <hyperlink ref="AP392" r:id="rId6132" display="https://www.daloopa.com/src/60194333" xr:uid="{84D0AF3F-A9B7-4F3D-BEC4-683144562274}"/>
    <hyperlink ref="AQ392" r:id="rId6133" display="https://www.daloopa.com/src/64848854" xr:uid="{8793463F-1E27-4776-A64E-AF4522C1448C}"/>
    <hyperlink ref="AR392" r:id="rId6134" display="https://www.daloopa.com/src/69162657" xr:uid="{AA3EA003-1C0A-4050-A131-31D230DE78FB}"/>
    <hyperlink ref="AS392" r:id="rId6135" display="https://www.daloopa.com/src/75006799" xr:uid="{836BDB19-952D-4C31-A9AD-6F281552EF4C}"/>
    <hyperlink ref="AU392" r:id="rId6136" display="https://www.daloopa.com/src/45801959" xr:uid="{2C9FA315-5DB0-43C0-85C3-CD01F2B5A169}"/>
    <hyperlink ref="AV392" r:id="rId6137" display="https://www.daloopa.com/src/45801960" xr:uid="{5B2C00FF-AB43-4424-A395-8147EF074D76}"/>
    <hyperlink ref="AW392" r:id="rId6138" display="https://www.daloopa.com/src/45801961" xr:uid="{BCF64BEB-4ECE-4302-8E10-7EA485E96E94}"/>
    <hyperlink ref="AX392" r:id="rId6139" display="https://www.daloopa.com/src/45801962" xr:uid="{CBC1BCC7-6AD5-4083-BE1C-37877D9E39F9}"/>
    <hyperlink ref="AY392" r:id="rId6140" display="https://www.daloopa.com/src/45801963" xr:uid="{D2BCBBBC-04C1-486B-843F-BD45480F86FB}"/>
    <hyperlink ref="AZ392" r:id="rId6141" display="https://www.daloopa.com/src/45801964" xr:uid="{EBCEBDB6-E652-4C9B-90DF-9AF4A4A83547}"/>
    <hyperlink ref="BA392" r:id="rId6142" display="https://www.daloopa.com/src/45801965" xr:uid="{2858A744-44FC-4F21-A3A3-05734F2E311E}"/>
    <hyperlink ref="BB392" r:id="rId6143" display="https://www.daloopa.com/src/45801966" xr:uid="{EEC36BDC-5293-4A45-81B2-E76DA62F30EE}"/>
    <hyperlink ref="BC392" r:id="rId6144" display="https://www.daloopa.com/src/50462550" xr:uid="{FCAA0F7C-6CE1-400B-8C50-B09CE4F0D774}"/>
    <hyperlink ref="BD392" r:id="rId6145" display="https://www.daloopa.com/src/69165741" xr:uid="{4EBE4FF4-D120-473F-9522-EEDC6D796656}"/>
    <hyperlink ref="A394" r:id="rId6146" xr:uid="{8D26B9F9-C4D5-4942-A3A8-4E44406645F9}"/>
    <hyperlink ref="C394" r:id="rId6147" xr:uid="{56914D9F-449F-48F0-8AB6-FF298B7774C3}"/>
    <hyperlink ref="E394" r:id="rId6148" display="https://www.daloopa.com/src/4422688" xr:uid="{C88A9BAB-5B29-4A51-8844-A3798A326E22}"/>
    <hyperlink ref="F394" r:id="rId6149" display="https://www.daloopa.com/src/4422721" xr:uid="{14D596E1-8C28-4662-BB8B-74F2661A1D6D}"/>
    <hyperlink ref="G394" r:id="rId6150" display="https://www.daloopa.com/src/4422754" xr:uid="{9E45FCEE-2281-4DE0-8066-5095E4CF6A97}"/>
    <hyperlink ref="H394" r:id="rId6151" display="https://www.daloopa.com/src/4422787" xr:uid="{E2EC7C73-B5B8-4052-B72A-CCA2BCC4850A}"/>
    <hyperlink ref="I394" r:id="rId6152" display="https://www.daloopa.com/src/4422816" xr:uid="{2BCCC922-F8B3-4757-B40E-2C38172B7040}"/>
    <hyperlink ref="J394" r:id="rId6153" display="https://www.daloopa.com/src/4422845" xr:uid="{BED22135-D114-45ED-ADC0-B01AECB2CC5C}"/>
    <hyperlink ref="K394" r:id="rId6154" display="https://www.daloopa.com/src/4422874" xr:uid="{96341915-E667-46A4-95D3-2DCC6FF3E4C3}"/>
    <hyperlink ref="L394" r:id="rId6155" display="https://www.daloopa.com/src/4422903" xr:uid="{D13FDCC6-CCE3-4589-85CF-D6BD060C9DE5}"/>
    <hyperlink ref="M394" r:id="rId6156" display="https://www.daloopa.com/src/4422933" xr:uid="{BA616D33-40BA-4FDC-B2D7-36E8654DFC5A}"/>
    <hyperlink ref="N394" r:id="rId6157" display="https://www.daloopa.com/src/4422963" xr:uid="{B347F5F7-C570-47D4-94E7-3B98FFAB7640}"/>
    <hyperlink ref="O394" r:id="rId6158" display="https://www.daloopa.com/src/4422996" xr:uid="{152C96D3-DDB8-40D0-BEF7-F8A1140BBABC}"/>
    <hyperlink ref="P394" r:id="rId6159" display="https://www.daloopa.com/src/4425438" xr:uid="{9D4ABFA5-531E-4D0C-A50C-691BE60A3706}"/>
    <hyperlink ref="Q394" r:id="rId6160" display="https://www.daloopa.com/src/4423053" xr:uid="{CD038925-E053-4B07-B295-BD428332E9AA}"/>
    <hyperlink ref="R394" r:id="rId6161" display="https://www.daloopa.com/src/4423081" xr:uid="{81EF80D9-903F-408B-AFBE-E7F609A3808B}"/>
    <hyperlink ref="S394" r:id="rId6162" display="https://www.daloopa.com/src/4423110" xr:uid="{71DAC94A-9AAC-4057-8512-8F12D6F42B4D}"/>
    <hyperlink ref="T394" r:id="rId6163" display="https://www.daloopa.com/src/4423139" xr:uid="{55B9BE38-719A-4F1D-ACFC-3428FFB94ADA}"/>
    <hyperlink ref="U394" r:id="rId6164" display="https://www.daloopa.com/src/4423169" xr:uid="{6428CED4-088C-4C54-8B93-31065682CE21}"/>
    <hyperlink ref="V394" r:id="rId6165" display="https://www.daloopa.com/src/4423199" xr:uid="{9F83B544-C5FF-4A0B-8879-CB9BD9CBC296}"/>
    <hyperlink ref="W394" r:id="rId6166" display="https://www.daloopa.com/src/4423229" xr:uid="{695786E1-2924-4003-AF46-F81EEB6317A9}"/>
    <hyperlink ref="X394" r:id="rId6167" display="https://www.daloopa.com/src/4423259" xr:uid="{7076A284-EE4D-420E-8176-5D57F6F98FD0}"/>
    <hyperlink ref="Y394" r:id="rId6168" display="https://www.daloopa.com/src/4423288" xr:uid="{F76BC475-B4DF-4BD3-84BA-64647AE5E437}"/>
    <hyperlink ref="Z394" r:id="rId6169" display="https://www.daloopa.com/src/4423318" xr:uid="{8BC07319-300A-404F-879C-4D29B5B9C60C}"/>
    <hyperlink ref="AA394" r:id="rId6170" display="https://www.daloopa.com/src/4423348" xr:uid="{B0202241-9DAE-4B57-931E-FD06F98B00A7}"/>
    <hyperlink ref="AB394" r:id="rId6171" display="https://www.daloopa.com/src/4423378" xr:uid="{555D91B7-165B-4481-99BE-DD896A9AA1C1}"/>
    <hyperlink ref="AC394" r:id="rId6172" display="https://www.daloopa.com/src/4423405" xr:uid="{F0DF72B5-C80F-4634-944F-061FB00FF7FC}"/>
    <hyperlink ref="AD394" r:id="rId6173" display="https://www.daloopa.com/src/4423433" xr:uid="{7DFCEFFD-15D9-4953-A172-B8FB201BEB6C}"/>
    <hyperlink ref="AE394" r:id="rId6174" display="https://www.daloopa.com/src/4422525" xr:uid="{A3BD41FF-FC8E-44D7-B83B-E2639954A226}"/>
    <hyperlink ref="AF394" r:id="rId6175" display="https://www.daloopa.com/src/4423471" xr:uid="{2A0DA6FA-44FC-44B0-BA8F-B641B5F007BA}"/>
    <hyperlink ref="AG394" r:id="rId6176" display="https://www.daloopa.com/src/8847729" xr:uid="{4D425B48-C39A-4B90-929A-709CB24213E1}"/>
    <hyperlink ref="AH394" r:id="rId6177" display="https://www.daloopa.com/src/8847761" xr:uid="{4AC8DB67-3C9A-4808-B384-CFA25834A784}"/>
    <hyperlink ref="AI394" r:id="rId6178" display="https://www.daloopa.com/src/18753591" xr:uid="{EF85BE94-E727-4A35-94C2-0A43B978847F}"/>
    <hyperlink ref="AJ394" r:id="rId6179" display="https://www.daloopa.com/src/18745207" xr:uid="{0920B5F1-E59B-42CB-BB3B-E3B76AF9F213}"/>
    <hyperlink ref="AK394" r:id="rId6180" display="https://www.daloopa.com/src/23051514" xr:uid="{3C752DA6-9EA0-4385-A5C6-6C97813003BB}"/>
    <hyperlink ref="AL394" r:id="rId6181" display="https://www.daloopa.com/src/33992488" xr:uid="{5D265589-4C9B-4BE4-9D4E-647F5A381D88}"/>
    <hyperlink ref="AM394" r:id="rId6182" display="https://www.daloopa.com/src/41059641" xr:uid="{1A36458F-167D-4BF3-83F3-8099F9DC35DF}"/>
    <hyperlink ref="AN394" r:id="rId6183" display="https://www.daloopa.com/src/50450771" xr:uid="{BA658ACB-DC53-4224-A377-11F09B06F86A}"/>
    <hyperlink ref="AO394" r:id="rId6184" display="https://www.daloopa.com/src/55731740" xr:uid="{F087DC1D-C9DC-4200-9E30-99A011218923}"/>
    <hyperlink ref="AP394" r:id="rId6185" display="https://www.daloopa.com/src/60194353" xr:uid="{128B1881-9A71-47A7-A2E8-95A1BF597034}"/>
    <hyperlink ref="AQ394" r:id="rId6186" display="https://www.daloopa.com/src/64848866" xr:uid="{75CD993F-CE7B-4709-85A7-C0C57ADAD49C}"/>
    <hyperlink ref="AR394" r:id="rId6187" display="https://www.daloopa.com/src/69162658" xr:uid="{AAEB5144-1F95-44E3-9C2C-CC10FA7FFCA3}"/>
    <hyperlink ref="AS394" r:id="rId6188" display="https://www.daloopa.com/src/75006792" xr:uid="{CB7FB652-C5B2-453E-8B83-BAC49FEE85F7}"/>
    <hyperlink ref="A395" r:id="rId6189" xr:uid="{3C031756-60D6-43AD-8D67-52F86506BC79}"/>
    <hyperlink ref="C395" r:id="rId6190" xr:uid="{1FDB35D7-CEA3-4C0C-A32C-C77592597E96}"/>
    <hyperlink ref="E395" r:id="rId6191" display="https://www.daloopa.com/src/4422689" xr:uid="{CB5C83B1-6342-48FA-B67C-844DB450A801}"/>
    <hyperlink ref="F395" r:id="rId6192" display="https://www.daloopa.com/src/4422722" xr:uid="{01CE2D91-1706-4045-8373-81A675DAF7DA}"/>
    <hyperlink ref="G395" r:id="rId6193" display="https://www.daloopa.com/src/4422755" xr:uid="{412010B4-BCF7-4786-8B19-CFC64C5E950F}"/>
    <hyperlink ref="H395" r:id="rId6194" display="https://www.daloopa.com/src/4422788" xr:uid="{0222C4C4-0659-476D-AB46-D25933D3FFB6}"/>
    <hyperlink ref="I395" r:id="rId6195" display="https://www.daloopa.com/src/4422817" xr:uid="{594D2E31-A688-401C-B2CB-F41CE38BDA66}"/>
    <hyperlink ref="J395" r:id="rId6196" display="https://www.daloopa.com/src/4422846" xr:uid="{C1730D73-EB8C-4EEB-A644-B589F3813678}"/>
    <hyperlink ref="K395" r:id="rId6197" display="https://www.daloopa.com/src/4422875" xr:uid="{C837F605-26AB-4147-AAD8-41EAFEB6DCA8}"/>
    <hyperlink ref="L395" r:id="rId6198" display="https://www.daloopa.com/src/4422904" xr:uid="{AB0D0978-72C0-4D1A-A976-EEE1723EAD4E}"/>
    <hyperlink ref="M395" r:id="rId6199" display="https://www.daloopa.com/src/4422934" xr:uid="{2EB93BF8-2B49-4F7F-AD2E-FB962A0FB1BA}"/>
    <hyperlink ref="N395" r:id="rId6200" display="https://www.daloopa.com/src/4422964" xr:uid="{CE62B20A-BFDD-4F79-93BF-A9E55CA2C300}"/>
    <hyperlink ref="O395" r:id="rId6201" display="https://www.daloopa.com/src/4422997" xr:uid="{41194C0B-BF99-4C97-9405-C61437BB1765}"/>
    <hyperlink ref="P395" r:id="rId6202" display="https://www.daloopa.com/src/4425439" xr:uid="{C352E1F1-9126-4D01-9EFA-E36354068D1A}"/>
    <hyperlink ref="Q395" r:id="rId6203" display="https://www.daloopa.com/src/4423054" xr:uid="{165B2952-EA1F-4297-93EE-E64A28452F25}"/>
    <hyperlink ref="R395" r:id="rId6204" display="https://www.daloopa.com/src/4423082" xr:uid="{E1332E0D-0B32-4FD5-978B-A6FFEBC246AE}"/>
    <hyperlink ref="S395" r:id="rId6205" display="https://www.daloopa.com/src/4423111" xr:uid="{A623D3F9-A506-4A98-8DF8-9A1B08F9A31F}"/>
    <hyperlink ref="T395" r:id="rId6206" display="https://www.daloopa.com/src/4423140" xr:uid="{E94F5846-7CB2-45FB-9DEB-2625F9D16CE8}"/>
    <hyperlink ref="U395" r:id="rId6207" display="https://www.daloopa.com/src/4423170" xr:uid="{0A268F20-6BB8-440E-85FE-FDF6F4B22BB0}"/>
    <hyperlink ref="V395" r:id="rId6208" display="https://www.daloopa.com/src/4423200" xr:uid="{CC168BEA-4F63-49EE-8851-0F2D139421C0}"/>
    <hyperlink ref="W395" r:id="rId6209" display="https://www.daloopa.com/src/4423230" xr:uid="{BD928164-76D7-47BA-88D9-E364069AF13F}"/>
    <hyperlink ref="X395" r:id="rId6210" display="https://www.daloopa.com/src/4423260" xr:uid="{75D06DBC-F8F5-432A-8407-2CDEEF4F5A21}"/>
    <hyperlink ref="Y395" r:id="rId6211" display="https://www.daloopa.com/src/4423289" xr:uid="{91BCF1B9-AE3F-4F39-BE80-EA33DFD04B9B}"/>
    <hyperlink ref="Z395" r:id="rId6212" display="https://www.daloopa.com/src/4423319" xr:uid="{3AB239F2-5FF0-4EFF-8F1D-BB7D0E6D5168}"/>
    <hyperlink ref="AA395" r:id="rId6213" display="https://www.daloopa.com/src/4423349" xr:uid="{61322FB0-18E8-4CE9-8732-EBAC0A311E66}"/>
    <hyperlink ref="AB395" r:id="rId6214" display="https://www.daloopa.com/src/4423379" xr:uid="{A7FB264F-6C96-45CC-B05B-59B7CB812BB1}"/>
    <hyperlink ref="AC395" r:id="rId6215" display="https://www.daloopa.com/src/4423406" xr:uid="{E9138F48-8E38-414D-9074-139C089ECC24}"/>
    <hyperlink ref="AD395" r:id="rId6216" display="https://www.daloopa.com/src/4423434" xr:uid="{D214DC7C-1102-48CA-9AAD-529797B094F2}"/>
    <hyperlink ref="AE395" r:id="rId6217" display="https://www.daloopa.com/src/4422526" xr:uid="{B450D0F0-744C-43DB-A1FC-47993E5B4073}"/>
    <hyperlink ref="AF395" r:id="rId6218" display="https://www.daloopa.com/src/4423472" xr:uid="{E561F9F5-5D08-4D47-9A57-7D9DDC7C4310}"/>
    <hyperlink ref="AG395" r:id="rId6219" display="https://www.daloopa.com/src/8847730" xr:uid="{C7FE08F7-A5CA-4651-83CF-67B0C4923418}"/>
    <hyperlink ref="AH395" r:id="rId6220" display="https://www.daloopa.com/src/8847762" xr:uid="{CAAF1AF1-6918-4A4F-85BF-6DFC0D04BB7C}"/>
    <hyperlink ref="AI395" r:id="rId6221" display="https://www.daloopa.com/src/18753613" xr:uid="{A5CCC409-FBEC-4861-AEEE-6D76BF7E3C5B}"/>
    <hyperlink ref="AJ395" r:id="rId6222" display="https://www.daloopa.com/src/18745208" xr:uid="{A8CFBB4A-D1B5-4D85-AC6F-C0BE6CB93C84}"/>
    <hyperlink ref="AK395" r:id="rId6223" display="https://www.daloopa.com/src/23051509" xr:uid="{38A16701-84A1-4BDC-AF78-3DED9DEAAF24}"/>
    <hyperlink ref="AL395" r:id="rId6224" display="https://www.daloopa.com/src/33992494" xr:uid="{CA9C1DFA-2E06-45D1-B999-A9866B7CFAFD}"/>
    <hyperlink ref="AM395" r:id="rId6225" display="https://www.daloopa.com/src/41059645" xr:uid="{6A25271E-9D72-4127-838F-674E944A0373}"/>
    <hyperlink ref="AN395" r:id="rId6226" display="https://www.daloopa.com/src/50450772" xr:uid="{E5AE8A81-E413-42ED-B13E-770FCDE94B65}"/>
    <hyperlink ref="AO395" r:id="rId6227" display="https://www.daloopa.com/src/55731748" xr:uid="{E5EFE026-E5C0-42ED-9941-35C25191C86C}"/>
    <hyperlink ref="AP395" r:id="rId6228" display="https://www.daloopa.com/src/60194355" xr:uid="{F125B549-5D8A-4650-A4FE-F8AF84F3F862}"/>
    <hyperlink ref="AQ395" r:id="rId6229" display="https://www.daloopa.com/src/64848868" xr:uid="{DB3F5A4C-494D-4E6B-A415-059AC0F3FEE7}"/>
    <hyperlink ref="AR395" r:id="rId6230" display="https://www.daloopa.com/src/69162660" xr:uid="{71CD2B1A-2EA4-4EC3-AA24-01274BE97C30}"/>
    <hyperlink ref="AS395" r:id="rId6231" display="https://www.daloopa.com/src/75006797" xr:uid="{7BA3396E-BB03-466C-8BA0-DD433A4B9E67}"/>
    <hyperlink ref="A399" r:id="rId6232" xr:uid="{9050B3BF-BA77-4913-BDAC-F26495F5C8C9}"/>
    <hyperlink ref="C399" r:id="rId6233" xr:uid="{9748DCEA-2439-49B9-B105-76B92FBB1280}"/>
    <hyperlink ref="E399" r:id="rId6234" display="https://www.daloopa.com/src/4422690" xr:uid="{B5722445-F1EB-49CD-8184-70FD7C02753A}"/>
    <hyperlink ref="F399" r:id="rId6235" display="https://www.daloopa.com/src/4422723" xr:uid="{827C91E3-0341-4CA4-8826-C152DBAB36A2}"/>
    <hyperlink ref="G399" r:id="rId6236" display="https://www.daloopa.com/src/4422756" xr:uid="{4D1C15A4-0D8F-4CDD-8DCA-ABD64E2BD80E}"/>
    <hyperlink ref="H399" r:id="rId6237" display="https://www.daloopa.com/src/4422789" xr:uid="{DCD14CFC-61E9-4E0A-93FB-4E4B2DA62882}"/>
    <hyperlink ref="I399" r:id="rId6238" display="https://www.daloopa.com/src/4422818" xr:uid="{F658DC68-A1DA-421D-BAA7-1F6E9B550609}"/>
    <hyperlink ref="J399" r:id="rId6239" display="https://www.daloopa.com/src/4422847" xr:uid="{0B5C8993-5E5C-4C35-8F20-F03C18A3D345}"/>
    <hyperlink ref="K399" r:id="rId6240" display="https://www.daloopa.com/src/4422876" xr:uid="{A87D49F5-7327-49E5-8CF2-668851C55851}"/>
    <hyperlink ref="L399" r:id="rId6241" display="https://www.daloopa.com/src/4422905" xr:uid="{FEDC7832-CDD2-462A-A635-A1C2AE8460F4}"/>
    <hyperlink ref="M399" r:id="rId6242" display="https://www.daloopa.com/src/4422935" xr:uid="{F0F6B09C-69B3-444B-92ED-1FEEB9436880}"/>
    <hyperlink ref="N399" r:id="rId6243" display="https://www.daloopa.com/src/4422965" xr:uid="{E9C46E8B-5611-4C78-924D-1835964F933F}"/>
    <hyperlink ref="O399" r:id="rId6244" display="https://www.daloopa.com/src/4422998" xr:uid="{79E05FF1-372A-4B57-BBA3-06235D3146DC}"/>
    <hyperlink ref="P399" r:id="rId6245" display="https://www.daloopa.com/src/4425440" xr:uid="{B513650E-BFFD-45EC-8825-1E0E66643E21}"/>
    <hyperlink ref="Q399" r:id="rId6246" display="https://www.daloopa.com/src/4423055" xr:uid="{36263868-0D93-4679-BA53-CB7C94D46331}"/>
    <hyperlink ref="R399" r:id="rId6247" display="https://www.daloopa.com/src/4423083" xr:uid="{8FE4D967-CF9F-4D06-99AD-B12AB140A119}"/>
    <hyperlink ref="S399" r:id="rId6248" display="https://www.daloopa.com/src/4423112" xr:uid="{99703125-431E-4BDD-B037-AF2A19836172}"/>
    <hyperlink ref="T399" r:id="rId6249" display="https://www.daloopa.com/src/4423141" xr:uid="{5CAB6732-AE6B-4C61-B535-300584A31E05}"/>
    <hyperlink ref="U399" r:id="rId6250" display="https://www.daloopa.com/src/4423171" xr:uid="{DBD144B8-CFF7-4BA9-AE26-BDBD9326AC05}"/>
    <hyperlink ref="V399" r:id="rId6251" display="https://www.daloopa.com/src/4423201" xr:uid="{A570FAF7-6B90-4561-8952-022D043FC113}"/>
    <hyperlink ref="W399" r:id="rId6252" display="https://www.daloopa.com/src/4423231" xr:uid="{17B575FF-E9DE-422B-8F56-B0E1DAA413BE}"/>
    <hyperlink ref="X399" r:id="rId6253" display="https://www.daloopa.com/src/4423261" xr:uid="{440B05DD-7733-4830-9699-EA9E51FA65DB}"/>
    <hyperlink ref="Y399" r:id="rId6254" display="https://www.daloopa.com/src/4423290" xr:uid="{2D62EAB3-C939-4ACA-BBF4-E0974563C4E8}"/>
    <hyperlink ref="Z399" r:id="rId6255" display="https://www.daloopa.com/src/4423320" xr:uid="{429C0CC6-22D8-4648-A1D7-F60FBB836BEF}"/>
    <hyperlink ref="AA399" r:id="rId6256" display="https://www.daloopa.com/src/4423350" xr:uid="{2D9897B2-3AF7-4CB8-A1E2-AA7B65C52005}"/>
    <hyperlink ref="AB399" r:id="rId6257" display="https://www.daloopa.com/src/4423380" xr:uid="{6B446335-A5E5-4CB4-9333-263471927BC7}"/>
    <hyperlink ref="AC399" r:id="rId6258" display="https://www.daloopa.com/src/4423407" xr:uid="{795A8578-69DD-443C-A1EF-763FC6B4401E}"/>
    <hyperlink ref="AD399" r:id="rId6259" display="https://www.daloopa.com/src/4423435" xr:uid="{6658E76B-A2D0-46F0-B5FB-3C3B30575FD7}"/>
    <hyperlink ref="AE399" r:id="rId6260" display="https://www.daloopa.com/src/4422527" xr:uid="{C8F4C11F-76CA-4E34-90B1-2DFB9EE352FF}"/>
    <hyperlink ref="AF399" r:id="rId6261" display="https://www.daloopa.com/src/4423473" xr:uid="{6027FCF6-E7EF-4801-91FF-5C3706B94CD8}"/>
    <hyperlink ref="AG399" r:id="rId6262" display="https://www.daloopa.com/src/8847731" xr:uid="{0220A032-97F2-4A93-8A20-CD7D9A0B3883}"/>
    <hyperlink ref="AH399" r:id="rId6263" display="https://www.daloopa.com/src/8847763" xr:uid="{063E1239-7C58-443C-9ECC-FD02399B23A4}"/>
    <hyperlink ref="AI399" r:id="rId6264" display="https://www.daloopa.com/src/18753615" xr:uid="{0CB31983-120B-43B8-82CF-B15B20BB1495}"/>
    <hyperlink ref="AJ399" r:id="rId6265" display="https://www.daloopa.com/src/18745254" xr:uid="{9DC9707A-747D-4134-8F79-125485CDA510}"/>
    <hyperlink ref="AK399" r:id="rId6266" display="https://www.daloopa.com/src/23051518" xr:uid="{56B01927-E64E-498A-91D8-D0F848FA0C7C}"/>
    <hyperlink ref="AL399" r:id="rId6267" display="https://www.daloopa.com/src/33992469" xr:uid="{A67FFCAB-1793-4AC5-B520-626C45B94DC7}"/>
    <hyperlink ref="AM399" r:id="rId6268" display="https://www.daloopa.com/src/41059655" xr:uid="{E6C07658-BAD0-4321-8D5A-0561B28CA72C}"/>
    <hyperlink ref="AN399" r:id="rId6269" display="https://www.daloopa.com/src/50450773" xr:uid="{7B4C9DB7-43BA-4F97-A8B1-B05807234ACD}"/>
    <hyperlink ref="AO399" r:id="rId6270" display="https://www.daloopa.com/src/55731758" xr:uid="{D38FA376-9671-4298-8E81-F9917BD7A5AD}"/>
    <hyperlink ref="AP399" r:id="rId6271" display="https://www.daloopa.com/src/60194360" xr:uid="{18BC836B-68E9-4CAC-A18B-70B24BE36C46}"/>
    <hyperlink ref="AQ399" r:id="rId6272" display="https://www.daloopa.com/src/64848867" xr:uid="{306DCDED-F6DC-4F73-940D-7B03304CA34F}"/>
    <hyperlink ref="AR399" r:id="rId6273" display="https://www.daloopa.com/src/69162668" xr:uid="{2EFEB48F-607B-49E7-A6F5-DB118C33E4DF}"/>
    <hyperlink ref="AS399" r:id="rId6274" display="https://www.daloopa.com/src/75006801" xr:uid="{3EE29243-F585-48E7-BE54-145E607EB0C4}"/>
    <hyperlink ref="AU399" r:id="rId6275" display="https://www.daloopa.com/src/45801967" xr:uid="{896B0A6F-1443-4B35-BA73-678ED9C1D166}"/>
    <hyperlink ref="AV399" r:id="rId6276" display="https://www.daloopa.com/src/45801968" xr:uid="{4AAF3AC9-F9E9-4A08-9A1A-3077749F939A}"/>
    <hyperlink ref="AW399" r:id="rId6277" display="https://www.daloopa.com/src/45801969" xr:uid="{02384B6C-920A-4415-AECD-DCF2E16945D7}"/>
    <hyperlink ref="AX399" r:id="rId6278" display="https://www.daloopa.com/src/45801970" xr:uid="{AABF09C1-4E15-4F9C-9B9F-3F4E52104BE9}"/>
    <hyperlink ref="AY399" r:id="rId6279" display="https://www.daloopa.com/src/45801971" xr:uid="{3532D621-CF93-4CF5-8654-DB690EC5D9D6}"/>
    <hyperlink ref="AZ399" r:id="rId6280" display="https://www.daloopa.com/src/45801972" xr:uid="{29793553-38C4-4C1A-9405-7DC0D11A394B}"/>
    <hyperlink ref="BA399" r:id="rId6281" display="https://www.daloopa.com/src/45801973" xr:uid="{512115F1-C6CD-40D3-9155-0BA41C7CFA75}"/>
    <hyperlink ref="BB399" r:id="rId6282" display="https://www.daloopa.com/src/45801974" xr:uid="{577FE265-3B4D-48EC-9C28-3C5FC04DEDB1}"/>
    <hyperlink ref="BC399" r:id="rId6283" display="https://www.daloopa.com/src/50462551" xr:uid="{2F40FAD8-1003-429D-A7FE-F5CCEA8945FD}"/>
    <hyperlink ref="BD399" r:id="rId6284" display="https://www.daloopa.com/src/69165742" xr:uid="{E681C719-4222-4951-BF3E-3EC26BE6932D}"/>
    <hyperlink ref="A400" r:id="rId6285" xr:uid="{44F62692-CB45-4974-9EA9-8737285CB2E1}"/>
    <hyperlink ref="C400" r:id="rId6286" xr:uid="{5E7E457A-9825-40A5-9FAE-785AF20AE7CA}"/>
    <hyperlink ref="E400" r:id="rId6287" display="https://www.daloopa.com/src/4422691" xr:uid="{55E6DF15-B1F8-48EB-A743-BF1B1962D01E}"/>
    <hyperlink ref="F400" r:id="rId6288" display="https://www.daloopa.com/src/4422724" xr:uid="{C67E6BF6-B747-4D89-A256-D6819E0C8437}"/>
    <hyperlink ref="G400" r:id="rId6289" display="https://www.daloopa.com/src/4422757" xr:uid="{AB30B694-835D-427D-8ABB-B599E8232C30}"/>
    <hyperlink ref="H400" r:id="rId6290" display="https://www.daloopa.com/src/4422790" xr:uid="{4205A097-DB17-46E6-B41B-17F2CF638153}"/>
    <hyperlink ref="I400" r:id="rId6291" display="https://www.daloopa.com/src/4422819" xr:uid="{ED9E5ADA-48DD-4E29-8CC4-62F8CFF5D2BC}"/>
    <hyperlink ref="J400" r:id="rId6292" display="https://www.daloopa.com/src/4422848" xr:uid="{392C45A5-9BD0-430F-A24C-936C0CC28F9B}"/>
    <hyperlink ref="K400" r:id="rId6293" display="https://www.daloopa.com/src/4422877" xr:uid="{28674974-5C9C-4419-8390-824981D0D6D7}"/>
    <hyperlink ref="L400" r:id="rId6294" display="https://www.daloopa.com/src/4422906" xr:uid="{E53D8932-800F-4B93-B95A-8A350899D0F1}"/>
    <hyperlink ref="M400" r:id="rId6295" display="https://www.daloopa.com/src/4422936" xr:uid="{00341F12-2CA4-43BE-9BBD-7A0079F86080}"/>
    <hyperlink ref="N400" r:id="rId6296" display="https://www.daloopa.com/src/4422966" xr:uid="{3D45C5E4-5B63-42C1-A4AA-3992ED8CA40E}"/>
    <hyperlink ref="O400" r:id="rId6297" display="https://www.daloopa.com/src/4422999" xr:uid="{868D06C0-0CDB-4D57-8CE6-6698673D50F9}"/>
    <hyperlink ref="P400" r:id="rId6298" display="https://www.daloopa.com/src/4425441" xr:uid="{3CEB7BBB-0539-4AB3-8253-E3E98432C117}"/>
    <hyperlink ref="Q400" r:id="rId6299" display="https://www.daloopa.com/src/4423056" xr:uid="{CF2846CC-D4EE-420E-86CA-56140A51EBD0}"/>
    <hyperlink ref="R400" r:id="rId6300" display="https://www.daloopa.com/src/4423084" xr:uid="{2367A95E-F470-4F19-8786-F303CAE8B22E}"/>
    <hyperlink ref="S400" r:id="rId6301" display="https://www.daloopa.com/src/4423113" xr:uid="{9A6F85A1-311E-49C5-B536-91B77CE90BF8}"/>
    <hyperlink ref="T400" r:id="rId6302" display="https://www.daloopa.com/src/4423142" xr:uid="{26D1B323-1A21-4C16-AA88-42127EAB3239}"/>
    <hyperlink ref="U400" r:id="rId6303" display="https://www.daloopa.com/src/4423172" xr:uid="{C418EA44-40B2-4936-8C9E-59CDEF3DEC5D}"/>
    <hyperlink ref="V400" r:id="rId6304" display="https://www.daloopa.com/src/4423202" xr:uid="{4D2FB793-75E7-43FD-BE8B-C25817C7BB83}"/>
    <hyperlink ref="W400" r:id="rId6305" display="https://www.daloopa.com/src/4423232" xr:uid="{FCA1A5C9-0F13-42A9-83E5-2EBCC2E6E67D}"/>
    <hyperlink ref="X400" r:id="rId6306" display="https://www.daloopa.com/src/4423262" xr:uid="{33098E81-AFD0-412C-8B7B-47E26D28DFE3}"/>
    <hyperlink ref="Y400" r:id="rId6307" display="https://www.daloopa.com/src/4423291" xr:uid="{5DC00DF0-C2E5-4A25-AAA3-3B2CBCB45D3F}"/>
    <hyperlink ref="Z400" r:id="rId6308" display="https://www.daloopa.com/src/4423321" xr:uid="{902FC957-1D1A-4FED-A3CE-ECF9E09F6CCC}"/>
    <hyperlink ref="AA400" r:id="rId6309" display="https://www.daloopa.com/src/4423351" xr:uid="{890F2BB2-077A-4B06-B40B-1AF3328331F2}"/>
    <hyperlink ref="AB400" r:id="rId6310" display="https://www.daloopa.com/src/4423381" xr:uid="{133F1F62-431B-45C9-998F-07F39916A8E9}"/>
    <hyperlink ref="AC400" r:id="rId6311" display="https://www.daloopa.com/src/4423408" xr:uid="{7D94F579-37BA-4B52-958B-F03304D6D158}"/>
    <hyperlink ref="AD400" r:id="rId6312" display="https://www.daloopa.com/src/4423436" xr:uid="{E31EC0D7-AAEB-4536-BE49-8618CA0FE115}"/>
    <hyperlink ref="AE400" r:id="rId6313" display="https://www.daloopa.com/src/4422528" xr:uid="{01D27A4C-5984-44BC-8474-03E36F422856}"/>
    <hyperlink ref="AF400" r:id="rId6314" display="https://www.daloopa.com/src/4423474" xr:uid="{64ADFB2F-0D01-47E5-AE15-5036EDE5FF10}"/>
    <hyperlink ref="AG400" r:id="rId6315" display="https://www.daloopa.com/src/8847732" xr:uid="{77F95D27-8945-4EE0-9369-DB2497B5307E}"/>
    <hyperlink ref="AH400" r:id="rId6316" display="https://www.daloopa.com/src/8847764" xr:uid="{F685667D-2403-45C7-91B4-BBD40C4736F8}"/>
    <hyperlink ref="AI400" r:id="rId6317" display="https://www.daloopa.com/src/18753616" xr:uid="{FEB10377-3CA0-4B54-9697-7D7DEC2610E8}"/>
    <hyperlink ref="AJ400" r:id="rId6318" display="https://www.daloopa.com/src/18745257" xr:uid="{FE88F3EC-BDDF-44DC-97CD-3C043478A044}"/>
    <hyperlink ref="AK400" r:id="rId6319" display="https://www.daloopa.com/src/23051519" xr:uid="{A8817F75-F42C-4413-A1D9-5E3221A42175}"/>
    <hyperlink ref="AL400" r:id="rId6320" display="https://www.daloopa.com/src/33992470" xr:uid="{BEEF9E76-8075-4EF3-930C-AF3D2581B8D8}"/>
    <hyperlink ref="AM400" r:id="rId6321" display="https://www.daloopa.com/src/41059654" xr:uid="{CC16CD89-953D-47A8-83B8-B677000F7686}"/>
    <hyperlink ref="AN400" r:id="rId6322" display="https://www.daloopa.com/src/50450774" xr:uid="{4C225D61-8CCB-4D22-84B3-113A4C767639}"/>
    <hyperlink ref="AO400" r:id="rId6323" display="https://www.daloopa.com/src/55731733" xr:uid="{538379A9-403A-4307-AAF5-39743E84863C}"/>
    <hyperlink ref="AP400" r:id="rId6324" display="https://www.daloopa.com/src/60194359" xr:uid="{AC863B21-10D6-4BB4-9B01-BA797F94CC67}"/>
    <hyperlink ref="AQ400" r:id="rId6325" display="https://www.daloopa.com/src/64848865" xr:uid="{E52B3E6A-EDA8-464A-8304-A4F1E7B84DDD}"/>
    <hyperlink ref="AR400" r:id="rId6326" display="https://www.daloopa.com/src/69162669" xr:uid="{8DE70E01-742C-4B03-8C92-76A3CBD330AF}"/>
    <hyperlink ref="AS400" r:id="rId6327" display="https://www.daloopa.com/src/75006812" xr:uid="{4ECEE02D-5B78-494A-9AA5-DD827BEB13BC}"/>
    <hyperlink ref="AU400" r:id="rId6328" display="https://www.daloopa.com/src/45801975" xr:uid="{960B4A0B-BA4E-422C-85B0-94F3AD8E0535}"/>
    <hyperlink ref="AV400" r:id="rId6329" display="https://www.daloopa.com/src/45801976" xr:uid="{91C4528A-7D51-4859-A52A-64B24F067667}"/>
    <hyperlink ref="AW400" r:id="rId6330" display="https://www.daloopa.com/src/45801977" xr:uid="{693AD4DC-3BFE-406E-A1F9-CB555CAF7155}"/>
    <hyperlink ref="AX400" r:id="rId6331" display="https://www.daloopa.com/src/45801978" xr:uid="{F175649A-DADF-483F-A9A3-5C344902A9DC}"/>
    <hyperlink ref="AY400" r:id="rId6332" display="https://www.daloopa.com/src/45801979" xr:uid="{1F55B3F3-3DB7-432B-9D13-55A3FE3AAB8A}"/>
    <hyperlink ref="AZ400" r:id="rId6333" display="https://www.daloopa.com/src/45801980" xr:uid="{3B61FC2E-7F6C-46FD-B526-DB6F869BC1E8}"/>
    <hyperlink ref="BA400" r:id="rId6334" display="https://www.daloopa.com/src/45801981" xr:uid="{732A2040-FB02-49DA-AE77-320CD3F0F290}"/>
    <hyperlink ref="BB400" r:id="rId6335" display="https://www.daloopa.com/src/45801982" xr:uid="{B1B26688-1593-4479-9DCC-D4555479EEF0}"/>
    <hyperlink ref="BC400" r:id="rId6336" display="https://www.daloopa.com/src/50462552" xr:uid="{694B9D44-ECF0-4570-9DE9-DEC6DB0C27B3}"/>
    <hyperlink ref="BD400" r:id="rId6337" display="https://www.daloopa.com/src/69165743" xr:uid="{BFAAC41B-2106-4862-9DA8-4137CCD682C8}"/>
    <hyperlink ref="A402" r:id="rId6338" xr:uid="{BDC3BBA6-C66B-406C-A05B-AEDB7AF53B43}"/>
    <hyperlink ref="C402" r:id="rId6339" xr:uid="{5BE59CA4-FC09-4944-BE2E-EE896AD8B1A0}"/>
    <hyperlink ref="AC402" r:id="rId6340" display="https://www.daloopa.com/src/4423409" xr:uid="{52A5CEEB-545D-4C5E-B093-827359EA887E}"/>
    <hyperlink ref="AD402" r:id="rId6341" display="https://www.daloopa.com/src/4423437" xr:uid="{3FD8FB42-7DC7-4FDB-AEA7-8B42F1375195}"/>
    <hyperlink ref="AE402" r:id="rId6342" display="https://www.daloopa.com/src/4422529" xr:uid="{A2B6D709-F15C-44EB-8C5D-B22360BFA0E7}"/>
    <hyperlink ref="AF402" r:id="rId6343" display="https://www.daloopa.com/src/4423475" xr:uid="{AF746515-BBEE-4E5F-9157-6E5B766547DF}"/>
    <hyperlink ref="AG402" r:id="rId6344" display="https://www.daloopa.com/src/8847733" xr:uid="{35EABFBB-B759-4247-8FCE-30E4F5AFE14E}"/>
    <hyperlink ref="AH402" r:id="rId6345" display="https://www.daloopa.com/src/8847765" xr:uid="{DA933B93-4BF0-4484-8010-4F200B99927E}"/>
    <hyperlink ref="AI402" r:id="rId6346" display="https://www.daloopa.com/src/18753618" xr:uid="{5511C899-12E1-490C-ACBC-BB155434972E}"/>
    <hyperlink ref="AJ402" r:id="rId6347" display="https://www.daloopa.com/src/18745255" xr:uid="{A4A1B662-AE4C-4F3A-905D-B9B571E8D68C}"/>
    <hyperlink ref="AK402" r:id="rId6348" display="https://www.daloopa.com/src/23051516" xr:uid="{E2489523-573B-45A3-A814-7A710FC1CD0C}"/>
    <hyperlink ref="AL402" r:id="rId6349" display="https://www.daloopa.com/src/33992471" xr:uid="{C0A69506-24D5-4070-8F2B-E3991B32D5CD}"/>
    <hyperlink ref="AM402" r:id="rId6350" display="https://www.daloopa.com/src/41059652" xr:uid="{DCD01FF3-74CD-48BC-8888-E47C49B08E7F}"/>
    <hyperlink ref="AN402" r:id="rId6351" display="https://www.daloopa.com/src/50450776" xr:uid="{FAF93DAF-311E-4E35-AD6E-1F80AAC2D9C3}"/>
    <hyperlink ref="AO402" r:id="rId6352" display="https://www.daloopa.com/src/55731741" xr:uid="{DA3AACCF-8FF2-4AC0-998B-012BCABCDA26}"/>
    <hyperlink ref="AP402" r:id="rId6353" display="https://www.daloopa.com/src/60194358" xr:uid="{B0FEF7F4-8697-453B-88D2-073BEF86165B}"/>
    <hyperlink ref="AQ402" r:id="rId6354" display="https://www.daloopa.com/src/64848844" xr:uid="{AA55AC69-97BE-4771-9E61-CE83BEF9BB8D}"/>
    <hyperlink ref="AR402" r:id="rId6355" display="https://www.daloopa.com/src/69162670" xr:uid="{E741CC3F-F0BA-433B-8937-B6554CE2A3DE}"/>
    <hyperlink ref="AS402" r:id="rId6356" display="https://www.daloopa.com/src/75006806" xr:uid="{29688F39-E43B-4550-A6C3-A478297B024F}"/>
    <hyperlink ref="BA402" r:id="rId6357" display="https://www.daloopa.com/src/45801983" xr:uid="{023B58A9-D35D-4EC1-9B89-DA2F778A4A57}"/>
    <hyperlink ref="BB402" r:id="rId6358" display="https://www.daloopa.com/src/45801984" xr:uid="{353B4EBE-202F-4035-8F67-941778050F7E}"/>
    <hyperlink ref="BC402" r:id="rId6359" display="https://www.daloopa.com/src/50462553" xr:uid="{503CB38B-8971-4DAB-B29B-D578BD08C063}"/>
    <hyperlink ref="BD402" r:id="rId6360" display="https://www.daloopa.com/src/69165744" xr:uid="{4140278F-A8A1-4AD5-9B1A-922616621B97}"/>
    <hyperlink ref="A403" r:id="rId6361" xr:uid="{537E0AA3-DD36-434B-9597-C0B9B7A958C5}"/>
    <hyperlink ref="C403" r:id="rId6362" xr:uid="{8ADD8296-0250-477E-8B62-55B8BD1F80D2}"/>
    <hyperlink ref="E403" r:id="rId6363" display="https://www.daloopa.com/src/4422692" xr:uid="{8FC3E6CB-47E8-4C21-884B-F0E721960861}"/>
    <hyperlink ref="F403" r:id="rId6364" display="https://www.daloopa.com/src/4422725" xr:uid="{77C77CE8-CA6E-4EC4-818F-46AD8AD0642F}"/>
    <hyperlink ref="G403" r:id="rId6365" display="https://www.daloopa.com/src/4422758" xr:uid="{E3D5E56E-209E-4B04-8421-0E99C4494A21}"/>
    <hyperlink ref="H403" r:id="rId6366" display="https://www.daloopa.com/src/4422791" xr:uid="{7373E7E2-F383-4FB4-AC7A-A59BCA4B8127}"/>
    <hyperlink ref="I403" r:id="rId6367" display="https://www.daloopa.com/src/4422820" xr:uid="{BE5F1A9F-4ED8-4DD4-BE12-A3F708C7CE45}"/>
    <hyperlink ref="J403" r:id="rId6368" display="https://www.daloopa.com/src/4422849" xr:uid="{B9F79F56-9F71-49E5-A86F-1A041FFB635E}"/>
    <hyperlink ref="K403" r:id="rId6369" display="https://www.daloopa.com/src/4422878" xr:uid="{15497CF2-797C-4FFE-8E3C-494DEEE3096D}"/>
    <hyperlink ref="L403" r:id="rId6370" display="https://www.daloopa.com/src/4422907" xr:uid="{33939B24-EE4E-49B2-9C11-AF79FC3B9868}"/>
    <hyperlink ref="M403" r:id="rId6371" display="https://www.daloopa.com/src/4422937" xr:uid="{5A27B068-815E-4D8A-901B-F4C709A0469F}"/>
    <hyperlink ref="N403" r:id="rId6372" display="https://www.daloopa.com/src/4422967" xr:uid="{3A311E22-168C-486C-A077-ACE92ECCB7AC}"/>
    <hyperlink ref="O403" r:id="rId6373" display="https://www.daloopa.com/src/4423000" xr:uid="{1D484D70-6343-4118-B143-3E35C60B4156}"/>
    <hyperlink ref="P403" r:id="rId6374" display="https://www.daloopa.com/src/4425442" xr:uid="{612AC96B-F621-41E5-BBF6-3B6C66C8C16C}"/>
    <hyperlink ref="Q403" r:id="rId6375" display="https://www.daloopa.com/src/4423057" xr:uid="{DC0526D9-BE5A-41FB-A8C1-5196588B3264}"/>
    <hyperlink ref="R403" r:id="rId6376" display="https://www.daloopa.com/src/4423085" xr:uid="{EB11B94E-E507-4498-95FB-9A0D132D832D}"/>
    <hyperlink ref="S403" r:id="rId6377" display="https://www.daloopa.com/src/4423114" xr:uid="{09B29FFE-03CD-4677-BC0D-1B39FE0339C3}"/>
    <hyperlink ref="T403" r:id="rId6378" display="https://www.daloopa.com/src/4423143" xr:uid="{1248B300-7EED-438C-9D58-A16611B5409B}"/>
    <hyperlink ref="U403" r:id="rId6379" display="https://www.daloopa.com/src/4423173" xr:uid="{0D40DB6F-53DD-4D9E-95EF-61F4D2D3F4FC}"/>
    <hyperlink ref="V403" r:id="rId6380" display="https://www.daloopa.com/src/4423203" xr:uid="{497BFA9A-3B75-4F7B-A94E-A3A739C24A15}"/>
    <hyperlink ref="W403" r:id="rId6381" display="https://www.daloopa.com/src/4423233" xr:uid="{139B823A-1705-40CE-BFAF-831596A3704F}"/>
    <hyperlink ref="X403" r:id="rId6382" display="https://www.daloopa.com/src/4423263" xr:uid="{205CA4C8-592F-4241-81A8-BD0BC6F8F6FF}"/>
    <hyperlink ref="Y403" r:id="rId6383" display="https://www.daloopa.com/src/4423292" xr:uid="{6BC1E6BE-4A18-43E2-8BB8-BDA0F97BA94B}"/>
    <hyperlink ref="Z403" r:id="rId6384" display="https://www.daloopa.com/src/4423322" xr:uid="{73BFEF2C-45CB-43FA-83A5-B498D62FA220}"/>
    <hyperlink ref="AA403" r:id="rId6385" display="https://www.daloopa.com/src/4423352" xr:uid="{A194B4C1-E4D9-4F55-9810-F4616BEFC41F}"/>
    <hyperlink ref="AB403" r:id="rId6386" display="https://www.daloopa.com/src/4423382" xr:uid="{F1F61DF1-231A-4ED5-80CD-333F9B96A147}"/>
    <hyperlink ref="AC403" r:id="rId6387" display="https://www.daloopa.com/src/4423410" xr:uid="{ACFB6155-238E-42ED-B1D7-594D3104CF68}"/>
    <hyperlink ref="AD403" r:id="rId6388" display="https://www.daloopa.com/src/4423438" xr:uid="{734221A7-4970-4132-906B-A418366ACFEF}"/>
    <hyperlink ref="AE403" r:id="rId6389" display="https://www.daloopa.com/src/4422530" xr:uid="{82AFB4B2-56F1-42FE-8583-9422AECDC5E9}"/>
    <hyperlink ref="AF403" r:id="rId6390" display="https://www.daloopa.com/src/4423476" xr:uid="{CE56575B-9F00-45E0-A2AB-CD87F7B5AE41}"/>
    <hyperlink ref="AG403" r:id="rId6391" display="https://www.daloopa.com/src/8847734" xr:uid="{E14F84BF-0E88-4929-9D75-BCAD4ABBB957}"/>
    <hyperlink ref="AH403" r:id="rId6392" display="https://www.daloopa.com/src/8847766" xr:uid="{695B25A7-845B-42E8-8A98-B28BC461A10F}"/>
    <hyperlink ref="AI403" r:id="rId6393" display="https://www.daloopa.com/src/18753617" xr:uid="{153F7A42-63B9-463E-8AA8-4DE6EEC90F08}"/>
    <hyperlink ref="AJ403" r:id="rId6394" display="https://www.daloopa.com/src/18745256" xr:uid="{714FEC5C-358A-4EC8-BEC1-8681A95EC71C}"/>
    <hyperlink ref="AK403" r:id="rId6395" display="https://www.daloopa.com/src/23051517" xr:uid="{22019921-8BBC-402C-B28D-DB3AE8CB4580}"/>
    <hyperlink ref="AL403" r:id="rId6396" display="https://www.daloopa.com/src/33992474" xr:uid="{D2EECE98-C42E-413D-871B-36E0F2DB752F}"/>
    <hyperlink ref="AM403" r:id="rId6397" display="https://www.daloopa.com/src/41059653" xr:uid="{7796E868-D39A-43B2-850A-7C37495A5319}"/>
    <hyperlink ref="AN403" r:id="rId6398" display="https://www.daloopa.com/src/50450777" xr:uid="{DF5BC952-22B8-4C51-94B6-B2B8FE059EAB}"/>
    <hyperlink ref="AO403" r:id="rId6399" display="https://www.daloopa.com/src/55731751" xr:uid="{503B441A-06CA-4EFB-A2D1-BBA813C3EAB9}"/>
    <hyperlink ref="AP403" r:id="rId6400" display="https://www.daloopa.com/src/60194357" xr:uid="{DDAA15E0-5452-41F5-93C0-48E9F5760490}"/>
    <hyperlink ref="AQ403" r:id="rId6401" display="https://www.daloopa.com/src/64848856" xr:uid="{D00CB9CC-DFBA-4886-8A2C-AC1A3F22CC23}"/>
    <hyperlink ref="AR403" r:id="rId6402" display="https://www.daloopa.com/src/69162671" xr:uid="{116A9746-FC27-41A5-9F26-F6EF3D54C4FB}"/>
    <hyperlink ref="AS403" r:id="rId6403" display="https://www.daloopa.com/src/75006809" xr:uid="{955A5BAD-3730-44AB-9235-FDF6EF6879EE}"/>
    <hyperlink ref="AU403" r:id="rId6404" display="https://www.daloopa.com/src/45801985" xr:uid="{68067DDC-BCD7-476E-9E77-91CC5D442763}"/>
    <hyperlink ref="AV403" r:id="rId6405" display="https://www.daloopa.com/src/45801986" xr:uid="{FE3FFAFE-CFE4-41CC-B85A-7139477DCA7C}"/>
    <hyperlink ref="AW403" r:id="rId6406" display="https://www.daloopa.com/src/45801987" xr:uid="{55F7FD1C-136C-4FE1-B6EC-4E8973EEE481}"/>
    <hyperlink ref="AX403" r:id="rId6407" display="https://www.daloopa.com/src/45801988" xr:uid="{EDD7AD53-9B85-4F7C-AC1A-43D671AB529B}"/>
    <hyperlink ref="AY403" r:id="rId6408" display="https://www.daloopa.com/src/45801989" xr:uid="{28D5E301-9FAC-4BB5-B186-82108E3D7AA3}"/>
    <hyperlink ref="AZ403" r:id="rId6409" display="https://www.daloopa.com/src/45801990" xr:uid="{BA5BBE77-D59A-4D21-AF3D-E68E80531CC6}"/>
    <hyperlink ref="BA403" r:id="rId6410" display="https://www.daloopa.com/src/45801991" xr:uid="{CBD061E9-A2F0-4F27-AA45-464ADDE1562D}"/>
    <hyperlink ref="BB403" r:id="rId6411" display="https://www.daloopa.com/src/45801992" xr:uid="{152E78AE-F3D8-4F30-9CD6-55410CC388EF}"/>
    <hyperlink ref="BC403" r:id="rId6412" display="https://www.daloopa.com/src/50462554" xr:uid="{AEC87871-1F3A-45EB-AF8B-2A5DA90CDCDA}"/>
    <hyperlink ref="BD403" r:id="rId6413" display="https://www.daloopa.com/src/69165745" xr:uid="{C5D0FA12-22B1-42C5-818B-2243F0F6795C}"/>
    <hyperlink ref="A407" r:id="rId6414" xr:uid="{377802CB-9CA9-4A6D-8911-7A095082751C}"/>
    <hyperlink ref="C407" r:id="rId6415" xr:uid="{2ACCB9FE-4C10-421D-A731-79691081D2B6}"/>
    <hyperlink ref="E407" r:id="rId6416" display="https://www.daloopa.com/src/51078097" xr:uid="{6643FE4C-8132-4D4C-8455-B0696805E206}"/>
    <hyperlink ref="F407" r:id="rId6417" display="https://www.daloopa.com/src/51078121" xr:uid="{3F6DBC40-1397-4E72-A289-49054FFC9ED8}"/>
    <hyperlink ref="G407" r:id="rId6418" display="https://www.daloopa.com/src/51078155" xr:uid="{2283AAF5-554E-49D9-9D3A-9C7E257E0527}"/>
    <hyperlink ref="H407" r:id="rId6419" display="https://www.daloopa.com/src/51519628" xr:uid="{3089F204-EFC0-4033-87EB-70B466247DAA}"/>
    <hyperlink ref="I407" r:id="rId6420" display="https://www.daloopa.com/src/51091037" xr:uid="{0C04DFCE-8657-4758-9928-B29A1967C378}"/>
    <hyperlink ref="AU407" r:id="rId6421" display="https://www.daloopa.com/src/51090741" xr:uid="{7BEB4235-0C68-4ED6-A319-80726876BEB8}"/>
    <hyperlink ref="AV407" r:id="rId6422" display="https://www.daloopa.com/src/51431282" xr:uid="{DAF7258B-79CA-4E98-9ADB-2B3E6A4C9FFD}"/>
    <hyperlink ref="AW407" r:id="rId6423" display="https://www.daloopa.com/src/51431309" xr:uid="{517ACC95-B22F-4C71-B5CF-A5F8C91847A3}"/>
    <hyperlink ref="A409" r:id="rId6424" xr:uid="{E29AC85C-4D16-4BB3-A85B-7855CFF4736B}"/>
    <hyperlink ref="C409" r:id="rId6425" xr:uid="{446412B3-0A39-4C75-BAF3-0B12A12640FD}"/>
    <hyperlink ref="E409" r:id="rId6426" display="https://www.daloopa.com/src/51078098" xr:uid="{4CF039F2-5089-4E7B-8D34-BBA8A9B72EF9}"/>
    <hyperlink ref="F409" r:id="rId6427" display="https://www.daloopa.com/src/51078122" xr:uid="{DBE830E5-1C8A-4872-B76C-D3CC70065D0A}"/>
    <hyperlink ref="G409" r:id="rId6428" display="https://www.daloopa.com/src/51078156" xr:uid="{F8000ED1-20C3-45AD-838E-F608055AF470}"/>
    <hyperlink ref="H409" r:id="rId6429" display="https://www.daloopa.com/src/51519629" xr:uid="{FD25D333-4812-42B6-BDCE-4D1BAE404011}"/>
    <hyperlink ref="I409" r:id="rId6430" display="https://www.daloopa.com/src/51091038" xr:uid="{7B0F6B62-28E8-492A-BC92-7C94D88F273A}"/>
    <hyperlink ref="AU409" r:id="rId6431" display="https://www.daloopa.com/src/51090742" xr:uid="{DBB4EA28-CF23-44C6-B0D8-160EBAE9FD48}"/>
    <hyperlink ref="AV409" r:id="rId6432" display="https://www.daloopa.com/src/51431283" xr:uid="{39601327-6F18-4C0C-AC39-2C876A7422AF}"/>
    <hyperlink ref="AW409" r:id="rId6433" display="https://www.daloopa.com/src/51431310" xr:uid="{692E3A00-80B9-4236-A9D7-435ABD1BFB31}"/>
    <hyperlink ref="A410" r:id="rId6434" xr:uid="{A41B3559-FE3F-4F20-BD72-56E6E43803B0}"/>
    <hyperlink ref="C410" r:id="rId6435" xr:uid="{7E7B5BEA-5CB3-4459-B4B5-523894D4638B}"/>
    <hyperlink ref="E410" r:id="rId6436" display="https://www.daloopa.com/src/51078099" xr:uid="{F3B0B6E2-ACC5-4229-A7A8-8D185FC56013}"/>
    <hyperlink ref="F410" r:id="rId6437" display="https://www.daloopa.com/src/51078123" xr:uid="{2CCF0DE7-03C0-4D31-9F46-BA970AA2280A}"/>
    <hyperlink ref="G410" r:id="rId6438" display="https://www.daloopa.com/src/51078157" xr:uid="{9097F8B4-CACB-40F3-892A-9223B4095D71}"/>
    <hyperlink ref="H410" r:id="rId6439" display="https://www.daloopa.com/src/51519630" xr:uid="{7CAC5AA4-E92E-4375-89A9-F8700CE90886}"/>
    <hyperlink ref="I410" r:id="rId6440" display="https://www.daloopa.com/src/51091039" xr:uid="{1FBC3EE5-C7DA-4081-A01D-E970606366FA}"/>
    <hyperlink ref="AU410" r:id="rId6441" display="https://www.daloopa.com/src/51090743" xr:uid="{17EBCCB2-DE45-4914-AFFC-51C48EA33550}"/>
    <hyperlink ref="AV410" r:id="rId6442" display="https://www.daloopa.com/src/51431284" xr:uid="{8F326E65-22CD-4A1D-B68E-B5E583594B60}"/>
    <hyperlink ref="AW410" r:id="rId6443" display="https://www.daloopa.com/src/51431311" xr:uid="{E0D6D43A-3E62-407D-B8E2-07C58B649723}"/>
    <hyperlink ref="A411" r:id="rId6444" xr:uid="{D6B6B6AB-4248-450E-8DB3-37575A109769}"/>
    <hyperlink ref="C411" r:id="rId6445" xr:uid="{4A4C63CD-E4B8-422D-86BD-C158F5028AA7}"/>
    <hyperlink ref="E411" r:id="rId6446" display="https://www.daloopa.com/src/51078100" xr:uid="{E74F13AC-BD29-4372-929B-7E857A834DF2}"/>
    <hyperlink ref="F411" r:id="rId6447" display="https://www.daloopa.com/src/51078124" xr:uid="{F9D008F3-B0C7-48BF-8DC6-6E926D6F169B}"/>
    <hyperlink ref="G411" r:id="rId6448" display="https://www.daloopa.com/src/51078158" xr:uid="{955D013C-AD30-4B21-A589-9D6E79AA3F56}"/>
    <hyperlink ref="H411" r:id="rId6449" display="https://www.daloopa.com/src/51519645" xr:uid="{E29C95ED-0E66-4728-890F-51D9D02C2913}"/>
    <hyperlink ref="I411" r:id="rId6450" display="https://www.daloopa.com/src/51091040" xr:uid="{E3A2F726-1E2D-4419-8501-3269A16C8779}"/>
    <hyperlink ref="AU411" r:id="rId6451" display="https://www.daloopa.com/src/51090744" xr:uid="{AC3EEC7A-42EA-479A-A81C-6802270507FC}"/>
    <hyperlink ref="AV411" r:id="rId6452" display="https://www.daloopa.com/src/51431285" xr:uid="{50940A69-BB70-45BE-A904-258F2D515470}"/>
    <hyperlink ref="AW411" r:id="rId6453" display="https://www.daloopa.com/src/51431312" xr:uid="{95B24A58-ADBE-4417-BFB2-ABA8FC982C4F}"/>
    <hyperlink ref="A412" r:id="rId6454" xr:uid="{E8B411A7-FC47-485C-A40F-D59D6C4DC4AA}"/>
    <hyperlink ref="C412" r:id="rId6455" xr:uid="{00039A4F-FAFD-4C72-BAD5-D8CF8835C7F0}"/>
    <hyperlink ref="E412" r:id="rId6456" display="https://www.daloopa.com/src/51078101" xr:uid="{61A0754A-0542-4003-AE9B-75B16A6E4577}"/>
    <hyperlink ref="F412" r:id="rId6457" display="https://www.daloopa.com/src/51078125" xr:uid="{A939C2A0-73FF-4F09-B028-90122FC37817}"/>
    <hyperlink ref="G412" r:id="rId6458" display="https://www.daloopa.com/src/51078159" xr:uid="{F24EC6A5-8C53-4E10-AA69-F248BE944458}"/>
    <hyperlink ref="H412" r:id="rId6459" display="https://www.daloopa.com/src/51519646" xr:uid="{16C45F4C-FF77-4911-8632-BC73F8E3FB20}"/>
    <hyperlink ref="I412" r:id="rId6460" display="https://www.daloopa.com/src/51091041" xr:uid="{B4C5E54E-D3B0-498B-8F8C-7428C7BE8477}"/>
    <hyperlink ref="AU412" r:id="rId6461" display="https://www.daloopa.com/src/51090745" xr:uid="{AD6E93C3-AE74-454E-97D3-0DE944BEC65F}"/>
    <hyperlink ref="AV412" r:id="rId6462" display="https://www.daloopa.com/src/51431286" xr:uid="{135A1A1B-35FC-4D73-80E7-BDC112664924}"/>
    <hyperlink ref="AW412" r:id="rId6463" display="https://www.daloopa.com/src/51431313" xr:uid="{98CD301E-592A-4145-AA24-E9F039890D02}"/>
    <hyperlink ref="A415" r:id="rId6464" xr:uid="{988D50CE-D695-4926-BC5A-555A7695FA89}"/>
    <hyperlink ref="C415" r:id="rId6465" xr:uid="{184ECB84-24ED-4FA1-BE4D-D9133764E486}"/>
    <hyperlink ref="E415" r:id="rId6466" display="https://www.daloopa.com/src/51078102" xr:uid="{36907545-0DA5-4B7E-B22B-E9FA266C7B31}"/>
    <hyperlink ref="H415" r:id="rId6467" display="https://www.daloopa.com/src/51519647" xr:uid="{F71D073F-DCC7-454B-A54A-05D2B6A6CA9B}"/>
    <hyperlink ref="AU415" r:id="rId6468" display="https://www.daloopa.com/src/51090746" xr:uid="{F58EA72D-1982-475E-8EDF-95EF0350BE78}"/>
    <hyperlink ref="AW415" r:id="rId6469" display="https://www.daloopa.com/src/51431314" xr:uid="{2666FDD8-98E5-4302-8C23-D9EEF5B8D809}"/>
    <hyperlink ref="A416" r:id="rId6470" xr:uid="{05346242-A786-45A3-BEBD-4955C7142DA6}"/>
    <hyperlink ref="C416" r:id="rId6471" xr:uid="{43A70D42-D584-4BD3-A95B-BC44027AC2B1}"/>
    <hyperlink ref="E416" r:id="rId6472" display="https://www.daloopa.com/src/51078090" xr:uid="{14150F74-9DD5-4BE8-B554-D749858CD558}"/>
    <hyperlink ref="F416" r:id="rId6473" display="https://www.daloopa.com/src/51078126" xr:uid="{B2F7923D-135C-418F-BA3A-777EFF92D503}"/>
    <hyperlink ref="G416" r:id="rId6474" display="https://www.daloopa.com/src/51078160" xr:uid="{049A21F9-180C-48E5-A9B6-A143D370378F}"/>
    <hyperlink ref="H416" r:id="rId6475" display="https://www.daloopa.com/src/51519648" xr:uid="{6672B332-8F1F-4692-A601-0D29FA8214D8}"/>
    <hyperlink ref="I416" r:id="rId6476" display="https://www.daloopa.com/src/51091042" xr:uid="{E4D09556-D6CB-4CE5-A564-1890DB727F9E}"/>
    <hyperlink ref="AU416" r:id="rId6477" display="https://www.daloopa.com/src/51090747" xr:uid="{CE4128D3-66BF-4801-9E42-15D5B37E98A5}"/>
    <hyperlink ref="AV416" r:id="rId6478" display="https://www.daloopa.com/src/51431287" xr:uid="{DB3F027E-E8E4-49A1-B513-59D4839B8073}"/>
    <hyperlink ref="AW416" r:id="rId6479" display="https://www.daloopa.com/src/51431315" xr:uid="{1A8972D0-6E42-424F-883A-4AFFE2CD1A30}"/>
    <hyperlink ref="A417" r:id="rId6480" xr:uid="{5A7F0D45-7966-483A-A786-341F08C602E2}"/>
    <hyperlink ref="C417" r:id="rId6481" xr:uid="{ED3B8C8F-6E71-4D81-95FB-8C570CC55584}"/>
    <hyperlink ref="E417" r:id="rId6482" display="https://www.daloopa.com/src/51078091" xr:uid="{48DE2561-E26B-490B-A770-FE9E9ED03B10}"/>
    <hyperlink ref="G417" r:id="rId6483" display="https://www.daloopa.com/src/51078161" xr:uid="{9E4A92AB-0AA0-4D4E-8A42-169CC29840E7}"/>
    <hyperlink ref="H417" r:id="rId6484" display="https://www.daloopa.com/src/51519649" xr:uid="{0B0EDEBA-D8EB-40C9-97F7-425376913324}"/>
    <hyperlink ref="AU417" r:id="rId6485" display="https://www.daloopa.com/src/51090749" xr:uid="{E818FA17-26F9-4E8F-BA05-13BE6C8CA8CC}"/>
    <hyperlink ref="A418" r:id="rId6486" xr:uid="{7F1C6C29-B67A-4BBF-9E8E-9A7BA68B9BEB}"/>
    <hyperlink ref="C418" r:id="rId6487" xr:uid="{481FD3DD-98FC-4656-A4F4-2DD9DB444457}"/>
    <hyperlink ref="F418" r:id="rId6488" display="https://www.daloopa.com/src/51078127" xr:uid="{18C7F279-192B-4239-B31D-CDFCEC74A535}"/>
    <hyperlink ref="H418" r:id="rId6489" display="https://www.daloopa.com/src/51519650" xr:uid="{5D85E476-4A45-43EC-9F7E-921DF21871B7}"/>
    <hyperlink ref="AU418" r:id="rId6490" display="https://www.daloopa.com/src/51090748" xr:uid="{3108BEC7-7454-43CD-951E-F833478F8903}"/>
    <hyperlink ref="A419" r:id="rId6491" xr:uid="{2CF38EB2-4BC0-458E-8AE2-C34ACDCB0C29}"/>
    <hyperlink ref="C419" r:id="rId6492" xr:uid="{D4A3DCA1-6B60-404A-9AC4-2E5C70B7CAEC}"/>
    <hyperlink ref="AV419" r:id="rId6493" display="https://www.daloopa.com/src/51431288" xr:uid="{FCA35C4E-4022-4008-87FA-2B2B24672D5F}"/>
    <hyperlink ref="A420" r:id="rId6494" xr:uid="{EA742195-8800-4673-BB9E-0E529A77B9FE}"/>
    <hyperlink ref="C420" r:id="rId6495" xr:uid="{DF4D2217-A7FF-464C-8B5B-D4B7B421F134}"/>
    <hyperlink ref="E420" r:id="rId6496" display="https://www.daloopa.com/src/51078092" xr:uid="{1C66C23C-171B-492E-A637-B682530FEBA1}"/>
    <hyperlink ref="F420" r:id="rId6497" display="https://www.daloopa.com/src/51078128" xr:uid="{B1313CCE-FE0F-4ACB-92C7-4679F83CA3FB}"/>
    <hyperlink ref="G420" r:id="rId6498" display="https://www.daloopa.com/src/51078162" xr:uid="{475219AD-8A97-4340-A4D6-FF8AE8BE0500}"/>
    <hyperlink ref="H420" r:id="rId6499" display="https://www.daloopa.com/src/51519651" xr:uid="{6B7FD9FE-47ED-48F7-BC72-F5B88031E99B}"/>
    <hyperlink ref="I420" r:id="rId6500" display="https://www.daloopa.com/src/51091043" xr:uid="{24D59DB8-95B3-4613-A842-301C6BF6E301}"/>
    <hyperlink ref="AU420" r:id="rId6501" display="https://www.daloopa.com/src/51090750" xr:uid="{5FE873C8-8622-470C-945E-A0C5F2C9E1F0}"/>
    <hyperlink ref="AV420" r:id="rId6502" display="https://www.daloopa.com/src/51431289" xr:uid="{9475AECD-7ABE-42A8-8786-2C5F3003E2FD}"/>
    <hyperlink ref="AW420" r:id="rId6503" display="https://www.daloopa.com/src/51431316" xr:uid="{85168274-1520-469B-BD97-6743AC2494F2}"/>
    <hyperlink ref="A421" r:id="rId6504" xr:uid="{91780294-AAA8-4429-91A9-01E71D6C005B}"/>
    <hyperlink ref="C421" r:id="rId6505" xr:uid="{1EB16B00-37F6-4DC0-B952-7E0563B6920D}"/>
    <hyperlink ref="F421" r:id="rId6506" display="https://www.daloopa.com/src/51078129" xr:uid="{EF0220F0-F3F0-4200-B461-018AF1D3AC21}"/>
    <hyperlink ref="H421" r:id="rId6507" display="https://www.daloopa.com/src/51519652" xr:uid="{4861BEDD-0CF8-4D72-81C3-8BEA553ED035}"/>
    <hyperlink ref="I421" r:id="rId6508" display="https://www.daloopa.com/src/51091044" xr:uid="{CAD6D3BB-58B8-4E09-910A-6A66E7D2C738}"/>
    <hyperlink ref="AU421" r:id="rId6509" display="https://www.daloopa.com/src/51090751" xr:uid="{FE01984F-A9C0-43ED-88F9-25CF05294A23}"/>
    <hyperlink ref="A422" r:id="rId6510" xr:uid="{11524112-B7C6-40AD-95C4-D0457406EC37}"/>
    <hyperlink ref="C422" r:id="rId6511" xr:uid="{E6A12659-0CE7-4AB0-BC11-B14BD423692D}"/>
    <hyperlink ref="E422" r:id="rId6512" display="https://www.daloopa.com/src/51078093" xr:uid="{30CF364B-7D4E-43EE-AC73-37771F95ED58}"/>
    <hyperlink ref="F422" r:id="rId6513" display="https://www.daloopa.com/src/51078130" xr:uid="{F2EFEC3D-956E-4E45-BC94-8CC8BC6EAB18}"/>
    <hyperlink ref="G422" r:id="rId6514" display="https://www.daloopa.com/src/51078163" xr:uid="{F9284AA3-DFB9-4A09-892C-98EF360E5323}"/>
    <hyperlink ref="H422" r:id="rId6515" display="https://www.daloopa.com/src/51519653" xr:uid="{E4BBD587-15B6-46FB-A821-DEFF84CC1A16}"/>
    <hyperlink ref="I422" r:id="rId6516" display="https://www.daloopa.com/src/51091045" xr:uid="{E5837C74-472B-4E4E-8070-D88E0C9169AC}"/>
    <hyperlink ref="AU422" r:id="rId6517" display="https://www.daloopa.com/src/51090752" xr:uid="{159670B2-0D67-41A3-BA82-FCAD8EE4C3BC}"/>
    <hyperlink ref="AV422" r:id="rId6518" display="https://www.daloopa.com/src/51431290" xr:uid="{26E7AF81-D070-465A-85AA-1A1CD3C657C5}"/>
    <hyperlink ref="AW422" r:id="rId6519" display="https://www.daloopa.com/src/51431317" xr:uid="{BBFC6828-04A5-4E91-A767-D0A135C999D1}"/>
    <hyperlink ref="A424" r:id="rId6520" xr:uid="{B49E1436-F56A-4E3B-9FC6-A1365D37A99F}"/>
    <hyperlink ref="C424" r:id="rId6521" xr:uid="{F13C83A4-AA68-4C48-A1F7-E01BB09B690D}"/>
    <hyperlink ref="E424" r:id="rId6522" display="https://www.daloopa.com/src/51078094" xr:uid="{DBF1D166-ED48-45A0-A68A-8E9202EABAFC}"/>
    <hyperlink ref="F424" r:id="rId6523" display="https://www.daloopa.com/src/51078131" xr:uid="{3A530611-7966-43AE-B89B-AB8041FD3DC3}"/>
    <hyperlink ref="G424" r:id="rId6524" display="https://www.daloopa.com/src/51078164" xr:uid="{936D7703-A751-46C2-AB04-4EFFE6DAC4A0}"/>
    <hyperlink ref="H424" r:id="rId6525" display="https://www.daloopa.com/src/51519654" xr:uid="{A4C69EB3-75F6-4845-B56E-73FA99E38C4E}"/>
    <hyperlink ref="I424" r:id="rId6526" display="https://www.daloopa.com/src/51091046" xr:uid="{3CA33B6A-00EC-4963-8C95-C9011FAB54A3}"/>
    <hyperlink ref="AU424" r:id="rId6527" display="https://www.daloopa.com/src/51090753" xr:uid="{17E50B83-96ED-452D-9066-9B61419451BE}"/>
    <hyperlink ref="AV424" r:id="rId6528" display="https://www.daloopa.com/src/51431291" xr:uid="{BFC0C850-2E07-43D2-83A0-660FA981EB12}"/>
    <hyperlink ref="AW424" r:id="rId6529" display="https://www.daloopa.com/src/51431318" xr:uid="{D5023943-48EF-40ED-9608-523919FE79EE}"/>
    <hyperlink ref="A426" r:id="rId6530" xr:uid="{0728E177-3A77-45A0-B979-351D72F5741C}"/>
    <hyperlink ref="C426" r:id="rId6531" xr:uid="{2F46E973-BE06-4756-B9E7-474CB82A65A0}"/>
    <hyperlink ref="E426" r:id="rId6532" display="https://www.daloopa.com/src/51078095" xr:uid="{46C29A1E-9C25-4DAC-A1C0-574ADFB88171}"/>
    <hyperlink ref="F426" r:id="rId6533" display="https://www.daloopa.com/src/51078132" xr:uid="{E3BD0303-8088-4DFF-A64F-B4D86C7DC552}"/>
    <hyperlink ref="G426" r:id="rId6534" display="https://www.daloopa.com/src/51078165" xr:uid="{3C1F96B8-A337-47BC-BBE3-7F12BAB43F61}"/>
    <hyperlink ref="H426" r:id="rId6535" display="https://www.daloopa.com/src/51519655" xr:uid="{D81EB4BB-87B7-48CC-84DA-E5ACBA1947C9}"/>
    <hyperlink ref="I426" r:id="rId6536" display="https://www.daloopa.com/src/51091047" xr:uid="{93279BF8-675F-4774-8423-6682A71E48D2}"/>
    <hyperlink ref="AU426" r:id="rId6537" display="https://www.daloopa.com/src/51090754" xr:uid="{A8160AAE-5BED-4BC5-A27F-C72591B31D20}"/>
    <hyperlink ref="AV426" r:id="rId6538" display="https://www.daloopa.com/src/51431292" xr:uid="{3492E00A-F530-4ECB-B219-CE4DA7A2766D}"/>
    <hyperlink ref="AW426" r:id="rId6539" display="https://www.daloopa.com/src/51431319" xr:uid="{F171E0E6-6162-42C7-9600-47EC392AC0F0}"/>
    <hyperlink ref="A427" r:id="rId6540" xr:uid="{C27C013C-26B6-441E-87FA-A37F88186CBF}"/>
    <hyperlink ref="C427" r:id="rId6541" xr:uid="{1A8CDB03-2510-41A2-911D-E5D9C5FBDBAB}"/>
    <hyperlink ref="E427" r:id="rId6542" display="https://www.daloopa.com/src/51078096" xr:uid="{9F2DEBAE-9BAE-46F4-B4FC-2381E559212E}"/>
    <hyperlink ref="F427" r:id="rId6543" display="https://www.daloopa.com/src/51078133" xr:uid="{D008A4FF-FFC4-42CC-8D49-57DB483DD7AE}"/>
    <hyperlink ref="G427" r:id="rId6544" display="https://www.daloopa.com/src/51078166" xr:uid="{36266719-3B31-4EE1-8C6B-F9BF942D9B8F}"/>
    <hyperlink ref="H427" r:id="rId6545" display="https://www.daloopa.com/src/51519656" xr:uid="{FAE369D3-D56C-4CCC-A2FE-9215E7417AA3}"/>
    <hyperlink ref="I427" r:id="rId6546" display="https://www.daloopa.com/src/51091048" xr:uid="{3DDF27BE-0E7F-4F55-AC95-61A345BA6442}"/>
    <hyperlink ref="AU427" r:id="rId6547" display="https://www.daloopa.com/src/51090755" xr:uid="{C19781A0-6A03-43E3-9EAC-B6C9A7C05313}"/>
    <hyperlink ref="AV427" r:id="rId6548" display="https://www.daloopa.com/src/51431293" xr:uid="{E155F9F8-14EA-427E-9C93-096463EBC6FD}"/>
    <hyperlink ref="AW427" r:id="rId6549" display="https://www.daloopa.com/src/51431320" xr:uid="{7AA732B3-19B0-4B68-A917-DDB777A8A191}"/>
    <hyperlink ref="A430" r:id="rId6550" xr:uid="{0DA14981-967B-449D-9A41-9FD32A36DF4E}"/>
    <hyperlink ref="C430" r:id="rId6551" xr:uid="{28DECAEE-88C9-4FD8-8D7E-9016B2324F9C}"/>
    <hyperlink ref="E430" r:id="rId6552" display="https://www.daloopa.com/src/51078103" xr:uid="{367722FC-01DA-4DCC-ADE8-90757AA1A17F}"/>
    <hyperlink ref="F430" r:id="rId6553" display="https://www.daloopa.com/src/51078134" xr:uid="{C3C7AD89-5A66-40EE-A564-B2E18666969D}"/>
    <hyperlink ref="G430" r:id="rId6554" display="https://www.daloopa.com/src/51078167" xr:uid="{8BB2687D-B7DC-459A-BA14-3A96FCC002AF}"/>
    <hyperlink ref="H430" r:id="rId6555" display="https://www.daloopa.com/src/51432575" xr:uid="{D79EFFE6-F69D-417C-9CE5-9B2B63ECF3EC}"/>
    <hyperlink ref="L430" r:id="rId6556" display="https://www.daloopa.com/src/51432486" xr:uid="{0F7D7698-0067-48D9-933F-D6A8BB0A70CB}"/>
    <hyperlink ref="P430" r:id="rId6557" display="https://www.daloopa.com/src/51432906" xr:uid="{208C6C84-0F23-4C5B-8416-990CCC22AED0}"/>
    <hyperlink ref="A431" r:id="rId6558" xr:uid="{F1874BCA-5CFE-49D6-8AB4-FB5ADF199A97}"/>
    <hyperlink ref="C431" r:id="rId6559" xr:uid="{FD25B525-E9D4-4C91-9285-9A4B5F1489D8}"/>
    <hyperlink ref="E431" r:id="rId6560" display="https://www.daloopa.com/src/51078104" xr:uid="{35FCB51A-0132-4507-BDA0-D48FCAB62039}"/>
    <hyperlink ref="F431" r:id="rId6561" display="https://www.daloopa.com/src/51078135" xr:uid="{804B14AE-1080-4A68-9A0D-33B0E026735B}"/>
    <hyperlink ref="G431" r:id="rId6562" display="https://www.daloopa.com/src/51078168" xr:uid="{7FCC1D59-0688-40BF-8C3E-8F9E3FC3ADB1}"/>
    <hyperlink ref="H431" r:id="rId6563" display="https://www.daloopa.com/src/51432576" xr:uid="{10C62658-C16F-4FA5-9BE8-99B63C100918}"/>
    <hyperlink ref="L431" r:id="rId6564" display="https://www.daloopa.com/src/51432487" xr:uid="{0E22FB18-A004-44DA-B093-45E053D9B029}"/>
    <hyperlink ref="P431" r:id="rId6565" display="https://www.daloopa.com/src/51432907" xr:uid="{F69CEB15-C218-4020-A50C-B335FC8F8F5E}"/>
    <hyperlink ref="A432" r:id="rId6566" xr:uid="{7EEBABF3-5B94-4EF6-B26C-9DDD8B10205D}"/>
    <hyperlink ref="C432" r:id="rId6567" xr:uid="{11887231-FA86-4774-846C-575075262F46}"/>
    <hyperlink ref="E432" r:id="rId6568" display="https://www.daloopa.com/src/51078105" xr:uid="{98C08591-AF60-4373-BC3C-CD19E7526EA0}"/>
    <hyperlink ref="F432" r:id="rId6569" display="https://www.daloopa.com/src/51078136" xr:uid="{FC16B440-FFFE-47ED-B751-B7F22CE90B53}"/>
    <hyperlink ref="G432" r:id="rId6570" display="https://www.daloopa.com/src/51078169" xr:uid="{18B47150-6940-4EA2-B402-6B665B3922E4}"/>
    <hyperlink ref="H432" r:id="rId6571" display="https://www.daloopa.com/src/51432577" xr:uid="{C93D9A74-86A8-4D6D-BDC0-921093A941FF}"/>
    <hyperlink ref="L432" r:id="rId6572" display="https://www.daloopa.com/src/51432488" xr:uid="{E82487D8-FA14-4626-B526-9A8C9815FA24}"/>
    <hyperlink ref="P432" r:id="rId6573" display="https://www.daloopa.com/src/51432908" xr:uid="{12A5742F-CE43-4CED-8729-4A74967BA4D4}"/>
    <hyperlink ref="A434" r:id="rId6574" xr:uid="{46F2FDA0-52FA-425F-ADB7-467274CC6826}"/>
    <hyperlink ref="C434" r:id="rId6575" xr:uid="{E741E740-CBF4-4A77-9AE8-351A8B41CFCD}"/>
    <hyperlink ref="E434" r:id="rId6576" display="https://www.daloopa.com/src/51078106" xr:uid="{14EAD611-C797-472B-931F-30AD2FA49377}"/>
    <hyperlink ref="F434" r:id="rId6577" display="https://www.daloopa.com/src/51078137" xr:uid="{73C8510D-71A9-4E8A-BE80-D6C1DC1C6667}"/>
    <hyperlink ref="G434" r:id="rId6578" display="https://www.daloopa.com/src/51078170" xr:uid="{80020CBD-157D-4A1C-87BE-D9109CB3C036}"/>
    <hyperlink ref="H434" r:id="rId6579" display="https://www.daloopa.com/src/51432578" xr:uid="{437EE18E-6306-496E-92D4-738271DAB735}"/>
    <hyperlink ref="L434" r:id="rId6580" display="https://www.daloopa.com/src/51432489" xr:uid="{2A1BB52A-9AB0-4E81-9BF8-A2E1EACD1DE3}"/>
    <hyperlink ref="P434" r:id="rId6581" display="https://www.daloopa.com/src/51432909" xr:uid="{874088CB-3C54-46C3-AC26-7D87E7674504}"/>
    <hyperlink ref="A435" r:id="rId6582" xr:uid="{97B4C94F-BD47-4B24-894F-5B5875FB7D64}"/>
    <hyperlink ref="C435" r:id="rId6583" xr:uid="{74334357-B548-4608-A159-FBE6E79BF457}"/>
    <hyperlink ref="E435" r:id="rId6584" display="https://www.daloopa.com/src/51078107" xr:uid="{D6734E53-A76B-482B-82DC-06ADA6B31373}"/>
    <hyperlink ref="F435" r:id="rId6585" display="https://www.daloopa.com/src/51078138" xr:uid="{F54A9E3E-E4CE-4A93-A7D9-6CE0560B227E}"/>
    <hyperlink ref="G435" r:id="rId6586" display="https://www.daloopa.com/src/51078171" xr:uid="{F1F327E0-5714-4523-A89A-C15EDB32081D}"/>
    <hyperlink ref="H435" r:id="rId6587" display="https://www.daloopa.com/src/51432579" xr:uid="{56E3603F-20B6-4EEB-8812-22EE184C9463}"/>
    <hyperlink ref="L435" r:id="rId6588" display="https://www.daloopa.com/src/51432490" xr:uid="{59AF7324-007F-4EE8-AFC0-EDC49892C3DB}"/>
    <hyperlink ref="P435" r:id="rId6589" display="https://www.daloopa.com/src/51432996" xr:uid="{EBD41099-E43D-42DA-B870-5BCA373C4D9E}"/>
    <hyperlink ref="A439" r:id="rId6590" xr:uid="{E8101E73-0EB1-4CE9-9E5A-3CDF771E6893}"/>
    <hyperlink ref="C439" r:id="rId6591" xr:uid="{574E08E1-49E2-4034-A9EC-FBD8361946FB}"/>
    <hyperlink ref="E439" r:id="rId6592" display="https://www.daloopa.com/src/4425240" xr:uid="{F894DC63-FE52-4D90-B158-8D7949441D58}"/>
    <hyperlink ref="F439" r:id="rId6593" display="https://www.daloopa.com/src/4440875" xr:uid="{9C6C80A1-E492-4F4F-90FD-5ED99DF4E4C7}"/>
    <hyperlink ref="G439" r:id="rId6594" display="https://www.daloopa.com/src/4441102" xr:uid="{801BB551-FAE9-48BF-8FA3-AF308F616BA1}"/>
    <hyperlink ref="H439" r:id="rId6595" display="https://www.daloopa.com/src/4425290" xr:uid="{E8A09611-909D-4172-9C82-28994DFD4878}"/>
    <hyperlink ref="I439" r:id="rId6596" display="https://www.daloopa.com/src/4425313" xr:uid="{FDE5D7A8-AFB5-4482-B5EF-92A834D584F3}"/>
    <hyperlink ref="J439" r:id="rId6597" display="https://www.daloopa.com/src/4441524" xr:uid="{0A56B447-47FC-4D6A-8898-6BCC2338BB02}"/>
    <hyperlink ref="L439" r:id="rId6598" display="https://www.daloopa.com/src/51441263" xr:uid="{2DE1013D-0A73-4416-9815-19868B896163}"/>
    <hyperlink ref="P439" r:id="rId6599" display="https://www.daloopa.com/src/51441959" xr:uid="{66A2DA41-50B5-4308-9ED3-3A36DD6D8BD6}"/>
    <hyperlink ref="Z439" r:id="rId6600" display="https://www.daloopa.com/src/51085250" xr:uid="{FD5AFE80-43FD-47B3-9643-C806BF23702E}"/>
    <hyperlink ref="AA439" r:id="rId6601" display="https://www.daloopa.com/src/51085325" xr:uid="{B7474DEC-AFCA-420C-9867-F2F0C9CB926A}"/>
    <hyperlink ref="AB439" r:id="rId6602" display="https://www.daloopa.com/src/51085634" xr:uid="{AA24EF56-0877-4539-A8CD-B8E2A3C84F3D}"/>
    <hyperlink ref="AD439" r:id="rId6603" display="https://www.daloopa.com/src/4442554" xr:uid="{661E0373-860B-4D18-8B95-AA19BD0E8054}"/>
    <hyperlink ref="AE439" r:id="rId6604" display="https://www.daloopa.com/src/4425152" xr:uid="{E470C7FF-0DE7-43D6-A884-56AF098A038A}"/>
    <hyperlink ref="AF439" r:id="rId6605" display="https://www.daloopa.com/src/4425393" xr:uid="{663C276B-54FA-420E-81D2-BA6835C4373F}"/>
    <hyperlink ref="AH439" r:id="rId6606" display="https://www.daloopa.com/src/8847803" xr:uid="{47DA88C2-AEA6-4E24-BEF3-FE589229F1E6}"/>
    <hyperlink ref="AI439" r:id="rId6607" display="https://www.daloopa.com/src/18755993" xr:uid="{800108A1-FDC1-48F1-9911-85C559518105}"/>
    <hyperlink ref="AJ439" r:id="rId6608" display="https://www.daloopa.com/src/18747983" xr:uid="{53A9BFD7-504E-4829-BABA-7BA752099799}"/>
    <hyperlink ref="AU439" r:id="rId6609" display="https://www.daloopa.com/src/45801993" xr:uid="{6A6095CD-764D-40F6-9613-667B1AE9429A}"/>
    <hyperlink ref="AV439" r:id="rId6610" display="https://www.daloopa.com/src/51519610" xr:uid="{886E995F-9AD3-43E5-A422-2256D0E4F63D}"/>
    <hyperlink ref="AW439" r:id="rId6611" display="https://www.daloopa.com/src/51519618" xr:uid="{91D425BD-0F85-4679-8A86-47D4320C1AA9}"/>
    <hyperlink ref="AZ439" r:id="rId6612" display="https://www.daloopa.com/src/51172062" xr:uid="{A66707B4-63B4-4571-B2F1-E0E5685E101D}"/>
    <hyperlink ref="BA439" r:id="rId6613" display="https://www.daloopa.com/src/45801994" xr:uid="{95E7BD89-85C1-447A-A869-1EEDA54E8A4D}"/>
    <hyperlink ref="BB439" r:id="rId6614" display="https://www.daloopa.com/src/45801995" xr:uid="{9A4C77A9-ABD3-48F7-8735-4AB7F8E66F0A}"/>
    <hyperlink ref="A442" r:id="rId6615" xr:uid="{F46E4FAC-7EE0-4072-8EE9-58BA9132E668}"/>
    <hyperlink ref="C442" r:id="rId6616" xr:uid="{1227C3A9-02B2-4361-9D0C-449A611E7ADE}"/>
    <hyperlink ref="E442" r:id="rId6617" display="https://www.daloopa.com/src/4425241" xr:uid="{A1FE2839-C25B-4053-9FC7-7A5F5733B54A}"/>
    <hyperlink ref="F442" r:id="rId6618" display="https://www.daloopa.com/src/4440876" xr:uid="{AD5AD445-6699-409D-9738-ECD3A355ACB9}"/>
    <hyperlink ref="G442" r:id="rId6619" display="https://www.daloopa.com/src/4441103" xr:uid="{F8815C2A-106B-4275-A471-39C36BEDBDDF}"/>
    <hyperlink ref="H442" r:id="rId6620" display="https://www.daloopa.com/src/4425291" xr:uid="{2931EE3C-C155-4FA2-A588-2526437A68B9}"/>
    <hyperlink ref="I442" r:id="rId6621" display="https://www.daloopa.com/src/4425314" xr:uid="{71ACB031-529D-400B-9558-C2E215F77793}"/>
    <hyperlink ref="J442" r:id="rId6622" display="https://www.daloopa.com/src/4441525" xr:uid="{D2ED1843-055B-46E1-B984-4B97D7799780}"/>
    <hyperlink ref="L442" r:id="rId6623" display="https://www.daloopa.com/src/51441264" xr:uid="{E65FF1FA-944C-4CE8-A157-890CC7CA8599}"/>
    <hyperlink ref="P442" r:id="rId6624" display="https://www.daloopa.com/src/51441960" xr:uid="{4239710B-2F35-4052-B545-DDCB245E3A34}"/>
    <hyperlink ref="Z442" r:id="rId6625" display="https://www.daloopa.com/src/51085251" xr:uid="{F4FF9003-BF37-497E-B2BE-49E49690723C}"/>
    <hyperlink ref="AA442" r:id="rId6626" display="https://www.daloopa.com/src/51085324" xr:uid="{A7842025-87C2-4E80-9865-236090B6C3F6}"/>
    <hyperlink ref="AB442" r:id="rId6627" display="https://www.daloopa.com/src/51085638" xr:uid="{DEE2D0E6-5641-4D53-979A-C2D0C0C00519}"/>
    <hyperlink ref="AD442" r:id="rId6628" display="https://www.daloopa.com/src/4442555" xr:uid="{8B425994-349E-41D5-97A5-79B1444CEE12}"/>
    <hyperlink ref="AE442" r:id="rId6629" display="https://www.daloopa.com/src/4425137" xr:uid="{5E32CAAC-031C-41EF-9EDC-641FAA974433}"/>
    <hyperlink ref="AF442" r:id="rId6630" display="https://www.daloopa.com/src/4425394" xr:uid="{EB6E26F6-530F-4CF7-AABE-DED18B6E7BCB}"/>
    <hyperlink ref="AH442" r:id="rId6631" display="https://www.daloopa.com/src/8847804" xr:uid="{5EA2E261-F4D3-4A83-AE29-1DC3C8FE0FEF}"/>
    <hyperlink ref="AI442" r:id="rId6632" display="https://www.daloopa.com/src/18755987" xr:uid="{C1F051A1-01B6-4165-98EF-1617EF2F42F2}"/>
    <hyperlink ref="AJ442" r:id="rId6633" display="https://www.daloopa.com/src/18747984" xr:uid="{0B143845-63DF-4C3F-AEC9-D87B5FC0DBB6}"/>
    <hyperlink ref="AU442" r:id="rId6634" display="https://www.daloopa.com/src/45801996" xr:uid="{AA756E08-B335-4F9B-A646-894BF0856E3B}"/>
    <hyperlink ref="AV442" r:id="rId6635" display="https://www.daloopa.com/src/51519619" xr:uid="{3D51FBC5-0C70-4405-8FFB-33AE70F089D1}"/>
    <hyperlink ref="AW442" r:id="rId6636" display="https://www.daloopa.com/src/51519620" xr:uid="{4418398B-35AD-4DD2-9369-1629E3626944}"/>
    <hyperlink ref="AZ442" r:id="rId6637" display="https://www.daloopa.com/src/51172063" xr:uid="{90E4226E-764D-4E36-89B0-51680F8C3524}"/>
    <hyperlink ref="BA442" r:id="rId6638" display="https://www.daloopa.com/src/45801997" xr:uid="{E86612A9-B237-4AB8-B958-2502A1159ECA}"/>
    <hyperlink ref="BB442" r:id="rId6639" display="https://www.daloopa.com/src/45801998" xr:uid="{0B7E94BB-9801-43E1-9F0F-396FCBC6956B}"/>
    <hyperlink ref="A443" r:id="rId6640" xr:uid="{3DA5C9E6-F7C6-4892-B14B-26A614C19E55}"/>
    <hyperlink ref="C443" r:id="rId6641" xr:uid="{270F4692-13D8-4461-8F90-C3B3C36C8793}"/>
    <hyperlink ref="E443" r:id="rId6642" display="https://www.daloopa.com/src/4425242" xr:uid="{4DE94D91-4148-4C53-AFF9-94AA408D66F3}"/>
    <hyperlink ref="F443" r:id="rId6643" display="https://www.daloopa.com/src/4440878" xr:uid="{AB7CED55-C1AA-4F84-B181-E72C2D7BD28E}"/>
    <hyperlink ref="G443" r:id="rId6644" display="https://www.daloopa.com/src/4441105" xr:uid="{88C0DE91-57C3-4337-BDC5-83AE38470B60}"/>
    <hyperlink ref="H443" r:id="rId6645" display="https://www.daloopa.com/src/4425293" xr:uid="{A978C309-E73C-476A-BB44-4CF08F0B0DDC}"/>
    <hyperlink ref="AU443" r:id="rId6646" display="https://www.daloopa.com/src/45801999" xr:uid="{83EF67B2-B9E4-4033-8571-FA092CC31DAA}"/>
    <hyperlink ref="A444" r:id="rId6647" xr:uid="{40149145-4E88-4641-B09B-FBD4B7D1F1A3}"/>
    <hyperlink ref="C444" r:id="rId6648" xr:uid="{88E9A74C-95EA-49E7-975B-940431A01984}"/>
    <hyperlink ref="E444" r:id="rId6649" display="https://www.daloopa.com/src/4425243" xr:uid="{442E41C8-5618-40A9-8B81-654C3259ECDD}"/>
    <hyperlink ref="F444" r:id="rId6650" display="https://www.daloopa.com/src/4440879" xr:uid="{74949ADA-2CC8-40E4-A768-D3AF41CBD327}"/>
    <hyperlink ref="G444" r:id="rId6651" display="https://www.daloopa.com/src/4441106" xr:uid="{7ECA239D-9E6F-401A-B238-9FE05CD7D5B3}"/>
    <hyperlink ref="H444" r:id="rId6652" display="https://www.daloopa.com/src/4425294" xr:uid="{1B43FC21-F4D3-4BDD-A401-3B141B3074F5}"/>
    <hyperlink ref="AU444" r:id="rId6653" display="https://www.daloopa.com/src/45802000" xr:uid="{2EE93B26-F476-4075-9CD1-AA9393E9E116}"/>
    <hyperlink ref="A445" r:id="rId6654" xr:uid="{6943665E-7307-4831-8142-7A77B52BBD12}"/>
    <hyperlink ref="C445" r:id="rId6655" xr:uid="{93B45CFE-4C8E-4AB8-9F5A-4A07ED69A67F}"/>
    <hyperlink ref="P445" r:id="rId6656" display="https://www.daloopa.com/src/51441961" xr:uid="{0B13D98B-C7D5-4FA1-9541-2404BE377B56}"/>
    <hyperlink ref="AW445" r:id="rId6657" display="https://www.daloopa.com/src/51519621" xr:uid="{DA1FED5F-4C45-4EC6-83F6-90D8DD11732E}"/>
    <hyperlink ref="A446" r:id="rId6658" xr:uid="{4DB5979E-70DB-4AE8-AF90-4D6C8195E411}"/>
    <hyperlink ref="C446" r:id="rId6659" xr:uid="{2963EA57-437A-4D42-A9A2-36925AAB041B}"/>
    <hyperlink ref="L446" r:id="rId6660" display="https://www.daloopa.com/src/51441265" xr:uid="{B8E881CD-6AE5-4B79-BC90-95FC84088725}"/>
    <hyperlink ref="AV446" r:id="rId6661" display="https://www.daloopa.com/src/51519622" xr:uid="{04C77C51-4AA5-4727-8FA1-33A3921C78EB}"/>
    <hyperlink ref="A447" r:id="rId6662" xr:uid="{56403DC4-E383-4EA8-82F8-0277DD03843B}"/>
    <hyperlink ref="C447" r:id="rId6663" xr:uid="{E1E4A48B-6CE8-4D22-9603-A9B8E02E28EC}"/>
    <hyperlink ref="E447" r:id="rId6664" display="https://www.daloopa.com/src/64849622" xr:uid="{79F21B92-2BD3-4A10-A86B-67A289E3F680}"/>
    <hyperlink ref="F447" r:id="rId6665" display="https://www.daloopa.com/src/4440877" xr:uid="{2300020C-5E40-41B7-AA14-D1FB29C9BAC4}"/>
    <hyperlink ref="G447" r:id="rId6666" display="https://www.daloopa.com/src/4441104" xr:uid="{716EC655-8319-42F2-92DF-A0FD723CBCF0}"/>
    <hyperlink ref="H447" r:id="rId6667" display="https://www.daloopa.com/src/4425292" xr:uid="{BAF0FCB0-3A67-4910-AA65-CF727A64727B}"/>
    <hyperlink ref="AU447" r:id="rId6668" display="https://www.daloopa.com/src/45802001" xr:uid="{B8FF6A45-A0AD-421E-A865-7603DD76D2B0}"/>
    <hyperlink ref="A448" r:id="rId6669" xr:uid="{FD7B65CD-4ACF-4729-9A2D-89FA3F0DA7EC}"/>
    <hyperlink ref="C448" r:id="rId6670" xr:uid="{5202847A-CCA7-4689-BCF5-DD838781E1E3}"/>
    <hyperlink ref="AD448" r:id="rId6671" display="https://www.daloopa.com/src/4442556" xr:uid="{F0CACC5D-992B-45C2-AC9F-BB71EF6D7A20}"/>
    <hyperlink ref="AE448" r:id="rId6672" display="https://www.daloopa.com/src/4425138" xr:uid="{A9E47F8B-7CB2-4EFC-80AE-08F687345728}"/>
    <hyperlink ref="AF448" r:id="rId6673" display="https://www.daloopa.com/src/4425395" xr:uid="{0C6EB72D-D5A1-4667-B49B-68CDF04410CF}"/>
    <hyperlink ref="BA448" r:id="rId6674" display="https://www.daloopa.com/src/45802002" xr:uid="{FEF516AA-49E2-4A6F-ADA7-420DD89DD6E2}"/>
    <hyperlink ref="A449" r:id="rId6675" xr:uid="{F076FAC1-5531-4ADB-9F88-DDF084742781}"/>
    <hyperlink ref="C449" r:id="rId6676" xr:uid="{B066602C-4270-4E7F-81BB-C6B1EF4B99D2}"/>
    <hyperlink ref="E449" r:id="rId6677" display="https://www.daloopa.com/src/4425244" xr:uid="{797C39FC-437F-4E80-BEB3-A7EA86BD4D4D}"/>
    <hyperlink ref="F449" r:id="rId6678" display="https://www.daloopa.com/src/4440880" xr:uid="{4752F9BC-1F36-4A9D-AF7E-82B1EB207931}"/>
    <hyperlink ref="G449" r:id="rId6679" display="https://www.daloopa.com/src/4441107" xr:uid="{6EABF8C3-3BC2-4B9A-9D0B-A1443EC5412B}"/>
    <hyperlink ref="H449" r:id="rId6680" display="https://www.daloopa.com/src/4425295" xr:uid="{24BA6416-8A5E-468B-8CB9-83AACFD38F48}"/>
    <hyperlink ref="I449" r:id="rId6681" display="https://www.daloopa.com/src/4425315" xr:uid="{9A0934E7-CF18-451B-8A40-30D79668E02C}"/>
    <hyperlink ref="J449" r:id="rId6682" display="https://www.daloopa.com/src/4441526" xr:uid="{304B4055-7969-4DC7-8A89-24998C9538B0}"/>
    <hyperlink ref="L449" r:id="rId6683" display="https://www.daloopa.com/src/51441266" xr:uid="{A2E868A7-65A1-4B76-8FFD-A544E6372F21}"/>
    <hyperlink ref="P449" r:id="rId6684" display="https://www.daloopa.com/src/51441962" xr:uid="{90315F0C-C5FF-434F-9B25-270846B25A8C}"/>
    <hyperlink ref="Z449" r:id="rId6685" display="https://www.daloopa.com/src/51085252" xr:uid="{561BEB43-572F-4997-B323-F8D9AC839939}"/>
    <hyperlink ref="AA449" r:id="rId6686" display="https://www.daloopa.com/src/51085316" xr:uid="{A59EC22C-D0D4-4BBB-AD93-8371452FBB4A}"/>
    <hyperlink ref="AB449" r:id="rId6687" display="https://www.daloopa.com/src/51085637" xr:uid="{AC348F1F-BFC8-4858-B20D-F95C128DDDC8}"/>
    <hyperlink ref="AD449" r:id="rId6688" display="https://www.daloopa.com/src/4442557" xr:uid="{EA9F9C5D-94A3-43B2-8C37-6FAB32776F82}"/>
    <hyperlink ref="AE449" r:id="rId6689" display="https://www.daloopa.com/src/4425139" xr:uid="{BBE9AD62-134F-4F08-8B98-9D5B39F7C2AC}"/>
    <hyperlink ref="AF449" r:id="rId6690" display="https://www.daloopa.com/src/4425396" xr:uid="{B8C1AF30-F769-43F1-A6CA-C8EA7AA9BC50}"/>
    <hyperlink ref="AH449" r:id="rId6691" display="https://www.daloopa.com/src/8847805" xr:uid="{124E3601-31D1-4685-AF01-FAC02D86B7A2}"/>
    <hyperlink ref="AI449" r:id="rId6692" display="https://www.daloopa.com/src/18755988" xr:uid="{E24381ED-72C5-4175-9B01-1E44D1AF38F3}"/>
    <hyperlink ref="AJ449" r:id="rId6693" display="https://www.daloopa.com/src/18747985" xr:uid="{EC3C7E4B-9145-40CD-8370-22E8E48466C2}"/>
    <hyperlink ref="AU449" r:id="rId6694" display="https://www.daloopa.com/src/45802003" xr:uid="{05B72E7D-FAF5-4D4B-85C0-5B0B7CA50F47}"/>
    <hyperlink ref="AV449" r:id="rId6695" display="https://www.daloopa.com/src/51519623" xr:uid="{9FB31356-DDAD-4D2B-A351-159E2D98FA60}"/>
    <hyperlink ref="AW449" r:id="rId6696" display="https://www.daloopa.com/src/51519624" xr:uid="{FC991E06-C56A-4351-90A3-3B5661F595EF}"/>
    <hyperlink ref="AZ449" r:id="rId6697" display="https://www.daloopa.com/src/51172064" xr:uid="{01F14E5B-E9A8-4650-A8EB-F695D712279C}"/>
    <hyperlink ref="BA449" r:id="rId6698" display="https://www.daloopa.com/src/45802004" xr:uid="{F5E560BE-EC1E-47A9-A60A-71F7362B9C6A}"/>
    <hyperlink ref="BB449" r:id="rId6699" display="https://www.daloopa.com/src/45802005" xr:uid="{BC15A128-C130-46D0-83C7-2D8ADFEAF455}"/>
    <hyperlink ref="A452" r:id="rId6700" xr:uid="{F9DE567D-9073-4C44-A695-99DE8D9AA26F}"/>
    <hyperlink ref="C452" r:id="rId6701" xr:uid="{68A74C6E-40C8-4206-BCB7-49582F8ED00C}"/>
    <hyperlink ref="E452" r:id="rId6702" display="https://www.daloopa.com/src/4425245" xr:uid="{176F7E33-E25C-47BD-A609-DE15E13D243F}"/>
    <hyperlink ref="F452" r:id="rId6703" display="https://www.daloopa.com/src/4440881" xr:uid="{BF41E7CB-C4B9-4092-841C-5C1F04158086}"/>
    <hyperlink ref="G452" r:id="rId6704" display="https://www.daloopa.com/src/4441108" xr:uid="{C5B0A770-4ADA-4CD6-8E21-78FA38288B99}"/>
    <hyperlink ref="H452" r:id="rId6705" display="https://www.daloopa.com/src/4425296" xr:uid="{21F3063D-9DE3-4F5E-9583-850BFD5C7A16}"/>
    <hyperlink ref="I452" r:id="rId6706" display="https://www.daloopa.com/src/4425316" xr:uid="{FA291BA2-6BA1-4F53-A848-FC4E874FB132}"/>
    <hyperlink ref="J452" r:id="rId6707" display="https://www.daloopa.com/src/4441527" xr:uid="{36BF02B7-E4F3-4936-AD96-F23B7CCAE109}"/>
    <hyperlink ref="K452" r:id="rId6708" display="https://www.daloopa.com/src/51088191" xr:uid="{992A9F9F-20F9-422C-99AD-25D063B92D01}"/>
    <hyperlink ref="L452" r:id="rId6709" display="https://www.daloopa.com/src/4425348" xr:uid="{4F7165B3-B617-4487-830C-AD8053D61867}"/>
    <hyperlink ref="O452" r:id="rId6710" display="https://www.daloopa.com/src/4442456" xr:uid="{4A1ACCDD-F8FD-4F31-AF9C-76277B9362E3}"/>
    <hyperlink ref="P452" r:id="rId6711" display="https://www.daloopa.com/src/51441963" xr:uid="{EB00475F-197B-4A72-BFCE-14553A4873C8}"/>
    <hyperlink ref="Z452" r:id="rId6712" display="https://www.daloopa.com/src/51085253" xr:uid="{F0F583A4-5578-43D1-ABEC-600FBD75FF16}"/>
    <hyperlink ref="AA452" r:id="rId6713" display="https://www.daloopa.com/src/51085322" xr:uid="{B3DD9BE9-49A9-4C44-8877-7B8208259AB9}"/>
    <hyperlink ref="AB452" r:id="rId6714" display="https://www.daloopa.com/src/51085636" xr:uid="{870186AE-B61A-4F76-B3F4-8D25C5819D7F}"/>
    <hyperlink ref="AD452" r:id="rId6715" display="https://www.daloopa.com/src/4442558" xr:uid="{5B9EA791-04D0-457A-9AA4-CE1EC7C76D7B}"/>
    <hyperlink ref="AE452" r:id="rId6716" display="https://www.daloopa.com/src/4425140" xr:uid="{E04E79AB-CB42-4EF3-B7F0-7A3C07D72ECA}"/>
    <hyperlink ref="AF452" r:id="rId6717" display="https://www.daloopa.com/src/4425397" xr:uid="{EE226028-4842-4846-BADC-9E5C7A882119}"/>
    <hyperlink ref="AH452" r:id="rId6718" display="https://www.daloopa.com/src/8847806" xr:uid="{B00B65B0-96B2-487F-A905-6C22276B0461}"/>
    <hyperlink ref="AI452" r:id="rId6719" display="https://www.daloopa.com/src/18755989" xr:uid="{6DE279A1-CB82-4874-8220-497949AA6D54}"/>
    <hyperlink ref="AJ452" r:id="rId6720" display="https://www.daloopa.com/src/18747981" xr:uid="{7BC442EE-3AF5-42BE-B6AF-D52E6CB1D6D6}"/>
    <hyperlink ref="AU452" r:id="rId6721" display="https://www.daloopa.com/src/45802006" xr:uid="{09219CC8-8033-4051-B4C6-BB43FC1A34D1}"/>
    <hyperlink ref="AV452" r:id="rId6722" display="https://www.daloopa.com/src/45802007" xr:uid="{6B880751-BE72-45EA-9BAD-143781ABC4E7}"/>
    <hyperlink ref="AW452" r:id="rId6723" display="https://www.daloopa.com/src/51519625" xr:uid="{1801547C-F889-4184-9081-FAD15C6AF9B3}"/>
    <hyperlink ref="AZ452" r:id="rId6724" display="https://www.daloopa.com/src/51172065" xr:uid="{E2469356-667B-4A98-AD11-2D3E0E6464DD}"/>
    <hyperlink ref="BA452" r:id="rId6725" display="https://www.daloopa.com/src/45802008" xr:uid="{14504996-2463-4397-8927-5B3BF89F809C}"/>
    <hyperlink ref="BB452" r:id="rId6726" display="https://www.daloopa.com/src/45802009" xr:uid="{984EB88F-AFB4-49AB-A201-B74139BCB0EF}"/>
    <hyperlink ref="A453" r:id="rId6727" xr:uid="{A41CA31B-2279-4611-A1F3-A473F33CF605}"/>
    <hyperlink ref="C453" r:id="rId6728" xr:uid="{BEEC4D8B-0C7B-458E-A30E-C3E55A10D109}"/>
    <hyperlink ref="E453" r:id="rId6729" display="https://www.daloopa.com/src/4425246" xr:uid="{35822A47-D2FD-41F8-8511-47B4E620FF8C}"/>
    <hyperlink ref="F453" r:id="rId6730" display="https://www.daloopa.com/src/4440883" xr:uid="{FD6BECF5-91EE-474F-8001-721BFE68BA00}"/>
    <hyperlink ref="G453" r:id="rId6731" display="https://www.daloopa.com/src/4441110" xr:uid="{46DB25EF-578F-4AED-A188-CC8EF0079F85}"/>
    <hyperlink ref="H453" r:id="rId6732" display="https://www.daloopa.com/src/4425298" xr:uid="{2165AAE5-CE4C-4C83-88BF-ACF407AB5B88}"/>
    <hyperlink ref="AU453" r:id="rId6733" display="https://www.daloopa.com/src/45802010" xr:uid="{A436C791-6236-4CD3-9778-898DE8A9A2ED}"/>
    <hyperlink ref="A454" r:id="rId6734" xr:uid="{251F5501-2AB1-4EF5-ADE2-37B0D55C0F23}"/>
    <hyperlink ref="C454" r:id="rId6735" xr:uid="{F080C69E-7508-44E0-AD0B-D6E2A7BB7B42}"/>
    <hyperlink ref="E454" r:id="rId6736" display="https://www.daloopa.com/src/4425247" xr:uid="{0CAAA007-F040-4BAA-AAAE-9E6C1062D151}"/>
    <hyperlink ref="F454" r:id="rId6737" display="https://www.daloopa.com/src/4440884" xr:uid="{D2D692A8-401E-44F5-A9CB-3594A47FC600}"/>
    <hyperlink ref="G454" r:id="rId6738" display="https://www.daloopa.com/src/4441111" xr:uid="{B485E820-92E5-470A-8652-C86111A38EF5}"/>
    <hyperlink ref="H454" r:id="rId6739" display="https://www.daloopa.com/src/4425299" xr:uid="{84205B14-489F-4B23-A331-4D80FA7195DA}"/>
    <hyperlink ref="AU454" r:id="rId6740" display="https://www.daloopa.com/src/45802011" xr:uid="{B401EB15-007B-46E9-9D28-FEAE3418E9FA}"/>
    <hyperlink ref="A455" r:id="rId6741" xr:uid="{AE67BF93-C9A6-4996-8683-0E88F78E47E9}"/>
    <hyperlink ref="C455" r:id="rId6742" xr:uid="{C042EF63-514F-44AC-80A8-17B7C9B12FC1}"/>
    <hyperlink ref="I455" r:id="rId6743" display="https://www.daloopa.com/src/64849623" xr:uid="{7FC7C25F-D7F2-49F8-A782-BCBCBA011C1F}"/>
    <hyperlink ref="J455" r:id="rId6744" display="https://www.daloopa.com/src/64849624" xr:uid="{68E4A0AF-1171-4EA5-A072-3723B34FEC13}"/>
    <hyperlink ref="K455" r:id="rId6745" display="https://www.daloopa.com/src/51088192" xr:uid="{9D2A45FD-6EE9-470A-8EC6-10829C3D214E}"/>
    <hyperlink ref="L455" r:id="rId6746" display="https://www.daloopa.com/src/4425349" xr:uid="{FAAE1911-826D-467E-BD5A-ED5601FAA0BA}"/>
    <hyperlink ref="AV455" r:id="rId6747" display="https://www.daloopa.com/src/45802012" xr:uid="{9CC68916-8199-4761-A5FC-00CFE9D35FB8}"/>
    <hyperlink ref="A456" r:id="rId6748" xr:uid="{7E526A49-4116-461D-8BDF-1FDCE6F57872}"/>
    <hyperlink ref="C456" r:id="rId6749" xr:uid="{FC4AE4F8-CDAB-451E-B779-A40083925D49}"/>
    <hyperlink ref="E456" r:id="rId6750" display="https://www.daloopa.com/src/64849625" xr:uid="{F5364D07-101C-448C-9910-7A536714244B}"/>
    <hyperlink ref="F456" r:id="rId6751" display="https://www.daloopa.com/src/4440882" xr:uid="{251FF4FD-7973-4539-9DA2-0ECCD18A6AD9}"/>
    <hyperlink ref="G456" r:id="rId6752" display="https://www.daloopa.com/src/4441109" xr:uid="{50DBCB7A-48FE-45DA-9DB4-B7876BDA6822}"/>
    <hyperlink ref="H456" r:id="rId6753" display="https://www.daloopa.com/src/4425297" xr:uid="{E9F405D6-5DAB-45FE-B15B-29A2D96FCD18}"/>
    <hyperlink ref="AU456" r:id="rId6754" display="https://www.daloopa.com/src/45802013" xr:uid="{5365F454-B0D8-481D-B60F-569E8B962E0C}"/>
    <hyperlink ref="A457" r:id="rId6755" xr:uid="{E1817C6C-1434-4F59-A8D6-6F0C0EBBB002}"/>
    <hyperlink ref="C457" r:id="rId6756" xr:uid="{87C6501D-83BE-45DE-B10C-DD84557EEFE4}"/>
    <hyperlink ref="AD457" r:id="rId6757" display="https://www.daloopa.com/src/4442559" xr:uid="{A42682F6-744F-4259-8F61-6DFDB10A25E3}"/>
    <hyperlink ref="AE457" r:id="rId6758" display="https://www.daloopa.com/src/4425141" xr:uid="{DB90A5AA-1C9E-4A6D-BED7-5EECE8CC5631}"/>
    <hyperlink ref="AF457" r:id="rId6759" display="https://www.daloopa.com/src/4425398" xr:uid="{3A9CE5C7-98BF-4467-8C25-0FF11BD573AB}"/>
    <hyperlink ref="BA457" r:id="rId6760" display="https://www.daloopa.com/src/45802014" xr:uid="{40C13601-F34F-4A28-885C-536E5B457CA6}"/>
    <hyperlink ref="A458" r:id="rId6761" xr:uid="{BFD52ADD-0668-4399-80A4-0F9436AAE13B}"/>
    <hyperlink ref="C458" r:id="rId6762" xr:uid="{043D451E-889E-41BB-9454-116636E469E1}"/>
    <hyperlink ref="O458" r:id="rId6763" display="https://www.daloopa.com/src/4442457" xr:uid="{8AA46196-D844-4CCF-905C-C87A399B964E}"/>
    <hyperlink ref="P458" r:id="rId6764" display="https://www.daloopa.com/src/51442210" xr:uid="{D5501D96-6EC6-477C-BDC6-06FA7590A4D4}"/>
    <hyperlink ref="AW458" r:id="rId6765" display="https://www.daloopa.com/src/51519626" xr:uid="{081B1BA5-40EF-4842-85FD-A6197332CEF7}"/>
    <hyperlink ref="A459" r:id="rId6766" xr:uid="{D2C7A2B5-9F7D-44FF-9F8E-F5D803E26851}"/>
    <hyperlink ref="C459" r:id="rId6767" xr:uid="{057EA901-0C26-416E-827C-F958FD6B0081}"/>
    <hyperlink ref="E459" r:id="rId6768" display="https://www.daloopa.com/src/4425248" xr:uid="{F7B7697E-3B21-488B-8402-2BE591252A90}"/>
    <hyperlink ref="F459" r:id="rId6769" display="https://www.daloopa.com/src/4440885" xr:uid="{6547BAF4-2177-4756-8C0C-3C4DB0C82DD2}"/>
    <hyperlink ref="G459" r:id="rId6770" display="https://www.daloopa.com/src/4441112" xr:uid="{110E777E-7C33-4B3B-9AAF-557F94D8A858}"/>
    <hyperlink ref="H459" r:id="rId6771" display="https://www.daloopa.com/src/4425300" xr:uid="{65489A34-903B-42F6-9625-BF38E58A6964}"/>
    <hyperlink ref="I459" r:id="rId6772" display="https://www.daloopa.com/src/4425317" xr:uid="{51633FC9-3D25-4696-B431-DD1843E5C17C}"/>
    <hyperlink ref="J459" r:id="rId6773" display="https://www.daloopa.com/src/4441528" xr:uid="{12DE2556-0785-4BE6-ACD1-15CBD640AC96}"/>
    <hyperlink ref="K459" r:id="rId6774" display="https://www.daloopa.com/src/51088190" xr:uid="{E2671596-CCAC-4F74-B6AC-7BBB45D64BFD}"/>
    <hyperlink ref="L459" r:id="rId6775" display="https://www.daloopa.com/src/4425350" xr:uid="{3F710384-4F5A-423E-9567-F4302D2E0A81}"/>
    <hyperlink ref="O459" r:id="rId6776" display="https://www.daloopa.com/src/4442458" xr:uid="{8BBF4D67-2086-4BB7-9CF3-05A999ACA327}"/>
    <hyperlink ref="P459" r:id="rId6777" display="https://www.daloopa.com/src/51441998" xr:uid="{4E339BF1-6D0D-453C-9A1A-DC1035326E86}"/>
    <hyperlink ref="Z459" r:id="rId6778" display="https://www.daloopa.com/src/51085256" xr:uid="{D1E5E67E-6519-4FEB-AD1F-646F17D994FA}"/>
    <hyperlink ref="AA459" r:id="rId6779" display="https://www.daloopa.com/src/51085320" xr:uid="{BA268910-CFDC-4996-9DC1-3ECFEE3970C6}"/>
    <hyperlink ref="AB459" r:id="rId6780" display="https://www.daloopa.com/src/51085635" xr:uid="{F5643C55-D309-4EBC-BB52-311953076877}"/>
    <hyperlink ref="AD459" r:id="rId6781" display="https://www.daloopa.com/src/4442560" xr:uid="{2F3576B4-9698-4E30-97CE-0ED01651FA37}"/>
    <hyperlink ref="AE459" r:id="rId6782" display="https://www.daloopa.com/src/4425142" xr:uid="{42C8068B-9F91-496C-80A8-6BC134EBF781}"/>
    <hyperlink ref="AF459" r:id="rId6783" display="https://www.daloopa.com/src/4425399" xr:uid="{2EF3AB6B-916B-4B6C-93EF-86438646836C}"/>
    <hyperlink ref="AH459" r:id="rId6784" display="https://www.daloopa.com/src/8847807" xr:uid="{2D2036F7-AF6C-4804-BB7F-B968FAD95CA7}"/>
    <hyperlink ref="AI459" r:id="rId6785" display="https://www.daloopa.com/src/18755996" xr:uid="{5F0757FC-1790-4F4A-B146-F7BD448DD7FB}"/>
    <hyperlink ref="AJ459" r:id="rId6786" display="https://www.daloopa.com/src/18747979" xr:uid="{3182D285-EB8F-4D21-AC6B-3D0D315A75E4}"/>
    <hyperlink ref="AU459" r:id="rId6787" display="https://www.daloopa.com/src/45802015" xr:uid="{A56B1435-942C-4CCB-A366-D6C419E9C142}"/>
    <hyperlink ref="AV459" r:id="rId6788" display="https://www.daloopa.com/src/45802016" xr:uid="{4D6A874A-FA9B-4D39-9D65-67D034AAEC94}"/>
    <hyperlink ref="AW459" r:id="rId6789" display="https://www.daloopa.com/src/51519627" xr:uid="{69BE3B0A-CB06-4D4B-BE72-572C83C80218}"/>
    <hyperlink ref="AZ459" r:id="rId6790" display="https://www.daloopa.com/src/51172066" xr:uid="{E5157D98-EE4D-49C7-8680-55F4037C4069}"/>
    <hyperlink ref="BA459" r:id="rId6791" display="https://www.daloopa.com/src/45802017" xr:uid="{4923C2D8-BE2E-46C1-A587-B6E531F7BF7B}"/>
    <hyperlink ref="BB459" r:id="rId6792" display="https://www.daloopa.com/src/45802018" xr:uid="{B00BE149-1102-44A6-ABB8-0F929ACCAF82}"/>
    <hyperlink ref="A462" r:id="rId6793" xr:uid="{558CB8D7-5233-4D28-8B45-65221B85278F}"/>
    <hyperlink ref="C462" r:id="rId6794" xr:uid="{C4AA133A-7CCF-4C6E-9771-A424AD25AFFB}"/>
    <hyperlink ref="E462" r:id="rId6795" display="https://www.daloopa.com/src/4425249" xr:uid="{0A0B4609-39B6-4E53-8EC4-13A1A12B51F0}"/>
    <hyperlink ref="F462" r:id="rId6796" display="https://www.daloopa.com/src/4440886" xr:uid="{C9130F79-63EB-4826-8AD0-7D70E320CE0C}"/>
    <hyperlink ref="G462" r:id="rId6797" display="https://www.daloopa.com/src/4441113" xr:uid="{CF5D3E13-105A-43B2-8F11-C043CC4F0313}"/>
    <hyperlink ref="H462" r:id="rId6798" display="https://www.daloopa.com/src/4425301" xr:uid="{AC0846C4-2573-4122-90BC-84D38F96D2A6}"/>
    <hyperlink ref="I462" r:id="rId6799" display="https://www.daloopa.com/src/4425318" xr:uid="{E7AA87C6-57FF-48B4-B6BB-78749C6B2BD4}"/>
    <hyperlink ref="J462" r:id="rId6800" display="https://www.daloopa.com/src/4441529" xr:uid="{EF4E4365-6ED9-4136-A225-EDBCB8D442CC}"/>
    <hyperlink ref="K462" r:id="rId6801" display="https://www.daloopa.com/src/4441691" xr:uid="{8CB14C3C-F84D-45C4-8206-AA739CA66520}"/>
    <hyperlink ref="L462" r:id="rId6802" display="https://www.daloopa.com/src/4425351" xr:uid="{3B9096DE-662B-46CA-A0ED-CAE88739A4F4}"/>
    <hyperlink ref="O462" r:id="rId6803" display="https://www.daloopa.com/src/4442459" xr:uid="{E4F0883D-98CC-4DDC-86DC-FA3E66933EDD}"/>
    <hyperlink ref="P462" r:id="rId6804" display="https://www.daloopa.com/src/4425372" xr:uid="{7BE85758-1BA5-4303-B9A2-DFE22905E8EA}"/>
    <hyperlink ref="T462" r:id="rId6805" display="https://www.daloopa.com/src/51087419" xr:uid="{66D840C6-AC1E-40CD-8BAF-B12E84F52B45}"/>
    <hyperlink ref="X462" r:id="rId6806" display="https://www.daloopa.com/src/4425381" xr:uid="{04702EAB-5BF8-473A-86B1-1AFB3A8E9F4F}"/>
    <hyperlink ref="Z462" r:id="rId6807" display="https://www.daloopa.com/src/51085249" xr:uid="{43F1C863-D9DF-460B-BC06-CD4D7307C6D1}"/>
    <hyperlink ref="AA462" r:id="rId6808" display="https://www.daloopa.com/src/51085317" xr:uid="{6723FA5D-579B-4D2F-A6C8-FAF88F67B26A}"/>
    <hyperlink ref="AB462" r:id="rId6809" display="https://www.daloopa.com/src/4425388" xr:uid="{3810CFDC-05F0-457A-AB52-BA1C251E3F8D}"/>
    <hyperlink ref="AD462" r:id="rId6810" display="https://www.daloopa.com/src/4442561" xr:uid="{1FCCAE55-5BC5-4A5A-AA41-02A9E52D2C12}"/>
    <hyperlink ref="AE462" r:id="rId6811" display="https://www.daloopa.com/src/4425143" xr:uid="{4E55A4E9-4FF4-467D-82CA-1F45A2815A6F}"/>
    <hyperlink ref="AF462" r:id="rId6812" display="https://www.daloopa.com/src/4425400" xr:uid="{0E461D41-26A8-4A05-A9AF-E09CF4BE1317}"/>
    <hyperlink ref="AH462" r:id="rId6813" display="https://www.daloopa.com/src/8847808" xr:uid="{A6EFCA21-A020-43FC-BE6B-B10C23493B07}"/>
    <hyperlink ref="AI462" r:id="rId6814" display="https://www.daloopa.com/src/18755994" xr:uid="{9F99E3F2-C967-4487-85FE-04C86274D207}"/>
    <hyperlink ref="AJ462" r:id="rId6815" display="https://www.daloopa.com/src/18747977" xr:uid="{776A4D43-BB63-4E2C-B9CA-4DB36C4E4D6F}"/>
    <hyperlink ref="AL462" r:id="rId6816" display="https://www.daloopa.com/src/50726028" xr:uid="{E867B7D0-4BCA-4520-950B-7559E856E2C2}"/>
    <hyperlink ref="AN462" r:id="rId6817" display="https://www.daloopa.com/src/50726061" xr:uid="{5E1F0B5D-14DD-4C62-B528-E96F197AD0DC}"/>
    <hyperlink ref="AU462" r:id="rId6818" display="https://www.daloopa.com/src/45802019" xr:uid="{70058BE3-96D8-40F1-B8FF-A68400904468}"/>
    <hyperlink ref="AV462" r:id="rId6819" display="https://www.daloopa.com/src/45802020" xr:uid="{BA508BF3-3650-4272-9D64-89FBFDB4F6CF}"/>
    <hyperlink ref="AW462" r:id="rId6820" display="https://www.daloopa.com/src/45802021" xr:uid="{0BD9A13F-909D-4A4A-A193-FD65A824C661}"/>
    <hyperlink ref="AX462" r:id="rId6821" display="https://www.daloopa.com/src/51172067" xr:uid="{C29F2F84-53B1-4B90-95DD-38CF01EA8F20}"/>
    <hyperlink ref="AY462" r:id="rId6822" display="https://www.daloopa.com/src/45802022" xr:uid="{F1A15E1D-AE14-4C5C-91B0-F9759A0F16A5}"/>
    <hyperlink ref="AZ462" r:id="rId6823" display="https://www.daloopa.com/src/45802023" xr:uid="{418F9C83-DCD8-41CA-8B51-E99937202210}"/>
    <hyperlink ref="BA462" r:id="rId6824" display="https://www.daloopa.com/src/45802024" xr:uid="{A3736FC6-9653-40DA-89E7-3DAA416ED0F6}"/>
    <hyperlink ref="BB462" r:id="rId6825" display="https://www.daloopa.com/src/45802025" xr:uid="{F22BFE87-3E12-45D4-906E-C4635CB2ABCA}"/>
    <hyperlink ref="BC462" r:id="rId6826" display="https://www.daloopa.com/src/51172068" xr:uid="{2DCF7184-ADC2-4725-8523-D1D2F61BD47F}"/>
    <hyperlink ref="A463" r:id="rId6827" xr:uid="{1ADA2E20-AD0C-4FC5-BF9C-8F7530CF083D}"/>
    <hyperlink ref="C463" r:id="rId6828" xr:uid="{E2ECE2A2-6F4C-407C-BE35-FA0307BF5016}"/>
    <hyperlink ref="E463" r:id="rId6829" display="https://www.daloopa.com/src/4425250" xr:uid="{E34678E1-06B7-4E20-A65D-02F97998C9FF}"/>
    <hyperlink ref="F463" r:id="rId6830" display="https://www.daloopa.com/src/4440888" xr:uid="{3E18925A-9F61-4529-ABC5-54299EF21728}"/>
    <hyperlink ref="G463" r:id="rId6831" display="https://www.daloopa.com/src/4441115" xr:uid="{6C4BCA89-D930-4E6B-8043-94D25B2B35B0}"/>
    <hyperlink ref="H463" r:id="rId6832" display="https://www.daloopa.com/src/4425303" xr:uid="{2E0602F0-0669-49DE-B690-A68017599E71}"/>
    <hyperlink ref="AU463" r:id="rId6833" display="https://www.daloopa.com/src/45802026" xr:uid="{CD2D2F3A-45CE-4B06-BA17-2556088EB36C}"/>
    <hyperlink ref="A464" r:id="rId6834" xr:uid="{09014027-F85E-4195-89DE-167736F708F5}"/>
    <hyperlink ref="C464" r:id="rId6835" xr:uid="{2D1EBAA6-2D19-4C69-B4D3-55CDB0BFC3E5}"/>
    <hyperlink ref="E464" r:id="rId6836" display="https://www.daloopa.com/src/4425251" xr:uid="{3561BDBE-5F4E-4E72-A9BC-D1FC21569863}"/>
    <hyperlink ref="F464" r:id="rId6837" display="https://www.daloopa.com/src/4440889" xr:uid="{458A7F6D-45D5-45EA-8756-3EC879231FBC}"/>
    <hyperlink ref="G464" r:id="rId6838" display="https://www.daloopa.com/src/4441116" xr:uid="{30579C84-6B0E-4B3F-A3B4-429B4AF4C5E0}"/>
    <hyperlink ref="H464" r:id="rId6839" display="https://www.daloopa.com/src/4425304" xr:uid="{53849C66-9117-4018-BDEE-341D4DDF3D90}"/>
    <hyperlink ref="AU464" r:id="rId6840" display="https://www.daloopa.com/src/45802027" xr:uid="{8C228684-154B-4ECA-ADCF-9C37A31B8CEF}"/>
    <hyperlink ref="A465" r:id="rId6841" xr:uid="{046FE3F5-36AE-4319-AE21-C54855FDE81E}"/>
    <hyperlink ref="C465" r:id="rId6842" xr:uid="{67070A84-D18D-4EB6-898B-0B9D81D89EA8}"/>
    <hyperlink ref="O465" r:id="rId6843" display="https://www.daloopa.com/src/4442460" xr:uid="{7ABAE586-D25D-4E42-8C95-E7375B141FBB}"/>
    <hyperlink ref="P465" r:id="rId6844" display="https://www.daloopa.com/src/4425373" xr:uid="{4BC2A70E-4A9A-428C-9F5A-8F5CFD956E2B}"/>
    <hyperlink ref="AW465" r:id="rId6845" display="https://www.daloopa.com/src/45802028" xr:uid="{F8460BF0-E185-4649-BE23-9480321DB83F}"/>
    <hyperlink ref="A466" r:id="rId6846" xr:uid="{E790BC18-9A09-487A-B0AE-4864C14A7810}"/>
    <hyperlink ref="C466" r:id="rId6847" xr:uid="{B81941EE-8376-4E66-95BC-DD587F9C379D}"/>
    <hyperlink ref="E466" r:id="rId6848" display="https://www.daloopa.com/src/4425252" xr:uid="{8EB05B0B-042B-47C6-9B11-3A030681A71B}"/>
    <hyperlink ref="F466" r:id="rId6849" display="https://www.daloopa.com/src/4440890" xr:uid="{36E9113C-B8F1-45B6-85F8-5624F1534B4D}"/>
    <hyperlink ref="G466" r:id="rId6850" display="https://www.daloopa.com/src/4441117" xr:uid="{73372CCF-12A6-485F-95BC-FE8DE90CC568}"/>
    <hyperlink ref="H466" r:id="rId6851" display="https://www.daloopa.com/src/4425305" xr:uid="{17F7DE4F-D3D7-4280-B247-8CF2F265B824}"/>
    <hyperlink ref="O466" r:id="rId6852" display="https://www.daloopa.com/src/4442461" xr:uid="{2BACDEB6-FF1B-42F5-A1D6-076320370266}"/>
    <hyperlink ref="P466" r:id="rId6853" display="https://www.daloopa.com/src/4425374" xr:uid="{C98C0232-ADDC-481D-98B1-AE9FDC730025}"/>
    <hyperlink ref="AU466" r:id="rId6854" display="https://www.daloopa.com/src/45802029" xr:uid="{60A92B68-38DC-438A-ADDA-894432A198E4}"/>
    <hyperlink ref="AW466" r:id="rId6855" display="https://www.daloopa.com/src/45802030" xr:uid="{C6298AB4-152A-4FA7-B985-F3FE953BD514}"/>
    <hyperlink ref="A467" r:id="rId6856" xr:uid="{B2EB7066-1942-4B1A-9A89-46F4F0EF0E21}"/>
    <hyperlink ref="C467" r:id="rId6857" xr:uid="{66FAB8F4-C17B-4DD8-A8A5-86287891E3B7}"/>
    <hyperlink ref="E467" r:id="rId6858" display="https://www.daloopa.com/src/64849626" xr:uid="{72F91C95-0D6C-4FF8-A69F-7E4706358FE4}"/>
    <hyperlink ref="F467" r:id="rId6859" display="https://www.daloopa.com/src/4440887" xr:uid="{EE3185B3-D918-4FFD-B525-6910E5BF334E}"/>
    <hyperlink ref="G467" r:id="rId6860" display="https://www.daloopa.com/src/4441114" xr:uid="{909D2388-BEDD-48D4-8DD0-EBBE86A16ADE}"/>
    <hyperlink ref="H467" r:id="rId6861" display="https://www.daloopa.com/src/4425302" xr:uid="{15C761DE-EF05-46A3-B078-CB993E3E6851}"/>
    <hyperlink ref="AU467" r:id="rId6862" display="https://www.daloopa.com/src/45802031" xr:uid="{2CA6D7F1-4D68-4032-8583-EFE3EB19B91A}"/>
    <hyperlink ref="A468" r:id="rId6863" xr:uid="{F52E26B1-4D87-43D9-B178-522946E3EEF6}"/>
    <hyperlink ref="C468" r:id="rId6864" xr:uid="{74966A6D-F01A-465C-A8A8-3EBA6AC8341C}"/>
    <hyperlink ref="I468" r:id="rId6865" display="https://www.daloopa.com/src/64849627" xr:uid="{A51A8397-B2A0-4763-91EB-91C0E673F5E8}"/>
    <hyperlink ref="J468" r:id="rId6866" display="https://www.daloopa.com/src/64849628" xr:uid="{DBEB4C25-7468-4356-B8F4-4B5E70E60024}"/>
    <hyperlink ref="K468" r:id="rId6867" display="https://www.daloopa.com/src/4441692" xr:uid="{EC6F77C8-0121-4517-8D64-0F79CF6FC3CD}"/>
    <hyperlink ref="L468" r:id="rId6868" display="https://www.daloopa.com/src/64849629" xr:uid="{F71B098E-4D30-493B-934D-D9F1CB58E63F}"/>
    <hyperlink ref="A469" r:id="rId6869" xr:uid="{7CF70FEA-5CEB-4321-A269-233C76C64302}"/>
    <hyperlink ref="C469" r:id="rId6870" xr:uid="{99623076-7C69-46EE-BE08-EE5E5380E470}"/>
    <hyperlink ref="K469" r:id="rId6871" display="https://www.daloopa.com/src/64849630" xr:uid="{66684283-6CAC-4F2D-B2FA-98C20CA3CA41}"/>
    <hyperlink ref="L469" r:id="rId6872" display="https://www.daloopa.com/src/4425352" xr:uid="{F7B1465F-3D89-4824-BC44-0EAEDB945E23}"/>
    <hyperlink ref="AV469" r:id="rId6873" display="https://www.daloopa.com/src/45802033" xr:uid="{5889F6C9-D669-4A10-8297-4D76E4F47C85}"/>
    <hyperlink ref="A470" r:id="rId6874" xr:uid="{C50FBFC1-134F-490C-B48F-4E017A240B93}"/>
    <hyperlink ref="C470" r:id="rId6875" xr:uid="{FE5B6E7B-4FFF-4B3C-8FBA-032C8C09FF93}"/>
    <hyperlink ref="E470" r:id="rId6876" display="https://www.daloopa.com/src/4425253" xr:uid="{32177829-DBFE-4123-9FCB-E6A2037F5E72}"/>
    <hyperlink ref="F470" r:id="rId6877" display="https://www.daloopa.com/src/4440891" xr:uid="{B60BC090-0282-496F-BEF1-1727F77A064E}"/>
    <hyperlink ref="G470" r:id="rId6878" display="https://www.daloopa.com/src/4441118" xr:uid="{5AF6F3A5-5733-4C73-8EAC-F7B40E35670E}"/>
    <hyperlink ref="H470" r:id="rId6879" display="https://www.daloopa.com/src/4425306" xr:uid="{EE043F35-3C50-4FD4-9D37-4F32823FE3CC}"/>
    <hyperlink ref="AU470" r:id="rId6880" display="https://www.daloopa.com/src/45802032" xr:uid="{E13D296D-0A58-48D8-BD5F-0AF1421B7436}"/>
    <hyperlink ref="A472" r:id="rId6881" xr:uid="{207196E1-92A7-4EFB-9F6F-6BEF977FA97E}"/>
    <hyperlink ref="C472" r:id="rId6882" xr:uid="{A2164A55-09EF-496E-AA41-62922AFD7F9E}"/>
    <hyperlink ref="E472" r:id="rId6883" display="https://www.daloopa.com/src/4425254" xr:uid="{C86FE98C-353E-49C9-8ED8-D691613D03D1}"/>
    <hyperlink ref="F472" r:id="rId6884" display="https://www.daloopa.com/src/4440892" xr:uid="{DBD04D65-3115-43B9-AA85-3E89F3CFA682}"/>
    <hyperlink ref="G472" r:id="rId6885" display="https://www.daloopa.com/src/4441119" xr:uid="{3A7A612E-C7B0-4B01-AAAC-47D036FAE653}"/>
    <hyperlink ref="H472" r:id="rId6886" display="https://www.daloopa.com/src/4425307" xr:uid="{4B5967CE-9CA3-43EE-AC3D-452ACE531444}"/>
    <hyperlink ref="I472" r:id="rId6887" display="https://www.daloopa.com/src/64849631" xr:uid="{73C08493-B70C-4F72-94C5-62514082AB52}"/>
    <hyperlink ref="J472" r:id="rId6888" display="https://www.daloopa.com/src/64849632" xr:uid="{A81D292E-12C4-4F4A-91F9-D597333BE6DC}"/>
    <hyperlink ref="K472" r:id="rId6889" display="https://www.daloopa.com/src/4441693" xr:uid="{760BCB4C-7329-402A-9413-BB1DB033C416}"/>
    <hyperlink ref="L472" r:id="rId6890" display="https://www.daloopa.com/src/4425353" xr:uid="{EFFA29BB-69CA-422F-A99A-8ECFABD8E8F5}"/>
    <hyperlink ref="O472" r:id="rId6891" display="https://www.daloopa.com/src/4442462" xr:uid="{4C366707-DF92-4461-A5DB-C6526CCEB844}"/>
    <hyperlink ref="P472" r:id="rId6892" display="https://www.daloopa.com/src/4425375" xr:uid="{F0DDC2AD-F317-499D-9225-FE5BFD9A286C}"/>
    <hyperlink ref="AU472" r:id="rId6893" display="https://www.daloopa.com/src/45802034" xr:uid="{FA2DB1EF-EF97-4CCB-B48A-E1586D1836A4}"/>
    <hyperlink ref="AV472" r:id="rId6894" display="https://www.daloopa.com/src/45802035" xr:uid="{3549EB2D-0191-4510-93EE-563903DFF1FC}"/>
    <hyperlink ref="AW472" r:id="rId6895" display="https://www.daloopa.com/src/45802036" xr:uid="{B78CADBE-DC29-441E-A6DC-A8729F8E1E17}"/>
    <hyperlink ref="A473" r:id="rId6896" xr:uid="{B88DA0B0-D048-4402-A9EE-FB70AC9D8749}"/>
    <hyperlink ref="C473" r:id="rId6897" xr:uid="{35921A82-BB34-4A3A-845A-91F98A78F213}"/>
    <hyperlink ref="I473" r:id="rId6898" display="https://www.daloopa.com/src/64849633" xr:uid="{355327FD-1D20-4D8E-8D5D-919E3A0E6029}"/>
    <hyperlink ref="J473" r:id="rId6899" display="https://www.daloopa.com/src/64849634" xr:uid="{715B5352-5579-4BFD-A8E2-B7044DDD951D}"/>
    <hyperlink ref="K473" r:id="rId6900" display="https://www.daloopa.com/src/4441694" xr:uid="{9A6FC5EB-FB9B-4BA9-A1E8-A9BAE4D17AF9}"/>
    <hyperlink ref="L473" r:id="rId6901" display="https://www.daloopa.com/src/4425354" xr:uid="{4FD0135E-0B28-4B3E-B155-D4BF4859CBEE}"/>
    <hyperlink ref="AV473" r:id="rId6902" display="https://www.daloopa.com/src/45802037" xr:uid="{919B5222-64B4-4EAC-ABDB-6112B73B6711}"/>
    <hyperlink ref="A474" r:id="rId6903" xr:uid="{9AB9B38E-8558-4B67-B9DA-54F5CAA8BEA1}"/>
    <hyperlink ref="C474" r:id="rId6904" xr:uid="{2F103FF0-E4B2-40D2-B7F4-7172267E4489}"/>
    <hyperlink ref="X474" r:id="rId6905" display="https://www.daloopa.com/src/4425382" xr:uid="{AB879053-E2EB-42C1-8D68-24C48EB6D5B3}"/>
    <hyperlink ref="AY474" r:id="rId6906" display="https://www.daloopa.com/src/45802038" xr:uid="{B932A0BB-FD5F-4E6C-840D-BDF1078DF0AC}"/>
    <hyperlink ref="A475" r:id="rId6907" xr:uid="{CD91E9FC-D6BE-4F30-B1CE-740A4CE0A60F}"/>
    <hyperlink ref="C475" r:id="rId6908" xr:uid="{EDC9A600-712C-44C7-9783-63A0E477DEDC}"/>
    <hyperlink ref="E475" r:id="rId6909" display="https://www.daloopa.com/src/4425255" xr:uid="{E26AEE48-B0A3-4724-892F-7DD7423D50A4}"/>
    <hyperlink ref="F475" r:id="rId6910" display="https://www.daloopa.com/src/4440893" xr:uid="{D1F262CC-D961-438A-BA2F-B3800D3455AF}"/>
    <hyperlink ref="G475" r:id="rId6911" display="https://www.daloopa.com/src/4441120" xr:uid="{AD7553A7-E644-4A23-A42E-DE80E370C0FD}"/>
    <hyperlink ref="H475" r:id="rId6912" display="https://www.daloopa.com/src/4425308" xr:uid="{28AD8A84-99D2-48CE-A265-B5CAF3EDAF17}"/>
    <hyperlink ref="I475" r:id="rId6913" display="https://www.daloopa.com/src/64849635" xr:uid="{ECF45E47-B4F8-4643-AB3C-EBE11076C61D}"/>
    <hyperlink ref="J475" r:id="rId6914" display="https://www.daloopa.com/src/64849636" xr:uid="{927C76B4-B57E-472B-A9C8-B7C30C1AD2EE}"/>
    <hyperlink ref="K475" r:id="rId6915" display="https://www.daloopa.com/src/4441695" xr:uid="{3BBD73E2-4C41-41B6-B0AD-96B7E3C6353E}"/>
    <hyperlink ref="L475" r:id="rId6916" display="https://www.daloopa.com/src/4425355" xr:uid="{64211CD4-52FD-48F8-A67A-816B0EA37A9D}"/>
    <hyperlink ref="O475" r:id="rId6917" display="https://www.daloopa.com/src/4442463" xr:uid="{6F635025-2996-4F67-A63C-A7EF9B61C898}"/>
    <hyperlink ref="P475" r:id="rId6918" display="https://www.daloopa.com/src/4425376" xr:uid="{78010286-37F6-4F6A-862B-D9976E464CD7}"/>
    <hyperlink ref="X475" r:id="rId6919" display="https://www.daloopa.com/src/4425383" xr:uid="{F381E6BB-C2F2-4288-AFF2-16A63B7B79E2}"/>
    <hyperlink ref="AU475" r:id="rId6920" display="https://www.daloopa.com/src/45802039" xr:uid="{687CBD76-4C4A-4848-96E7-129AFEBB2285}"/>
    <hyperlink ref="AV475" r:id="rId6921" display="https://www.daloopa.com/src/45802040" xr:uid="{61B4233C-D2D7-4C2E-AF44-00AC957BC9A3}"/>
    <hyperlink ref="AW475" r:id="rId6922" display="https://www.daloopa.com/src/45802041" xr:uid="{3E5D181F-EF77-4730-BED8-EE8343EE4698}"/>
    <hyperlink ref="AY475" r:id="rId6923" display="https://www.daloopa.com/src/45802042" xr:uid="{BD6FEDB3-34FE-4E1B-9ED3-C53900455669}"/>
    <hyperlink ref="A477" r:id="rId6924" xr:uid="{D66BA9A9-B394-4798-B8A2-5256EFE07AA4}"/>
    <hyperlink ref="C477" r:id="rId6925" xr:uid="{01A442E8-E2BC-4A10-BB38-19119B2D9FC3}"/>
    <hyperlink ref="AD477" r:id="rId6926" display="https://www.daloopa.com/src/4442562" xr:uid="{73230734-E92C-42A3-BFC1-5AADF9EDE510}"/>
    <hyperlink ref="AE477" r:id="rId6927" display="https://www.daloopa.com/src/4425144" xr:uid="{EE03E09C-8CB5-42D7-B953-1C2014462134}"/>
    <hyperlink ref="AF477" r:id="rId6928" display="https://www.daloopa.com/src/4425401" xr:uid="{FBE068E6-6A80-4A0D-9B3E-D4B4D2612F4F}"/>
    <hyperlink ref="BA477" r:id="rId6929" display="https://www.daloopa.com/src/45802043" xr:uid="{C52E097B-ACEC-4787-A134-3EBF6494E9E6}"/>
    <hyperlink ref="A478" r:id="rId6930" xr:uid="{36337D82-D7AC-4D6B-863F-D7CA519B0023}"/>
    <hyperlink ref="C478" r:id="rId6931" xr:uid="{5F66EED7-8A0D-4948-BB1C-AA447AB9E9FC}"/>
    <hyperlink ref="AD478" r:id="rId6932" display="https://www.daloopa.com/src/4442563" xr:uid="{386C49B6-EBA2-4ABB-AD58-BA05C00C1EDE}"/>
    <hyperlink ref="AE478" r:id="rId6933" display="https://www.daloopa.com/src/4425145" xr:uid="{322CEBBC-66E1-4116-AE54-A0388FE729A1}"/>
    <hyperlink ref="AF478" r:id="rId6934" display="https://www.daloopa.com/src/4425402" xr:uid="{A9DF0B8D-966E-4819-978D-165B61B41774}"/>
    <hyperlink ref="BA478" r:id="rId6935" display="https://www.daloopa.com/src/45802044" xr:uid="{BDAD5FED-92B9-4411-A70B-07F520C9E156}"/>
    <hyperlink ref="A479" r:id="rId6936" xr:uid="{AC302888-0464-49B8-8612-00D0ADED2B41}"/>
    <hyperlink ref="C479" r:id="rId6937" xr:uid="{3068F8C5-794E-45F5-91FE-89C850E4980B}"/>
    <hyperlink ref="AD479" r:id="rId6938" display="https://www.daloopa.com/src/4442564" xr:uid="{AD128B3C-6929-4D34-B58C-247C94A2675B}"/>
    <hyperlink ref="AE479" r:id="rId6939" display="https://www.daloopa.com/src/4425146" xr:uid="{70E166B7-F988-4E5B-99A8-12F9FE7331AC}"/>
    <hyperlink ref="AF479" r:id="rId6940" display="https://www.daloopa.com/src/4425403" xr:uid="{80D563C6-F4C5-4A21-8E17-552CA69B9C30}"/>
    <hyperlink ref="BA479" r:id="rId6941" display="https://www.daloopa.com/src/45802045" xr:uid="{6A7A8105-0DEC-46E8-A5A1-67FE89118548}"/>
    <hyperlink ref="A481" r:id="rId6942" xr:uid="{49FE1B31-A5A4-4086-AFE1-488C0ACF3E96}"/>
    <hyperlink ref="C481" r:id="rId6943" xr:uid="{93259363-E768-46FA-9AB4-85A2874F36AF}"/>
    <hyperlink ref="E481" r:id="rId6944" display="https://www.daloopa.com/src/4425256" xr:uid="{2DCA0ED9-DB63-4759-84A5-0D1DAD97EE49}"/>
    <hyperlink ref="F481" r:id="rId6945" display="https://www.daloopa.com/src/4440894" xr:uid="{67FCCF16-85EC-4344-9E88-86C9F031C4BB}"/>
    <hyperlink ref="G481" r:id="rId6946" display="https://www.daloopa.com/src/4441121" xr:uid="{89FB3444-42AE-4674-A53F-BDCD04438790}"/>
    <hyperlink ref="H481" r:id="rId6947" display="https://www.daloopa.com/src/4425309" xr:uid="{C5AAE118-C7AE-4AAA-9D8D-5C5E4FC4CB7E}"/>
    <hyperlink ref="I481" r:id="rId6948" display="https://www.daloopa.com/src/4425319" xr:uid="{FCAF6CDA-20C2-47DA-B61C-3C9B7C5BBC0E}"/>
    <hyperlink ref="J481" r:id="rId6949" display="https://www.daloopa.com/src/4441530" xr:uid="{3CDE19A9-9600-44D9-98F2-631560D98B72}"/>
    <hyperlink ref="K481" r:id="rId6950" display="https://www.daloopa.com/src/4441696" xr:uid="{B69BB29B-A37D-412F-8023-3C4D3BDB86A3}"/>
    <hyperlink ref="L481" r:id="rId6951" display="https://www.daloopa.com/src/4425356" xr:uid="{9ED5C8F9-BD35-4CE2-9799-3703B6865F38}"/>
    <hyperlink ref="O481" r:id="rId6952" display="https://www.daloopa.com/src/4442464" xr:uid="{85486113-8960-4C09-854B-DEB771C26C1A}"/>
    <hyperlink ref="P481" r:id="rId6953" display="https://www.daloopa.com/src/4425377" xr:uid="{5FEC3C7F-7774-46C7-B7A2-841EB6113519}"/>
    <hyperlink ref="T481" r:id="rId6954" display="https://www.daloopa.com/src/51087420" xr:uid="{45FA7866-5AA3-4B0F-9048-A834C5B6B25B}"/>
    <hyperlink ref="X481" r:id="rId6955" display="https://www.daloopa.com/src/4425384" xr:uid="{6A61209C-E052-428D-A554-DFB71CD8BDA1}"/>
    <hyperlink ref="Z481" r:id="rId6956" display="https://www.daloopa.com/src/51085255" xr:uid="{0267F3D6-0C4F-4058-82AA-877D09A204E0}"/>
    <hyperlink ref="AA481" r:id="rId6957" display="https://www.daloopa.com/src/51085318" xr:uid="{3B4E9973-AF78-4A72-A2F3-2FB6549759D1}"/>
    <hyperlink ref="AB481" r:id="rId6958" display="https://www.daloopa.com/src/4425389" xr:uid="{F5FC2E70-D048-43A1-B2A1-48950E496F38}"/>
    <hyperlink ref="AD481" r:id="rId6959" display="https://www.daloopa.com/src/4442565" xr:uid="{EFAFBAE4-F153-471A-AF73-4E09245D31D4}"/>
    <hyperlink ref="AE481" r:id="rId6960" display="https://www.daloopa.com/src/4425147" xr:uid="{4E11A0B0-7204-4CA2-81D7-CF33E0080324}"/>
    <hyperlink ref="AF481" r:id="rId6961" display="https://www.daloopa.com/src/4425404" xr:uid="{A2351550-764A-49C0-8029-A8C105D71EC6}"/>
    <hyperlink ref="AH481" r:id="rId6962" display="https://www.daloopa.com/src/8847809" xr:uid="{39FC288D-BCBC-4696-AC65-9A0D6FFEFFBB}"/>
    <hyperlink ref="AI481" r:id="rId6963" display="https://www.daloopa.com/src/18755992" xr:uid="{3CD0A717-B449-49F5-BEAA-24DB88430404}"/>
    <hyperlink ref="AJ481" r:id="rId6964" display="https://www.daloopa.com/src/18747982" xr:uid="{1E3978BA-3F29-4477-89C4-9317D4253C06}"/>
    <hyperlink ref="AL481" r:id="rId6965" display="https://www.daloopa.com/src/50726026" xr:uid="{C68C1A53-483D-4661-BE30-E90844BD95BA}"/>
    <hyperlink ref="AN481" r:id="rId6966" display="https://www.daloopa.com/src/50726062" xr:uid="{57BF9136-A808-4EFD-9B63-83C89192DB62}"/>
    <hyperlink ref="AU481" r:id="rId6967" display="https://www.daloopa.com/src/45802046" xr:uid="{754A8A25-32E4-422C-A82F-7B32EA4595D4}"/>
    <hyperlink ref="AV481" r:id="rId6968" display="https://www.daloopa.com/src/45802047" xr:uid="{159F6454-767B-49B7-A1C7-DE923EA124E0}"/>
    <hyperlink ref="AW481" r:id="rId6969" display="https://www.daloopa.com/src/45802048" xr:uid="{B0E639B3-2E0E-4A4B-BF7B-82A71FBC2643}"/>
    <hyperlink ref="AX481" r:id="rId6970" display="https://www.daloopa.com/src/51172069" xr:uid="{C742E5C4-91F2-47FA-AC60-0757B74CEFAC}"/>
    <hyperlink ref="AY481" r:id="rId6971" display="https://www.daloopa.com/src/45802049" xr:uid="{1C2C16DB-7BC5-4B00-8D28-2EA6C2F77FAF}"/>
    <hyperlink ref="AZ481" r:id="rId6972" display="https://www.daloopa.com/src/45802050" xr:uid="{3061FBAB-9183-4413-9412-DF985B4B95B2}"/>
    <hyperlink ref="BA481" r:id="rId6973" display="https://www.daloopa.com/src/45802051" xr:uid="{49F2A907-446E-47D2-A470-273A97501926}"/>
    <hyperlink ref="BB481" r:id="rId6974" display="https://www.daloopa.com/src/45802052" xr:uid="{A4973796-5AEE-420D-BCC8-1287967778C2}"/>
    <hyperlink ref="BC481" r:id="rId6975" display="https://www.daloopa.com/src/51172070" xr:uid="{58FE4003-CDF4-4D93-AC9C-7EDFBB4906A3}"/>
    <hyperlink ref="A484" r:id="rId6976" xr:uid="{24E1608E-CD84-494E-A4EE-154BBD4D735B}"/>
    <hyperlink ref="C484" r:id="rId6977" xr:uid="{7024868F-3B1C-4F4F-B3F1-56057AE69888}"/>
    <hyperlink ref="E484" r:id="rId6978" display="https://www.daloopa.com/src/4425257" xr:uid="{9C267FC3-CDF4-4CDD-A858-0ECF416B967F}"/>
    <hyperlink ref="F484" r:id="rId6979" display="https://www.daloopa.com/src/4440895" xr:uid="{8FC7ADD7-2CB9-43F4-8BC4-DA5429E3E1A2}"/>
    <hyperlink ref="G484" r:id="rId6980" display="https://www.daloopa.com/src/4441122" xr:uid="{AF539267-548A-41C5-9C5D-02442BE71FB7}"/>
    <hyperlink ref="H484" r:id="rId6981" display="https://www.daloopa.com/src/4425310" xr:uid="{97217A34-E527-4EDC-9970-88F71D7358E1}"/>
    <hyperlink ref="I484" r:id="rId6982" display="https://www.daloopa.com/src/4425320" xr:uid="{FF34DC56-7294-4F6E-BAFA-26013C208B9F}"/>
    <hyperlink ref="J484" r:id="rId6983" display="https://www.daloopa.com/src/4441531" xr:uid="{6C2F5925-7657-4250-938A-7FF081CAAD8E}"/>
    <hyperlink ref="K484" r:id="rId6984" display="https://www.daloopa.com/src/4441697" xr:uid="{1637D8DC-02C1-48B8-8D4A-16A36DB6C2E3}"/>
    <hyperlink ref="L484" r:id="rId6985" display="https://www.daloopa.com/src/4425357" xr:uid="{53989C35-A289-45B0-AB9A-94153976DFC5}"/>
    <hyperlink ref="O484" r:id="rId6986" display="https://www.daloopa.com/src/4442465" xr:uid="{75E21A35-7FA8-4DF5-B6E1-1C0ABF30A003}"/>
    <hyperlink ref="P484" r:id="rId6987" display="https://www.daloopa.com/src/4425378" xr:uid="{2A0B0083-24C9-4BDA-A6CA-6F991C32F96F}"/>
    <hyperlink ref="T484" r:id="rId6988" display="https://www.daloopa.com/src/51087421" xr:uid="{5625275B-4E61-4ED3-94F1-7D0C88819679}"/>
    <hyperlink ref="X484" r:id="rId6989" display="https://www.daloopa.com/src/4425385" xr:uid="{E6B18EC8-D668-4945-97EC-83BAD7107C8E}"/>
    <hyperlink ref="Z484" r:id="rId6990" display="https://www.daloopa.com/src/51085257" xr:uid="{4ED0DB86-7393-497F-84D2-C5B125378669}"/>
    <hyperlink ref="AA484" r:id="rId6991" display="https://www.daloopa.com/src/51085319" xr:uid="{089EAE0E-C8BF-4DB4-8BBE-EB09F0975965}"/>
    <hyperlink ref="AB484" r:id="rId6992" display="https://www.daloopa.com/src/4425390" xr:uid="{1E091F86-0D46-4DD5-B32F-B0CB599B9384}"/>
    <hyperlink ref="AD484" r:id="rId6993" display="https://www.daloopa.com/src/4442566" xr:uid="{74B27C1D-4ACF-40E2-A8E1-2E6C20ACF239}"/>
    <hyperlink ref="AE484" r:id="rId6994" display="https://www.daloopa.com/src/4425148" xr:uid="{AAD96ABD-8133-4740-A652-ED5993A37D07}"/>
    <hyperlink ref="AF484" r:id="rId6995" display="https://www.daloopa.com/src/4425405" xr:uid="{B6AA4D86-F46A-450D-A205-26128653E063}"/>
    <hyperlink ref="AH484" r:id="rId6996" display="https://www.daloopa.com/src/8847810" xr:uid="{B236B992-5479-4E5A-AF9B-80C5660AD240}"/>
    <hyperlink ref="AI484" r:id="rId6997" display="https://www.daloopa.com/src/18755991" xr:uid="{7AB91883-A68C-4C62-AE08-08FD7B1BC6B9}"/>
    <hyperlink ref="AJ484" r:id="rId6998" display="https://www.daloopa.com/src/18747980" xr:uid="{25E767AB-F535-4F3B-B86A-5000C2751D2A}"/>
    <hyperlink ref="AL484" r:id="rId6999" display="https://www.daloopa.com/src/50726029" xr:uid="{F63C7036-0189-44B7-B8AB-9BEDC853A1FF}"/>
    <hyperlink ref="AN484" r:id="rId7000" display="https://www.daloopa.com/src/50726063" xr:uid="{A2FF41FF-A51C-4638-8FCD-13F510B7594F}"/>
    <hyperlink ref="AU484" r:id="rId7001" display="https://www.daloopa.com/src/45802053" xr:uid="{07981F08-AA06-490D-9377-1F11BA4ED6B5}"/>
    <hyperlink ref="AV484" r:id="rId7002" display="https://www.daloopa.com/src/45802054" xr:uid="{3CAD5F67-1E08-40E2-B697-178566E1FC81}"/>
    <hyperlink ref="AW484" r:id="rId7003" display="https://www.daloopa.com/src/45802055" xr:uid="{C376198E-7E5D-40C9-8F3F-85FA17ECF648}"/>
    <hyperlink ref="AX484" r:id="rId7004" display="https://www.daloopa.com/src/51172071" xr:uid="{BA0DB846-DC7B-499E-83C1-C89ADA5D9974}"/>
    <hyperlink ref="AY484" r:id="rId7005" display="https://www.daloopa.com/src/45802056" xr:uid="{A0280BE0-71D4-4982-8B69-4A70CFF81C14}"/>
    <hyperlink ref="AZ484" r:id="rId7006" display="https://www.daloopa.com/src/45802057" xr:uid="{42AD46C0-85E6-414E-8F8B-FC3ED1308E8B}"/>
    <hyperlink ref="BA484" r:id="rId7007" display="https://www.daloopa.com/src/45802058" xr:uid="{F67770D8-3519-42FB-9DF9-B7F8793366A1}"/>
    <hyperlink ref="BB484" r:id="rId7008" display="https://www.daloopa.com/src/45802059" xr:uid="{74CD7C62-A5FC-4A18-84F4-606EAD03C6CB}"/>
    <hyperlink ref="BC484" r:id="rId7009" display="https://www.daloopa.com/src/51172072" xr:uid="{D5E5E31B-9DD3-4A4F-8FC1-E92F94698482}"/>
    <hyperlink ref="A485" r:id="rId7010" xr:uid="{E9678DC8-88F8-4F88-A9EA-69ACE481DA52}"/>
    <hyperlink ref="C485" r:id="rId7011" xr:uid="{0D0CB1C7-C6EA-4844-A161-20FAA8D86D22}"/>
    <hyperlink ref="AD485" r:id="rId7012" display="https://www.daloopa.com/src/4442567" xr:uid="{3DDBD3C6-AA4D-4471-9411-EAE5DFAA6DD4}"/>
    <hyperlink ref="AE485" r:id="rId7013" display="https://www.daloopa.com/src/4425149" xr:uid="{9979513F-26F7-4F0F-AB9A-5302781485CC}"/>
    <hyperlink ref="AF485" r:id="rId7014" display="https://www.daloopa.com/src/4425406" xr:uid="{FE8564EF-CA88-464D-8062-F17999B9A1F2}"/>
    <hyperlink ref="BA485" r:id="rId7015" display="https://www.daloopa.com/src/45802060" xr:uid="{36486513-B795-463A-9910-20439495056C}"/>
    <hyperlink ref="A486" r:id="rId7016" xr:uid="{53BBF7BB-272C-439E-8E49-9C0E527D2E2B}"/>
    <hyperlink ref="C486" r:id="rId7017" xr:uid="{EE7DAA9A-1822-44BD-96ED-4DC10BFEEC26}"/>
    <hyperlink ref="E486" r:id="rId7018" display="https://www.daloopa.com/src/4425258" xr:uid="{99D45F2B-96E3-4056-A197-A14ADF2BB9E7}"/>
    <hyperlink ref="F486" r:id="rId7019" display="https://www.daloopa.com/src/4440896" xr:uid="{1481B08F-4024-4511-83D3-3F0D7E69C2CB}"/>
    <hyperlink ref="G486" r:id="rId7020" display="https://www.daloopa.com/src/4441123" xr:uid="{1C26269E-35DE-40D3-B1E7-0E64F67261AC}"/>
    <hyperlink ref="H486" r:id="rId7021" display="https://www.daloopa.com/src/4425311" xr:uid="{B6B121EB-CE39-4B1D-8747-058870AB1F5E}"/>
    <hyperlink ref="I486" r:id="rId7022" display="https://www.daloopa.com/src/4425321" xr:uid="{A13159E1-0D81-47AD-BF41-63EBFB356446}"/>
    <hyperlink ref="J486" r:id="rId7023" display="https://www.daloopa.com/src/4441532" xr:uid="{EEA6B51E-4FCC-499F-8043-06E0C561FA3F}"/>
    <hyperlink ref="K486" r:id="rId7024" display="https://www.daloopa.com/src/4441698" xr:uid="{CD845749-A56C-4C2F-90EA-F5FFE5928CB2}"/>
    <hyperlink ref="L486" r:id="rId7025" display="https://www.daloopa.com/src/4425358" xr:uid="{FB400D5E-3AAB-45D6-B0EC-2A8AE61A7A35}"/>
    <hyperlink ref="O486" r:id="rId7026" display="https://www.daloopa.com/src/4442466" xr:uid="{649E423E-E3AD-4913-BDD7-C53030F0DCCD}"/>
    <hyperlink ref="P486" r:id="rId7027" display="https://www.daloopa.com/src/4425379" xr:uid="{5F9DBF6E-824D-459A-8C91-493436D8747E}"/>
    <hyperlink ref="T486" r:id="rId7028" display="https://www.daloopa.com/src/51087422" xr:uid="{F357527A-D316-44EB-A733-3DD4B626F042}"/>
    <hyperlink ref="X486" r:id="rId7029" display="https://www.daloopa.com/src/4425386" xr:uid="{2CF9DC30-4164-4F35-901F-7E81351CE261}"/>
    <hyperlink ref="Z486" r:id="rId7030" display="https://www.daloopa.com/src/51085258" xr:uid="{5D2220F2-DABF-4751-BF36-34A5278338E2}"/>
    <hyperlink ref="AA486" r:id="rId7031" display="https://www.daloopa.com/src/51085321" xr:uid="{77F91913-B1A8-4817-AC5C-9989891BA86A}"/>
    <hyperlink ref="AB486" r:id="rId7032" display="https://www.daloopa.com/src/4425391" xr:uid="{D9BDEDD7-E2A1-4608-AD8E-D12681AD139D}"/>
    <hyperlink ref="AD486" r:id="rId7033" display="https://www.daloopa.com/src/4442568" xr:uid="{3169C44A-21C4-4FB8-9DC5-8023948F38A3}"/>
    <hyperlink ref="AE486" r:id="rId7034" display="https://www.daloopa.com/src/4425150" xr:uid="{2D10680E-6CC3-4CC3-B847-6E17DF41BDCE}"/>
    <hyperlink ref="AF486" r:id="rId7035" display="https://www.daloopa.com/src/4425407" xr:uid="{2D52A2FF-5F92-4A7C-AE48-B0739C97C966}"/>
    <hyperlink ref="AH486" r:id="rId7036" display="https://www.daloopa.com/src/8847811" xr:uid="{DD1B96C0-9518-43D5-889F-A5F913CB078C}"/>
    <hyperlink ref="AI486" r:id="rId7037" display="https://www.daloopa.com/src/18755990" xr:uid="{9ACF8D0F-60AB-4179-9C33-2A3C04553EB1}"/>
    <hyperlink ref="AJ486" r:id="rId7038" display="https://www.daloopa.com/src/18747978" xr:uid="{C2C1E14B-D7DF-4EF3-89A3-D7EF41A83EEE}"/>
    <hyperlink ref="AL486" r:id="rId7039" display="https://www.daloopa.com/src/50726030" xr:uid="{6E6F6FCA-FE98-40AB-A6ED-0F7602FAA67A}"/>
    <hyperlink ref="AN486" r:id="rId7040" display="https://www.daloopa.com/src/50726060" xr:uid="{CBEDF07F-A472-4848-A5B6-D4C20EA86662}"/>
    <hyperlink ref="AU486" r:id="rId7041" display="https://www.daloopa.com/src/45802061" xr:uid="{44F86AF8-2545-4270-B9F8-218F423447A9}"/>
    <hyperlink ref="AV486" r:id="rId7042" display="https://www.daloopa.com/src/45802062" xr:uid="{5F650F18-51C2-4242-B7F3-B9DD73D04C3A}"/>
    <hyperlink ref="AW486" r:id="rId7043" display="https://www.daloopa.com/src/45802063" xr:uid="{E9B6231D-E392-4ACB-84A4-2314D5097423}"/>
    <hyperlink ref="AX486" r:id="rId7044" display="https://www.daloopa.com/src/51172073" xr:uid="{DA9B3197-6908-4D93-BD5C-31BFD893AA70}"/>
    <hyperlink ref="AY486" r:id="rId7045" display="https://www.daloopa.com/src/45802064" xr:uid="{9C3F259B-9A6E-43B3-BDE5-49F1A605B1C1}"/>
    <hyperlink ref="AZ486" r:id="rId7046" display="https://www.daloopa.com/src/45802065" xr:uid="{6FD42AAF-708B-4381-8BE5-4FDB2DF07573}"/>
    <hyperlink ref="BA486" r:id="rId7047" display="https://www.daloopa.com/src/45802066" xr:uid="{CF51376D-29EA-44B2-9B80-10EBCE1A0147}"/>
    <hyperlink ref="BB486" r:id="rId7048" display="https://www.daloopa.com/src/45802067" xr:uid="{E1F03F9B-0CC7-4B2F-B86E-C83CFC0D3DF4}"/>
    <hyperlink ref="BC486" r:id="rId7049" display="https://www.daloopa.com/src/51172074" xr:uid="{6D01B1D9-F3FA-41AE-9534-2BFED7EB62C0}"/>
    <hyperlink ref="A487" r:id="rId7050" xr:uid="{35AD8237-57FC-40CC-9328-903B6B384BFF}"/>
    <hyperlink ref="C487" r:id="rId7051" xr:uid="{5105DCCD-120D-49D7-A730-BBA9F7A31DE7}"/>
    <hyperlink ref="E487" r:id="rId7052" display="https://www.daloopa.com/src/4425259" xr:uid="{49C08487-2F95-402E-8532-E6FA72E56532}"/>
    <hyperlink ref="F487" r:id="rId7053" display="https://www.daloopa.com/src/4440897" xr:uid="{E7DF584A-EB13-4561-B8D7-F99D808A0A46}"/>
    <hyperlink ref="G487" r:id="rId7054" display="https://www.daloopa.com/src/4441124" xr:uid="{A686BC9B-FA81-41C0-B93A-241D28116149}"/>
    <hyperlink ref="H487" r:id="rId7055" display="https://www.daloopa.com/src/4425312" xr:uid="{63C22A6F-3465-4700-8391-34C53C1A66AE}"/>
    <hyperlink ref="I487" r:id="rId7056" display="https://www.daloopa.com/src/4425322" xr:uid="{E233A7F6-1F1A-4C97-9857-59BEB36224E5}"/>
    <hyperlink ref="J487" r:id="rId7057" display="https://www.daloopa.com/src/4441533" xr:uid="{4B25B8BB-1284-4059-B2B9-AB74007B83FB}"/>
    <hyperlink ref="K487" r:id="rId7058" display="https://www.daloopa.com/src/4441699" xr:uid="{3CCAF2FC-93F3-4DAC-A25F-5D0307A2754D}"/>
    <hyperlink ref="L487" r:id="rId7059" display="https://www.daloopa.com/src/4425359" xr:uid="{A5A4C327-760F-42AD-8C0F-74A3C0A85B96}"/>
    <hyperlink ref="O487" r:id="rId7060" display="https://www.daloopa.com/src/4442467" xr:uid="{DC5AFCD4-A75E-431C-B8DF-8AA64A5FC321}"/>
    <hyperlink ref="P487" r:id="rId7061" display="https://www.daloopa.com/src/4425380" xr:uid="{DC4EDD18-E66F-4A6D-BA24-5556B97F7004}"/>
    <hyperlink ref="T487" r:id="rId7062" display="https://www.daloopa.com/src/51087423" xr:uid="{2301C7EA-4989-4DE3-810C-C882889377D2}"/>
    <hyperlink ref="X487" r:id="rId7063" display="https://www.daloopa.com/src/4425387" xr:uid="{3A61E75F-A61F-404A-8A47-331456833034}"/>
    <hyperlink ref="Z487" r:id="rId7064" display="https://www.daloopa.com/src/51085254" xr:uid="{7FDAE7EA-29C6-47DE-B7DA-653E06BE8611}"/>
    <hyperlink ref="AA487" r:id="rId7065" display="https://www.daloopa.com/src/51085323" xr:uid="{F4F90C27-B1D1-4DF3-85B9-FD012D0ACEF2}"/>
    <hyperlink ref="AB487" r:id="rId7066" display="https://www.daloopa.com/src/4425392" xr:uid="{600F931D-A488-4A76-B1AC-94147E652673}"/>
    <hyperlink ref="AD487" r:id="rId7067" display="https://www.daloopa.com/src/4442569" xr:uid="{0DB9E527-42CE-4EAA-8FEB-7B3AD80E45E6}"/>
    <hyperlink ref="AE487" r:id="rId7068" display="https://www.daloopa.com/src/4425151" xr:uid="{A0C00713-C91F-470C-AEF9-72B5777B2C25}"/>
    <hyperlink ref="AF487" r:id="rId7069" display="https://www.daloopa.com/src/4425408" xr:uid="{31B59F31-12BA-4056-AA83-99C8B80CFD5A}"/>
    <hyperlink ref="AH487" r:id="rId7070" display="https://www.daloopa.com/src/8847812" xr:uid="{756D9CA5-0E9A-4F39-A7B6-92CFE194C3FF}"/>
    <hyperlink ref="AI487" r:id="rId7071" display="https://www.daloopa.com/src/18755995" xr:uid="{2CE4B2D0-5A2C-44C7-BAC4-BAF33B0BF266}"/>
    <hyperlink ref="AJ487" r:id="rId7072" display="https://www.daloopa.com/src/18747932" xr:uid="{54F9A689-5ECD-43CB-8EB8-7FC29FB13E39}"/>
    <hyperlink ref="AL487" r:id="rId7073" display="https://www.daloopa.com/src/50726027" xr:uid="{645D02CB-95B7-46EE-BF43-0DC52A53E866}"/>
    <hyperlink ref="AN487" r:id="rId7074" display="https://www.daloopa.com/src/50726064" xr:uid="{13C1A8C2-C88E-4AD9-8632-86ED437EED94}"/>
    <hyperlink ref="A491" r:id="rId7075" xr:uid="{A5DBD0E1-CCE4-4E37-BC1A-EDC6010A9B7E}"/>
    <hyperlink ref="C491" r:id="rId7076" xr:uid="{4884FFB6-DFD7-4226-B595-57AC593F2E09}"/>
    <hyperlink ref="H491" r:id="rId7077" display="https://www.daloopa.com/src/4424283" xr:uid="{080E3AB0-7C0A-4359-BEB7-B99F6CBB44E7}"/>
    <hyperlink ref="L491" r:id="rId7078" display="https://www.daloopa.com/src/4424296" xr:uid="{E6C7AA88-4B53-48B6-BFE9-EE17467191EB}"/>
    <hyperlink ref="P491" r:id="rId7079" display="https://www.daloopa.com/src/4424313" xr:uid="{FB2584B5-07D3-46B1-86BF-AC4D79DCB478}"/>
    <hyperlink ref="T491" r:id="rId7080" display="https://www.daloopa.com/src/4424326" xr:uid="{95621EBE-4F6C-43BE-A9CB-9E3075824EAC}"/>
    <hyperlink ref="X491" r:id="rId7081" display="https://www.daloopa.com/src/4424266" xr:uid="{758DF824-5E4F-44EE-BFD1-0FCACCD3B400}"/>
    <hyperlink ref="AB491" r:id="rId7082" display="https://www.daloopa.com/src/4424249" xr:uid="{B7FB711C-529B-4752-8CEB-CAD53474D193}"/>
    <hyperlink ref="AF491" r:id="rId7083" display="https://www.daloopa.com/src/4424232" xr:uid="{55E8B616-3C82-4934-82AB-F07BA5784598}"/>
    <hyperlink ref="AJ491" r:id="rId7084" display="https://www.daloopa.com/src/23060637" xr:uid="{B7A5848E-BDA7-4A6D-957D-6B4484BC891C}"/>
    <hyperlink ref="AN491" r:id="rId7085" display="https://www.daloopa.com/src/50569440" xr:uid="{5B1951A0-91D8-4F9B-AB2E-68FD1F2CCEA8}"/>
    <hyperlink ref="AR491" r:id="rId7086" display="https://www.daloopa.com/src/70318929" xr:uid="{44F63D03-BF56-44F8-9D82-0B27BADCC158}"/>
    <hyperlink ref="A492" r:id="rId7087" xr:uid="{72B5A0C4-5A4C-4049-935B-AC409FA81592}"/>
    <hyperlink ref="C492" r:id="rId7088" xr:uid="{68C10279-F69D-459E-8373-E39719716724}"/>
    <hyperlink ref="H492" r:id="rId7089" display="https://www.daloopa.com/src/4424284" xr:uid="{9492704C-4B7F-4FF1-80E3-2C51D2A0E361}"/>
    <hyperlink ref="L492" r:id="rId7090" display="https://www.daloopa.com/src/4424297" xr:uid="{F2EB8827-E934-423B-BE5A-9AB49D24E89B}"/>
    <hyperlink ref="P492" r:id="rId7091" display="https://www.daloopa.com/src/4424314" xr:uid="{381C0B69-BB50-42E7-A017-D410F3FCE75E}"/>
    <hyperlink ref="T492" r:id="rId7092" display="https://www.daloopa.com/src/4424327" xr:uid="{87062F6F-42DC-44D9-83F4-85AD2DD14A94}"/>
    <hyperlink ref="X492" r:id="rId7093" display="https://www.daloopa.com/src/4424267" xr:uid="{7758E427-7553-4AB6-8D2A-841CC69F0F25}"/>
    <hyperlink ref="AB492" r:id="rId7094" display="https://www.daloopa.com/src/4424250" xr:uid="{1B6E2D7A-FDB5-4307-8265-847FA0EFF86F}"/>
    <hyperlink ref="AF492" r:id="rId7095" display="https://www.daloopa.com/src/4424233" xr:uid="{44B116A8-C16B-4743-A045-115BEA9EF109}"/>
    <hyperlink ref="AJ492" r:id="rId7096" display="https://www.daloopa.com/src/23060643" xr:uid="{2496F0B6-4F93-437C-9871-854366690502}"/>
    <hyperlink ref="AN492" r:id="rId7097" display="https://www.daloopa.com/src/50569439" xr:uid="{4BEFF505-E49A-4AFC-9CF0-CB32B8C242C5}"/>
    <hyperlink ref="AR492" r:id="rId7098" display="https://www.daloopa.com/src/70318930" xr:uid="{9D39C50B-C2AF-41B0-8BC5-D29721B3E712}"/>
    <hyperlink ref="A493" r:id="rId7099" xr:uid="{E55B0DFC-0D6E-4D70-889E-944393EBD932}"/>
    <hyperlink ref="C493" r:id="rId7100" xr:uid="{B0C6378E-2599-4540-A02F-E4CB4EA580DC}"/>
    <hyperlink ref="H493" r:id="rId7101" display="https://www.daloopa.com/src/4424285" xr:uid="{16F3AAB8-50E3-4F35-A597-A94C273A3C30}"/>
    <hyperlink ref="L493" r:id="rId7102" display="https://www.daloopa.com/src/4424298" xr:uid="{9C509247-E039-40B7-90DC-F8D6A281551F}"/>
    <hyperlink ref="P493" r:id="rId7103" display="https://www.daloopa.com/src/4424315" xr:uid="{A0C57A9C-7786-41F5-AB91-346C9E53D9F4}"/>
    <hyperlink ref="T493" r:id="rId7104" display="https://www.daloopa.com/src/4424328" xr:uid="{F1834288-5F1D-451C-8D49-D137BD91039B}"/>
    <hyperlink ref="X493" r:id="rId7105" display="https://www.daloopa.com/src/4424268" xr:uid="{7E18D765-371D-4485-AD1A-C48FD7E032BE}"/>
    <hyperlink ref="AB493" r:id="rId7106" display="https://www.daloopa.com/src/4424251" xr:uid="{A18F55BB-6045-4C3F-A709-C16CDDB0F71E}"/>
    <hyperlink ref="AF493" r:id="rId7107" display="https://www.daloopa.com/src/4424234" xr:uid="{D966E5F6-6F65-4142-81E6-3638F3BA6DE8}"/>
    <hyperlink ref="AJ493" r:id="rId7108" display="https://www.daloopa.com/src/23060636" xr:uid="{128EB034-C71D-46A7-9E42-02AE0B203B90}"/>
    <hyperlink ref="AN493" r:id="rId7109" display="https://www.daloopa.com/src/50569438" xr:uid="{7103D7A3-A907-475E-8969-F716D4E619D3}"/>
    <hyperlink ref="AR493" r:id="rId7110" display="https://www.daloopa.com/src/70318933" xr:uid="{60E80AA1-545E-404B-916B-94D1B8497288}"/>
    <hyperlink ref="A494" r:id="rId7111" xr:uid="{870D5C67-6C41-438B-9A77-61DC2A3D05F3}"/>
    <hyperlink ref="C494" r:id="rId7112" xr:uid="{18E81CD8-E551-4AF1-BBB1-1679DA1256F3}"/>
    <hyperlink ref="H494" r:id="rId7113" display="https://www.daloopa.com/src/4424286" xr:uid="{53FA37AA-4B85-4133-AE89-CC8C5ECB1DAE}"/>
    <hyperlink ref="L494" r:id="rId7114" display="https://www.daloopa.com/src/4424299" xr:uid="{041E850E-0F18-49F1-A382-4BC5CFDDE739}"/>
    <hyperlink ref="P494" r:id="rId7115" display="https://www.daloopa.com/src/4424316" xr:uid="{524233C9-68D1-43DA-8C16-6A36C5D96E1B}"/>
    <hyperlink ref="T494" r:id="rId7116" display="https://www.daloopa.com/src/4424329" xr:uid="{B0B7E4D9-E98C-4304-8E4D-F1D2B38FC4A9}"/>
    <hyperlink ref="X494" r:id="rId7117" display="https://www.daloopa.com/src/4424269" xr:uid="{472BB346-A67F-4723-9049-DD0A0EB695A5}"/>
    <hyperlink ref="AB494" r:id="rId7118" display="https://www.daloopa.com/src/4424252" xr:uid="{12BDD6DE-18DA-4947-B087-318EDE176992}"/>
    <hyperlink ref="AF494" r:id="rId7119" display="https://www.daloopa.com/src/4424235" xr:uid="{CF398BEB-E44F-4ED9-9858-1005F5D03D10}"/>
    <hyperlink ref="AJ494" r:id="rId7120" display="https://www.daloopa.com/src/23060644" xr:uid="{35CA1C9D-0C26-42A5-B75B-D946F19FE4A5}"/>
    <hyperlink ref="AN494" r:id="rId7121" display="https://www.daloopa.com/src/50569441" xr:uid="{6BA9CF9C-C1D4-4B22-A699-21E6E9871977}"/>
    <hyperlink ref="AR494" r:id="rId7122" display="https://www.daloopa.com/src/70318932" xr:uid="{3FFD5EBD-A4BE-4E58-BAB1-2D6BA1998E63}"/>
    <hyperlink ref="A495" r:id="rId7123" xr:uid="{96D91852-54E0-4603-92CF-E7EF7B4C0252}"/>
    <hyperlink ref="C495" r:id="rId7124" xr:uid="{4C9F30FE-5205-48FB-88AD-DA5D6DC7C754}"/>
    <hyperlink ref="H495" r:id="rId7125" display="https://www.daloopa.com/src/4424287" xr:uid="{AF31CF44-D248-4D85-AA69-1BA1813F0E43}"/>
    <hyperlink ref="L495" r:id="rId7126" display="https://www.daloopa.com/src/4424300" xr:uid="{50EFB4C1-F9F1-4C75-AA4B-98FEF7B671CB}"/>
    <hyperlink ref="P495" r:id="rId7127" display="https://www.daloopa.com/src/4424317" xr:uid="{237DBCE8-F0BC-40E3-A97C-B502E49107B4}"/>
    <hyperlink ref="T495" r:id="rId7128" display="https://www.daloopa.com/src/4424330" xr:uid="{3581845D-44D7-4948-9783-C174306A634D}"/>
    <hyperlink ref="X495" r:id="rId7129" display="https://www.daloopa.com/src/4424270" xr:uid="{CB0CE168-93F9-4257-910E-62C26B314D8D}"/>
    <hyperlink ref="AB495" r:id="rId7130" display="https://www.daloopa.com/src/4424253" xr:uid="{681C5159-53CE-47E5-A188-DE3F63B7B742}"/>
    <hyperlink ref="AF495" r:id="rId7131" display="https://www.daloopa.com/src/4424236" xr:uid="{8EA47D12-46D8-43C6-976D-5F2597660ACE}"/>
    <hyperlink ref="AJ495" r:id="rId7132" display="https://www.daloopa.com/src/23060641" xr:uid="{443CBDA0-B520-4A49-9076-8C17915F94EB}"/>
    <hyperlink ref="AN495" r:id="rId7133" display="https://www.daloopa.com/src/50569434" xr:uid="{CEB08598-17CC-4565-A9DB-AF91498A92E2}"/>
    <hyperlink ref="AR495" r:id="rId7134" display="https://www.daloopa.com/src/70318928" xr:uid="{06C9F7BD-A692-4E07-AD8B-58431480BDD3}"/>
    <hyperlink ref="A496" r:id="rId7135" xr:uid="{10B76DEE-E9E7-4BA6-9F98-F201F8B08825}"/>
    <hyperlink ref="C496" r:id="rId7136" xr:uid="{4BC7F5C3-A191-4702-BFCA-7804D88F2E0F}"/>
    <hyperlink ref="AJ496" r:id="rId7137" display="https://www.daloopa.com/src/23060642" xr:uid="{EBF5322B-551D-4E73-84F5-4836B07B7EF6}"/>
    <hyperlink ref="AN496" r:id="rId7138" display="https://www.daloopa.com/src/50569435" xr:uid="{77BDC438-C18F-4F9F-A713-4F5EF9BDC0D8}"/>
    <hyperlink ref="AR496" r:id="rId7139" display="https://www.daloopa.com/src/70318927" xr:uid="{20A38079-E2A0-42AF-8F81-801B4F9ABE6A}"/>
    <hyperlink ref="A497" r:id="rId7140" xr:uid="{85267ED3-0113-4F11-81F1-F4529A4BCD68}"/>
    <hyperlink ref="C497" r:id="rId7141" xr:uid="{E99872C5-0A35-4C53-B757-C817ED36D4E6}"/>
    <hyperlink ref="H497" r:id="rId7142" display="https://www.daloopa.com/src/4424288" xr:uid="{F32176E5-3F6D-4500-8AF9-0C144E753CEB}"/>
    <hyperlink ref="L497" r:id="rId7143" display="https://www.daloopa.com/src/4424301" xr:uid="{F611CE12-C41E-4769-B98A-E54AE62721EB}"/>
    <hyperlink ref="P497" r:id="rId7144" display="https://www.daloopa.com/src/4424318" xr:uid="{F6F458F7-2EB5-4EAB-8BB1-491CFCA40D18}"/>
    <hyperlink ref="T497" r:id="rId7145" display="https://www.daloopa.com/src/4424331" xr:uid="{EEB52D8B-2911-4E31-BB2C-00A6482BD36C}"/>
    <hyperlink ref="X497" r:id="rId7146" display="https://www.daloopa.com/src/4424271" xr:uid="{1411D92F-AA91-45A6-B5FD-8659F9F630BF}"/>
    <hyperlink ref="AB497" r:id="rId7147" display="https://www.daloopa.com/src/4424254" xr:uid="{2C60F2CD-9DEF-4616-81A6-88E24B9E57A5}"/>
    <hyperlink ref="AF497" r:id="rId7148" display="https://www.daloopa.com/src/4424237" xr:uid="{7857C6F1-6FCF-4ECD-810C-B6AB1C93A0A8}"/>
    <hyperlink ref="AJ497" r:id="rId7149" display="https://www.daloopa.com/src/23060645" xr:uid="{575A43F2-5C0A-4FB8-9954-A0EAC47501E7}"/>
    <hyperlink ref="AN497" r:id="rId7150" display="https://www.daloopa.com/src/50569432" xr:uid="{A07985EA-DA2D-42E7-8828-ACE18BB1E10E}"/>
    <hyperlink ref="AR497" r:id="rId7151" display="https://www.daloopa.com/src/70318931" xr:uid="{1696BA96-3122-4451-A122-39E22630A110}"/>
    <hyperlink ref="A498" r:id="rId7152" xr:uid="{6E2B7496-B9D3-4D2F-AFF9-FE132D01B5FB}"/>
    <hyperlink ref="C498" r:id="rId7153" xr:uid="{D582CFD3-9FE3-4FD2-964C-BDB890F2800C}"/>
    <hyperlink ref="H498" r:id="rId7154" display="https://www.daloopa.com/src/4424289" xr:uid="{5469AC66-F25C-4B43-8872-B1E17F877B06}"/>
    <hyperlink ref="L498" r:id="rId7155" display="https://www.daloopa.com/src/4424302" xr:uid="{5845A9BF-552D-4466-BE7B-29B3A7E0C318}"/>
    <hyperlink ref="P498" r:id="rId7156" display="https://www.daloopa.com/src/4424319" xr:uid="{5B33F416-FA76-45F5-8CAC-A4BE8D8A5C1C}"/>
    <hyperlink ref="T498" r:id="rId7157" display="https://www.daloopa.com/src/4424332" xr:uid="{99B87AC7-A286-4F92-A1A0-4936E393568E}"/>
    <hyperlink ref="X498" r:id="rId7158" display="https://www.daloopa.com/src/4424272" xr:uid="{3B0A1F70-B131-4499-94CD-FF33A24CFCAD}"/>
    <hyperlink ref="AB498" r:id="rId7159" display="https://www.daloopa.com/src/4424255" xr:uid="{42C679E3-9F51-44E4-A054-4C310AE10C38}"/>
    <hyperlink ref="AF498" r:id="rId7160" display="https://www.daloopa.com/src/4424238" xr:uid="{8C8F6DC8-0EE2-48FC-8C53-FDEE45CB7518}"/>
    <hyperlink ref="AJ498" r:id="rId7161" display="https://www.daloopa.com/src/23060640" xr:uid="{862E0638-4B66-4AC9-8829-8897D0A1B259}"/>
    <hyperlink ref="AN498" r:id="rId7162" display="https://www.daloopa.com/src/50569433" xr:uid="{96CF538F-1865-446C-8482-CAA5743B5DE6}"/>
    <hyperlink ref="AR498" r:id="rId7163" display="https://www.daloopa.com/src/70318924" xr:uid="{E57607FD-D8A1-4AC6-927E-9FF300022875}"/>
    <hyperlink ref="A500" r:id="rId7164" xr:uid="{2FFB301C-EBEC-41DB-9636-590DDDA62675}"/>
    <hyperlink ref="C500" r:id="rId7165" xr:uid="{941B6199-0AE1-4D76-9F5A-42FA10812FB1}"/>
    <hyperlink ref="H500" r:id="rId7166" display="https://www.daloopa.com/src/4424290" xr:uid="{6576A48E-9465-4CE8-98F6-CC0B393AD2BC}"/>
    <hyperlink ref="L500" r:id="rId7167" display="https://www.daloopa.com/src/4424303" xr:uid="{4BB7E5FF-1164-4BD3-8C39-A64CABC69696}"/>
    <hyperlink ref="P500" r:id="rId7168" display="https://www.daloopa.com/src/4424320" xr:uid="{D90E431E-F95D-4144-B15D-C091995F66A8}"/>
    <hyperlink ref="T500" r:id="rId7169" display="https://www.daloopa.com/src/4424333" xr:uid="{7E17D983-19E1-4E20-A87B-9566575F16F4}"/>
    <hyperlink ref="X500" r:id="rId7170" display="https://www.daloopa.com/src/4424273" xr:uid="{1614BE71-10EB-47E8-BC00-0502E95D3100}"/>
    <hyperlink ref="AB500" r:id="rId7171" display="https://www.daloopa.com/src/4424256" xr:uid="{AA12C8A6-E7CA-4696-844C-F748235E21C8}"/>
    <hyperlink ref="AF500" r:id="rId7172" display="https://www.daloopa.com/src/4424239" xr:uid="{62D90671-C54F-4FD3-9777-8955D7212C4D}"/>
    <hyperlink ref="AJ500" r:id="rId7173" display="https://www.daloopa.com/src/23060639" xr:uid="{0620ED46-5342-468A-A517-4DB3168BC3AF}"/>
    <hyperlink ref="AN500" r:id="rId7174" display="https://www.daloopa.com/src/50569436" xr:uid="{6D59239E-5B68-4557-95F0-94E5B3E840D3}"/>
    <hyperlink ref="AR500" r:id="rId7175" display="https://www.daloopa.com/src/70318925" xr:uid="{9ED42D5A-EB94-4983-9EDE-6BBB6F272A43}"/>
    <hyperlink ref="A501" r:id="rId7176" xr:uid="{1D5785D6-F7C1-479F-841D-A44DE4089F6E}"/>
    <hyperlink ref="C501" r:id="rId7177" xr:uid="{EAD19C5C-8140-4FBC-A160-DCD4EA7BBC46}"/>
    <hyperlink ref="H501" r:id="rId7178" display="https://www.daloopa.com/src/4424291" xr:uid="{BB68950A-0E01-4E01-9845-1E8993508271}"/>
    <hyperlink ref="L501" r:id="rId7179" display="https://www.daloopa.com/src/4424304" xr:uid="{F20FEC58-1BC4-49E1-BAAF-9D417CC701F7}"/>
    <hyperlink ref="P501" r:id="rId7180" display="https://www.daloopa.com/src/4424321" xr:uid="{3FA96939-1BF2-4796-A5C0-3C9C0643FCF3}"/>
    <hyperlink ref="T501" r:id="rId7181" display="https://www.daloopa.com/src/4424334" xr:uid="{452DA1C8-7363-4CD3-83CC-4312F2730A15}"/>
    <hyperlink ref="X501" r:id="rId7182" display="https://www.daloopa.com/src/4424274" xr:uid="{AC820552-2AE7-46E2-A758-1317625A95DE}"/>
    <hyperlink ref="AB501" r:id="rId7183" display="https://www.daloopa.com/src/4424257" xr:uid="{D1300D05-EFB7-4770-996C-DACE84D12F3A}"/>
    <hyperlink ref="AF501" r:id="rId7184" display="https://www.daloopa.com/src/4424240" xr:uid="{E6B969E2-2AD1-4411-978C-CA77ED9070E9}"/>
    <hyperlink ref="AJ501" r:id="rId7185" display="https://www.daloopa.com/src/23060638" xr:uid="{83281F45-28C9-4CE8-B8D6-A09A6DA57C49}"/>
    <hyperlink ref="AN501" r:id="rId7186" display="https://www.daloopa.com/src/50569437" xr:uid="{5181BA69-CAF6-46B1-8690-C0FEAB6855D7}"/>
    <hyperlink ref="AR501" r:id="rId7187" display="https://www.daloopa.com/src/70318926" xr:uid="{2B92977F-8010-4619-8B9D-869F153998CE}"/>
    <hyperlink ref="A505" r:id="rId7188" xr:uid="{B4EEB0F2-143C-42A4-928E-9E3AF76DDF31}"/>
    <hyperlink ref="C505" r:id="rId7189" xr:uid="{BB4EA18B-0528-46A9-AE83-3B6C56653067}"/>
    <hyperlink ref="BD505" r:id="rId7190" display="https://www.daloopa.com/src/70355918" xr:uid="{40C250C8-A7F9-49B7-8710-85E2B9CD778C}"/>
    <hyperlink ref="A506" r:id="rId7191" xr:uid="{9DDBA29A-0E66-4783-AC34-209BF0327EB4}"/>
    <hyperlink ref="C506" r:id="rId7192" xr:uid="{A3E7B49E-F015-427A-99D6-5D6AAEE5E056}"/>
    <hyperlink ref="BD506" r:id="rId7193" display="https://www.daloopa.com/src/70355917" xr:uid="{B72EE3AD-104C-433A-B561-9DC0BDDDCA5B}"/>
    <hyperlink ref="A509" r:id="rId7194" xr:uid="{6C490E50-1C65-47A1-9B6D-288AC817CE5A}"/>
    <hyperlink ref="C509" r:id="rId7195" xr:uid="{287A89C3-1E11-4319-A221-1CAA55116DA0}"/>
    <hyperlink ref="I509" r:id="rId7196" display="https://www.daloopa.com/src/8780487" xr:uid="{D31EF09B-5232-461C-8257-65CAFAC30316}"/>
    <hyperlink ref="O509" r:id="rId7197" display="https://www.daloopa.com/src/8780428" xr:uid="{6C0FE9B8-3931-42E3-BB6F-4B5AE859093E}"/>
    <hyperlink ref="R509" r:id="rId7198" display="https://www.daloopa.com/src/8780413" xr:uid="{86AEC21A-D107-4583-B51D-50201958DB48}"/>
    <hyperlink ref="S509" r:id="rId7199" display="https://www.daloopa.com/src/8780405" xr:uid="{C8DA51AE-3CA8-4099-A6CD-6A5C2652238E}"/>
    <hyperlink ref="T509" r:id="rId7200" display="https://www.daloopa.com/src/8780088" xr:uid="{526A64BC-AF04-40FD-8153-20E0A39A32CC}"/>
    <hyperlink ref="AA509" r:id="rId7201" display="https://www.daloopa.com/src/8780381" xr:uid="{95ADFC0C-08C5-43CC-AEA1-8B259677D129}"/>
    <hyperlink ref="AD509" r:id="rId7202" display="https://www.daloopa.com/src/8780031" xr:uid="{9767BAA9-8677-4D80-90D0-C55117190EAF}"/>
    <hyperlink ref="AH509" r:id="rId7203" display="https://www.daloopa.com/src/8847950" xr:uid="{EAD1E90F-60B2-4E73-87C9-8393C53570B0}"/>
    <hyperlink ref="AI509" r:id="rId7204" display="https://www.daloopa.com/src/18767825" xr:uid="{10B2426A-BB91-4018-8E90-630425E638B5}"/>
    <hyperlink ref="AK509" r:id="rId7205" display="https://www.daloopa.com/src/23053092" xr:uid="{113BD85B-A645-40C0-883A-823EAD8283AB}"/>
    <hyperlink ref="AL509" r:id="rId7206" display="https://www.daloopa.com/src/33999516" xr:uid="{945B80BB-BB71-40B7-BFE1-7A0A56DCF030}"/>
    <hyperlink ref="AM509" r:id="rId7207" display="https://www.daloopa.com/src/41059764" xr:uid="{19E4A564-F372-447F-AC7F-A81457E4BA96}"/>
    <hyperlink ref="AO509" r:id="rId7208" display="https://www.daloopa.com/src/55743980" xr:uid="{1D605424-72F7-487B-8E36-080A20C161A9}"/>
    <hyperlink ref="AP509" r:id="rId7209" display="https://www.daloopa.com/src/60201512" xr:uid="{6D193539-8A2D-47B3-95B4-013449A76CDE}"/>
    <hyperlink ref="AQ509" r:id="rId7210" display="https://www.daloopa.com/src/64849032" xr:uid="{F02E228C-33DB-4428-8F19-2902792F87B7}"/>
    <hyperlink ref="A510" r:id="rId7211" xr:uid="{083FF4E6-CEEF-44E5-A328-42043B8CD948}"/>
    <hyperlink ref="C510" r:id="rId7212" xr:uid="{EE1A7BD6-D199-4F34-ACF0-BCF94A760E28}"/>
    <hyperlink ref="F510" r:id="rId7213" display="https://www.daloopa.com/src/8780505" xr:uid="{B0AA0F34-A37E-4236-AEEB-DAFCA9A78BAE}"/>
    <hyperlink ref="G510" r:id="rId7214" display="https://www.daloopa.com/src/8780499" xr:uid="{28073B3C-77EC-4769-9E82-76C817910BAD}"/>
    <hyperlink ref="H510" r:id="rId7215" display="https://www.daloopa.com/src/8780134" xr:uid="{5EBC8C31-36E8-4D6A-B8B1-D5C8B0088946}"/>
    <hyperlink ref="I510" r:id="rId7216" display="https://www.daloopa.com/src/8780488" xr:uid="{490FBBCE-26EB-4534-99F3-602DE91DF4DA}"/>
    <hyperlink ref="M510" r:id="rId7217" display="https://www.daloopa.com/src/8780450" xr:uid="{ABE33FAF-67D0-4CEF-BC95-2A4C121029F4}"/>
    <hyperlink ref="N510" r:id="rId7218" display="https://www.daloopa.com/src/8780435" xr:uid="{7F4B2056-EC0A-4D1F-80F9-501C68544686}"/>
    <hyperlink ref="O510" r:id="rId7219" display="https://www.daloopa.com/src/8780429" xr:uid="{A9874F9D-2493-4E68-9800-8C7BF112F29D}"/>
    <hyperlink ref="P510" r:id="rId7220" display="https://www.daloopa.com/src/8780103" xr:uid="{44A04515-616F-4016-A98B-E688EC3F57CA}"/>
    <hyperlink ref="Q510" r:id="rId7221" display="https://www.daloopa.com/src/8780417" xr:uid="{FE9DA0F1-435D-4FEC-B9B6-355853320634}"/>
    <hyperlink ref="R510" r:id="rId7222" display="https://www.daloopa.com/src/8780414" xr:uid="{12F49622-A2A0-46AE-9A0E-EEF698E1AF8F}"/>
    <hyperlink ref="S510" r:id="rId7223" display="https://www.daloopa.com/src/8780406" xr:uid="{36573536-9AF7-49E8-97B4-6CBD9EED4A7C}"/>
    <hyperlink ref="T510" r:id="rId7224" display="https://www.daloopa.com/src/8780089" xr:uid="{9C1D992B-8687-4B7A-8B87-808B509FD9DC}"/>
    <hyperlink ref="U510" r:id="rId7225" display="https://www.daloopa.com/src/8780402" xr:uid="{8A994EE9-23CD-4960-A8A4-71776E0C46C0}"/>
    <hyperlink ref="V510" r:id="rId7226" display="https://www.daloopa.com/src/8780400" xr:uid="{F4CEF76C-E72C-40EF-B62D-9191228E8349}"/>
    <hyperlink ref="W510" r:id="rId7227" display="https://www.daloopa.com/src/8780397" xr:uid="{795652CE-BE63-4999-9507-6300F47FA5AB}"/>
    <hyperlink ref="X510" r:id="rId7228" display="https://www.daloopa.com/src/8780085" xr:uid="{7AC8041D-A567-4FEF-9169-80ECA50FC682}"/>
    <hyperlink ref="Y510" r:id="rId7229" display="https://www.daloopa.com/src/8780394" xr:uid="{4AF47BB8-04D8-453C-AFC5-513C1C56E310}"/>
    <hyperlink ref="Z510" r:id="rId7230" display="https://www.daloopa.com/src/8780391" xr:uid="{59E7D9B6-3D8E-45EB-8BE3-4E0DCB843D44}"/>
    <hyperlink ref="AA510" r:id="rId7231" display="https://www.daloopa.com/src/8780382" xr:uid="{F75B8688-E0CB-4970-9460-CC00EB3AC4BD}"/>
    <hyperlink ref="AB510" r:id="rId7232" display="https://www.daloopa.com/src/8780081" xr:uid="{0F4CD1C6-97E3-4017-84A4-B07ECC2B5182}"/>
    <hyperlink ref="AC510" r:id="rId7233" display="https://www.daloopa.com/src/8780048" xr:uid="{77CCA0DA-A783-4544-A67C-932F56FC4B5A}"/>
    <hyperlink ref="AD510" r:id="rId7234" display="https://www.daloopa.com/src/8780032" xr:uid="{370AA07C-B0DD-4672-8B4B-B74993E484E5}"/>
    <hyperlink ref="AE510" r:id="rId7235" display="https://www.daloopa.com/src/8780028" xr:uid="{12C60566-6F55-4F2D-8557-86C0E702E324}"/>
    <hyperlink ref="AF510" r:id="rId7236" display="https://www.daloopa.com/src/8780014" xr:uid="{F4A599AD-31DF-4CD5-9171-C9A3076CA257}"/>
    <hyperlink ref="AG510" r:id="rId7237" display="https://www.daloopa.com/src/8779997" xr:uid="{B02C9F2B-A612-49EF-ADA7-3A95919EAA38}"/>
    <hyperlink ref="AH510" r:id="rId7238" display="https://www.daloopa.com/src/8847951" xr:uid="{62DCE8FD-EE58-48CD-9610-3CA8BCAFDEFD}"/>
    <hyperlink ref="AI510" r:id="rId7239" display="https://www.daloopa.com/src/18767824" xr:uid="{BE09520F-F9BB-4BBB-B89C-5B8BD7D40421}"/>
    <hyperlink ref="AJ510" r:id="rId7240" display="https://www.daloopa.com/src/23060584" xr:uid="{723C2D7C-0C1F-495B-B40A-7146138F677B}"/>
    <hyperlink ref="AK510" r:id="rId7241" display="https://www.daloopa.com/src/23053091" xr:uid="{D4213505-DF9D-4C55-A87E-32677922EF6F}"/>
    <hyperlink ref="AL510" r:id="rId7242" display="https://www.daloopa.com/src/33999514" xr:uid="{689130AC-46A1-401B-A1DE-C84F1A63BC7C}"/>
    <hyperlink ref="AM510" r:id="rId7243" display="https://www.daloopa.com/src/41059765" xr:uid="{61FBD0E5-A199-4549-958F-214625675CCF}"/>
    <hyperlink ref="AN510" r:id="rId7244" display="https://www.daloopa.com/src/50570473" xr:uid="{FE0F3CD4-F868-4224-A0AE-3C0DED516A6D}"/>
    <hyperlink ref="AO510" r:id="rId7245" display="https://www.daloopa.com/src/55743979" xr:uid="{5B9044DB-185B-4C0A-82ED-A664ECD3AAF1}"/>
    <hyperlink ref="AP510" r:id="rId7246" display="https://www.daloopa.com/src/60201511" xr:uid="{4E723154-DAEE-4455-9DD8-37B50A018344}"/>
    <hyperlink ref="AQ510" r:id="rId7247" display="https://www.daloopa.com/src/64849033" xr:uid="{8B7E9F17-8FCC-4960-8BAE-67FCB7536F3D}"/>
    <hyperlink ref="AR510" r:id="rId7248" display="https://www.daloopa.com/src/70318098" xr:uid="{9F19B5F4-856D-40B5-B349-DA0716E2F135}"/>
    <hyperlink ref="A511" r:id="rId7249" xr:uid="{3E846007-D0B7-4BA8-BB92-BF959D4A33BE}"/>
    <hyperlink ref="C511" r:id="rId7250" xr:uid="{FF87FEB0-4D92-4B30-B0F1-8AB49A74EDD8}"/>
    <hyperlink ref="E511" r:id="rId7251" display="https://www.daloopa.com/src/8780511" xr:uid="{18A74FFA-DF2A-49F3-BFEF-15F4B0520604}"/>
    <hyperlink ref="I511" r:id="rId7252" display="https://www.daloopa.com/src/8780489" xr:uid="{DB2F458E-914D-41CF-B3B5-6D2AF0D1B1A1}"/>
    <hyperlink ref="M511" r:id="rId7253" display="https://www.daloopa.com/src/8780451" xr:uid="{33D96696-8F94-4126-80BB-7278C63183A4}"/>
    <hyperlink ref="Q511" r:id="rId7254" display="https://www.daloopa.com/src/8780418" xr:uid="{80FF4EE6-666C-423D-9030-94DDD43A89B8}"/>
    <hyperlink ref="R511" r:id="rId7255" display="https://www.daloopa.com/src/8780415" xr:uid="{827C0E91-05C1-41D0-AC72-5091527845BB}"/>
    <hyperlink ref="S511" r:id="rId7256" display="https://www.daloopa.com/src/8780407" xr:uid="{3BB3C5C7-E6B7-4CE0-888A-8B2C696226F6}"/>
    <hyperlink ref="T511" r:id="rId7257" display="https://www.daloopa.com/src/8780090" xr:uid="{F24DCD32-4861-4AAC-9B39-90C2B06C5504}"/>
    <hyperlink ref="W511" r:id="rId7258" display="https://www.daloopa.com/src/8780398" xr:uid="{716EE1EC-F4EF-45F3-ACCB-1006747B280A}"/>
    <hyperlink ref="X511" r:id="rId7259" display="https://www.daloopa.com/src/8780086" xr:uid="{C76D74B0-B5E5-4423-B3A2-67C3FD5F5F22}"/>
    <hyperlink ref="Y511" r:id="rId7260" display="https://www.daloopa.com/src/8780395" xr:uid="{19C656F0-2390-4064-9088-23C7629FE3BF}"/>
    <hyperlink ref="Z511" r:id="rId7261" display="https://www.daloopa.com/src/8780392" xr:uid="{9D5C3C29-6E96-4AF1-B8AD-17E45DB58E15}"/>
    <hyperlink ref="AA511" r:id="rId7262" display="https://www.daloopa.com/src/8780383" xr:uid="{64D71D54-F964-412A-9D50-2723175E105F}"/>
    <hyperlink ref="AB511" r:id="rId7263" display="https://www.daloopa.com/src/8780082" xr:uid="{9BBFDF2E-B49B-4A07-83E1-5BEDB7406DF8}"/>
    <hyperlink ref="AC511" r:id="rId7264" display="https://www.daloopa.com/src/8780049" xr:uid="{18C15263-7C68-420E-9DF5-E4360DC2B68A}"/>
    <hyperlink ref="AD511" r:id="rId7265" display="https://www.daloopa.com/src/8780033" xr:uid="{EB3C13DE-9992-41C5-8F3D-79FF3299EB15}"/>
    <hyperlink ref="AE511" r:id="rId7266" display="https://www.daloopa.com/src/8780029" xr:uid="{438B9922-8C82-405D-A6B0-49FDD9201290}"/>
    <hyperlink ref="AF511" r:id="rId7267" display="https://www.daloopa.com/src/8780015" xr:uid="{5C479BA4-7762-4BE0-A42A-BEF6AD78540E}"/>
    <hyperlink ref="AI511" r:id="rId7268" display="https://www.daloopa.com/src/18767822" xr:uid="{A09B9429-35AF-4861-8249-0BD08C7E768B}"/>
    <hyperlink ref="AJ511" r:id="rId7269" display="https://www.daloopa.com/src/23060585" xr:uid="{A6B03241-86AD-49E1-B0C1-35CCB402DD43}"/>
    <hyperlink ref="AK511" r:id="rId7270" display="https://www.daloopa.com/src/23053090" xr:uid="{91CDA5FA-53AE-4916-91AA-6B85AF83C8D2}"/>
    <hyperlink ref="AL511" r:id="rId7271" display="https://www.daloopa.com/src/33999513" xr:uid="{E6852080-C96D-462A-8954-CADE8B601D4A}"/>
    <hyperlink ref="AN511" r:id="rId7272" display="https://www.daloopa.com/src/50570474" xr:uid="{28B947F0-E8F2-4B14-9381-B6BA9ADE5E6D}"/>
    <hyperlink ref="AO511" r:id="rId7273" display="https://www.daloopa.com/src/55743977" xr:uid="{DEA0FEE8-3912-412B-8B98-13B6C73D3A96}"/>
    <hyperlink ref="AP511" r:id="rId7274" display="https://www.daloopa.com/src/60201510" xr:uid="{5F70E5D1-F407-4729-8BEA-D5F5DC065409}"/>
    <hyperlink ref="AR511" r:id="rId7275" display="https://www.daloopa.com/src/70318097" xr:uid="{CC35E9E1-17D2-47A1-8853-F75CF6389A91}"/>
    <hyperlink ref="A512" r:id="rId7276" xr:uid="{020EBD83-08BA-45A1-B184-ED345AFE88B2}"/>
    <hyperlink ref="C512" r:id="rId7277" xr:uid="{616DD5B6-0879-4750-B920-A27504609068}"/>
    <hyperlink ref="E512" r:id="rId7278" display="https://www.daloopa.com/src/8780512" xr:uid="{9E00A565-171E-478D-A8EF-AD2D48BF84F9}"/>
    <hyperlink ref="F512" r:id="rId7279" display="https://www.daloopa.com/src/8780506" xr:uid="{68FCA101-1959-4686-8127-E7690E223799}"/>
    <hyperlink ref="G512" r:id="rId7280" display="https://www.daloopa.com/src/8780500" xr:uid="{C6287022-8972-4DAF-9C1E-F9FDE7163966}"/>
    <hyperlink ref="H512" r:id="rId7281" display="https://www.daloopa.com/src/8780135" xr:uid="{EA9AA018-1B3B-48CC-8976-A4F3B182D8EE}"/>
    <hyperlink ref="I512" r:id="rId7282" display="https://www.daloopa.com/src/8780490" xr:uid="{514793C4-8C98-468D-814E-CAD56108AF80}"/>
    <hyperlink ref="M512" r:id="rId7283" display="https://www.daloopa.com/src/8780452" xr:uid="{A03E4699-DAD0-4A38-B288-C5855F88732F}"/>
    <hyperlink ref="N512" r:id="rId7284" display="https://www.daloopa.com/src/8780436" xr:uid="{A96EF932-CD87-4C0D-B7B9-9BB541BA7584}"/>
    <hyperlink ref="O512" r:id="rId7285" display="https://www.daloopa.com/src/8780430" xr:uid="{16D571A2-3242-4C07-BC68-37C34A84F823}"/>
    <hyperlink ref="P512" r:id="rId7286" display="https://www.daloopa.com/src/8780104" xr:uid="{A87CEC13-0576-4B35-A87A-25F16BED4B87}"/>
    <hyperlink ref="Q512" r:id="rId7287" display="https://www.daloopa.com/src/8780419" xr:uid="{6F857D5B-AE31-48E4-8E1E-76EACE5CE004}"/>
    <hyperlink ref="R512" r:id="rId7288" display="https://www.daloopa.com/src/8780416" xr:uid="{983E899B-EA52-4EFC-952B-7D06CD4D3340}"/>
    <hyperlink ref="S512" r:id="rId7289" display="https://www.daloopa.com/src/8780408" xr:uid="{15325A8D-04F5-4A05-9106-A2076A0F2DEC}"/>
    <hyperlink ref="T512" r:id="rId7290" display="https://www.daloopa.com/src/8780091" xr:uid="{88FD4935-FB78-42BA-BA0D-A2C5AA815D1D}"/>
    <hyperlink ref="U512" r:id="rId7291" display="https://www.daloopa.com/src/8780403" xr:uid="{0D9ED31C-946C-4BD1-B789-4EFF872E1C08}"/>
    <hyperlink ref="V512" r:id="rId7292" display="https://www.daloopa.com/src/8780401" xr:uid="{EEE9D8CD-0D8B-45C5-A390-5D54935ADEB9}"/>
    <hyperlink ref="W512" r:id="rId7293" display="https://www.daloopa.com/src/8780399" xr:uid="{8C8FC8D6-639A-4A3A-A71D-67F556269220}"/>
    <hyperlink ref="X512" r:id="rId7294" display="https://www.daloopa.com/src/8780087" xr:uid="{265E89BF-900D-4E26-8183-875251399105}"/>
    <hyperlink ref="Y512" r:id="rId7295" display="https://www.daloopa.com/src/8780396" xr:uid="{AF2AFF2A-0D68-43E6-B12E-395BC17C461C}"/>
    <hyperlink ref="Z512" r:id="rId7296" display="https://www.daloopa.com/src/8780393" xr:uid="{FF42E5CC-32D2-478E-AF22-98461A26F44C}"/>
    <hyperlink ref="AA512" r:id="rId7297" display="https://www.daloopa.com/src/8780384" xr:uid="{55995FB8-232A-416C-9271-18BE47FFC553}"/>
    <hyperlink ref="AB512" r:id="rId7298" display="https://www.daloopa.com/src/8780083" xr:uid="{CF160DB4-C847-4A8F-9268-7F00A79139A3}"/>
    <hyperlink ref="AC512" r:id="rId7299" display="https://www.daloopa.com/src/8780050" xr:uid="{652DCA25-8B05-4435-B2CF-2DC7848D26B2}"/>
    <hyperlink ref="AD512" r:id="rId7300" display="https://www.daloopa.com/src/8780034" xr:uid="{F4A59572-C81A-41D0-AD7E-736612522194}"/>
    <hyperlink ref="AE512" r:id="rId7301" display="https://www.daloopa.com/src/8780030" xr:uid="{0B908FED-2712-4D1E-8117-E8E95A3D71B0}"/>
    <hyperlink ref="AF512" r:id="rId7302" display="https://www.daloopa.com/src/8780016" xr:uid="{5AD706B5-C8D7-4F81-804D-68091224F9FF}"/>
    <hyperlink ref="AG512" r:id="rId7303" display="https://www.daloopa.com/src/8779998" xr:uid="{9AD61B4B-3B5D-47B1-B7EE-861E599FF8E0}"/>
    <hyperlink ref="AH512" r:id="rId7304" display="https://www.daloopa.com/src/8847952" xr:uid="{76DF2875-768E-4886-90B2-CC4BC0FF8292}"/>
    <hyperlink ref="AI512" r:id="rId7305" display="https://www.daloopa.com/src/18767823" xr:uid="{23F14DFD-2D8E-4CC4-B5E8-589121047A4E}"/>
    <hyperlink ref="AJ512" r:id="rId7306" display="https://www.daloopa.com/src/23060586" xr:uid="{C0C3E6E1-01A2-4221-B555-5EF5CD4F6ED6}"/>
    <hyperlink ref="AK512" r:id="rId7307" display="https://www.daloopa.com/src/23053093" xr:uid="{729EEDCC-3B6A-408B-B036-00AA6F15EC33}"/>
    <hyperlink ref="AL512" r:id="rId7308" display="https://www.daloopa.com/src/33999515" xr:uid="{913566A1-0704-439F-92EF-0551DA70EB27}"/>
    <hyperlink ref="AM512" r:id="rId7309" display="https://www.daloopa.com/src/41059766" xr:uid="{9E4F2DA2-B575-4C0C-9FC3-CB3C9A1580F8}"/>
    <hyperlink ref="AN512" r:id="rId7310" display="https://www.daloopa.com/src/50570472" xr:uid="{31857C84-9B0C-434E-803F-54C1A3119DA9}"/>
    <hyperlink ref="AO512" r:id="rId7311" display="https://www.daloopa.com/src/55743978" xr:uid="{66941615-43C2-4AB0-8FEB-B88D3EACAA24}"/>
    <hyperlink ref="AP512" r:id="rId7312" display="https://www.daloopa.com/src/60201509" xr:uid="{FB68B451-2E04-4578-9FB2-3351ACB4AB2F}"/>
    <hyperlink ref="AQ512" r:id="rId7313" display="https://www.daloopa.com/src/64849034" xr:uid="{A6DB97D1-2673-4C3A-865A-C862DDB41DBE}"/>
    <hyperlink ref="AR512" r:id="rId7314" display="https://www.daloopa.com/src/70318096" xr:uid="{ABD8DF8F-875C-4E7D-A607-E934181455C3}"/>
    <hyperlink ref="AU512" r:id="rId7315" display="https://www.daloopa.com/src/45801648" xr:uid="{2D993163-71DB-42EF-9570-F237CDA0EA56}"/>
    <hyperlink ref="AW512" r:id="rId7316" display="https://www.daloopa.com/src/45801649" xr:uid="{11A50D6B-A4F3-44CF-8179-1BD520F87732}"/>
    <hyperlink ref="AX512" r:id="rId7317" display="https://www.daloopa.com/src/45801650" xr:uid="{68E4F99C-AF1C-4AB6-B4A7-FFF758433638}"/>
    <hyperlink ref="AY512" r:id="rId7318" display="https://www.daloopa.com/src/45801651" xr:uid="{8C72490A-57A8-49B6-B25E-142231200CA5}"/>
    <hyperlink ref="AZ512" r:id="rId7319" display="https://www.daloopa.com/src/45801652" xr:uid="{88790FE6-510B-43F9-A9EC-E64F21DF75D9}"/>
    <hyperlink ref="BA512" r:id="rId7320" display="https://www.daloopa.com/src/45801653" xr:uid="{076861E8-1797-4E2D-A8FF-17F8EE601623}"/>
    <hyperlink ref="BB512" r:id="rId7321" display="https://www.daloopa.com/src/45801654" xr:uid="{6637671E-4E01-4C60-9AF9-06F5B57CE978}"/>
    <hyperlink ref="BC512" r:id="rId7322" display="https://www.daloopa.com/src/51172104" xr:uid="{ACA0C113-50F7-46CB-81D2-E37C7A872FC1}"/>
    <hyperlink ref="BD512" r:id="rId7323" display="https://www.daloopa.com/src/70328432" xr:uid="{167DD348-30BB-4BDC-8A4E-AE907A491698}"/>
    <hyperlink ref="A515" r:id="rId7324" xr:uid="{B668AE4D-85F7-478C-B2A6-B51D9DB11F99}"/>
    <hyperlink ref="C515" r:id="rId7325" xr:uid="{25624C59-0973-44AF-86B6-A1A8222FEBAA}"/>
    <hyperlink ref="I515" r:id="rId7326" display="https://www.daloopa.com/src/8780801" xr:uid="{FE8EBF05-8FBC-49DB-9AD1-EF1151CC1D54}"/>
    <hyperlink ref="O515" r:id="rId7327" display="https://www.daloopa.com/src/8780788" xr:uid="{CADD805A-F7CC-4F8E-B955-45D0A8A119A7}"/>
    <hyperlink ref="R515" r:id="rId7328" display="https://www.daloopa.com/src/8780779" xr:uid="{244E2DE0-249E-4563-91D0-1605F308A18F}"/>
    <hyperlink ref="S515" r:id="rId7329" display="https://www.daloopa.com/src/8780775" xr:uid="{831A2B16-F344-425B-9C53-AB22238D417A}"/>
    <hyperlink ref="T515" r:id="rId7330" display="https://www.daloopa.com/src/8780669" xr:uid="{4E943AE5-2657-4C69-A010-B322ED9DFAC1}"/>
    <hyperlink ref="AA515" r:id="rId7331" display="https://www.daloopa.com/src/8780268" xr:uid="{6ABD1561-2B80-4E07-9411-E6D55326054D}"/>
    <hyperlink ref="AD515" r:id="rId7332" display="https://www.daloopa.com/src/8780240" xr:uid="{BA506760-1832-460B-9BAE-C5D4287C68DD}"/>
    <hyperlink ref="AH515" r:id="rId7333" display="https://www.daloopa.com/src/8847953" xr:uid="{3C356922-13F3-4FDB-8C42-6C17A055E0C8}"/>
    <hyperlink ref="AI515" r:id="rId7334" display="https://www.daloopa.com/src/18767587" xr:uid="{19B66AF0-36D4-4E1E-9B53-7B2E79E64191}"/>
    <hyperlink ref="AK515" r:id="rId7335" display="https://www.daloopa.com/src/23053121" xr:uid="{D470B7E3-82BB-47E0-868C-C0534FE2868A}"/>
    <hyperlink ref="AL515" r:id="rId7336" display="https://www.daloopa.com/src/33999612" xr:uid="{991B8F75-BF1F-4D75-876B-0379183D306F}"/>
    <hyperlink ref="AM515" r:id="rId7337" display="https://www.daloopa.com/src/41059771" xr:uid="{6A6EE609-D84F-4D5B-BECD-10B2CD20AA29}"/>
    <hyperlink ref="AO515" r:id="rId7338" display="https://www.daloopa.com/src/55743982" xr:uid="{0B2D2547-2F58-4852-96D3-F88C37DD75F9}"/>
    <hyperlink ref="AP515" r:id="rId7339" display="https://www.daloopa.com/src/60201625" xr:uid="{69B7C403-D8CC-44A0-A286-2076C94704CA}"/>
    <hyperlink ref="AQ515" r:id="rId7340" display="https://www.daloopa.com/src/64848717" xr:uid="{ADCD5646-4493-406C-A35C-5E1933B34CE8}"/>
    <hyperlink ref="A516" r:id="rId7341" xr:uid="{31BA7BD2-578D-4ABB-B42A-DEB29337B657}"/>
    <hyperlink ref="C516" r:id="rId7342" xr:uid="{D3E4FA65-C408-4335-BD54-894741233751}"/>
    <hyperlink ref="F516" r:id="rId7343" display="https://www.daloopa.com/src/8780807" xr:uid="{ED77FA5B-8939-47AE-822F-034AF50E422A}"/>
    <hyperlink ref="G516" r:id="rId7344" display="https://www.daloopa.com/src/8780805" xr:uid="{84C4AA1E-5E21-4A5B-AD97-4D2773DCB0A2}"/>
    <hyperlink ref="H516" r:id="rId7345" display="https://www.daloopa.com/src/8780684" xr:uid="{3B9D5962-429B-4311-8B93-7F8A71EAFC7A}"/>
    <hyperlink ref="I516" r:id="rId7346" display="https://www.daloopa.com/src/8780802" xr:uid="{A041BB72-FF7D-457C-8562-CA4302CECFE4}"/>
    <hyperlink ref="M516" r:id="rId7347" display="https://www.daloopa.com/src/8803968" xr:uid="{A7C7021B-86B5-4B51-943F-4898B418A29C}"/>
    <hyperlink ref="N516" r:id="rId7348" display="https://www.daloopa.com/src/8780791" xr:uid="{D4F6D03E-77B9-43E7-BF18-492B95B7C8EC}"/>
    <hyperlink ref="O516" r:id="rId7349" display="https://www.daloopa.com/src/8780789" xr:uid="{B644481A-7C8F-4C75-B6C0-5940473D9944}"/>
    <hyperlink ref="P516" r:id="rId7350" display="https://www.daloopa.com/src/8780675" xr:uid="{1D9F2D4D-9ACF-4092-A745-4519D6DFCC2D}"/>
    <hyperlink ref="Q516" r:id="rId7351" display="https://www.daloopa.com/src/8780785" xr:uid="{2DFDAE4B-11A8-4905-ACD8-146E01BF7F31}"/>
    <hyperlink ref="R516" r:id="rId7352" display="https://www.daloopa.com/src/8780780" xr:uid="{85EE147C-6E70-4CE8-A89F-9876B048469E}"/>
    <hyperlink ref="S516" r:id="rId7353" display="https://www.daloopa.com/src/8780776" xr:uid="{088B7553-E96F-4C07-915B-586489E528DA}"/>
    <hyperlink ref="T516" r:id="rId7354" display="https://www.daloopa.com/src/8780670" xr:uid="{68756600-9A0F-4A83-8FD6-1BEF59E77DB9}"/>
    <hyperlink ref="U516" r:id="rId7355" display="https://www.daloopa.com/src/8780667" xr:uid="{E4C49B4E-00AC-4851-A7E0-BCA50E9A66D6}"/>
    <hyperlink ref="V516" r:id="rId7356" display="https://www.daloopa.com/src/8780656" xr:uid="{847B47D5-6FFB-450C-B1F2-653B063DBA61}"/>
    <hyperlink ref="W516" r:id="rId7357" display="https://www.daloopa.com/src/8780651" xr:uid="{445F7A43-3B6B-4E56-B475-A94ABA017BCB}"/>
    <hyperlink ref="X516" r:id="rId7358" display="https://www.daloopa.com/src/8780648" xr:uid="{E5C7D164-69E1-4214-8522-407F6D9E76E3}"/>
    <hyperlink ref="Y516" r:id="rId7359" display="https://www.daloopa.com/src/8780643" xr:uid="{FF6E2107-8A05-4764-986B-AE6EA73CCF61}"/>
    <hyperlink ref="Z516" r:id="rId7360" display="https://www.daloopa.com/src/8780282" xr:uid="{DA9CE95D-44CF-4A68-B372-66CA9F71CA1C}"/>
    <hyperlink ref="AA516" r:id="rId7361" display="https://www.daloopa.com/src/8780269" xr:uid="{F64A9C74-159B-4290-9C2D-E9DB105302B7}"/>
    <hyperlink ref="AB516" r:id="rId7362" display="https://www.daloopa.com/src/8780636" xr:uid="{CB454FDF-01D0-4C17-82B5-1C6FBD808360}"/>
    <hyperlink ref="AC516" r:id="rId7363" display="https://www.daloopa.com/src/8780255" xr:uid="{DB9DA34E-850A-447D-AC90-FAF3CA110AFF}"/>
    <hyperlink ref="AD516" r:id="rId7364" display="https://www.daloopa.com/src/8780241" xr:uid="{C1D28CF7-8C52-41A6-83E9-9E12C096C41E}"/>
    <hyperlink ref="AE516" r:id="rId7365" display="https://www.daloopa.com/src/8780227" xr:uid="{B2067E4C-C307-4D8A-AEE2-5540F66F6399}"/>
    <hyperlink ref="AF516" r:id="rId7366" display="https://www.daloopa.com/src/8780517" xr:uid="{A8E2BFC9-DDA6-433A-BF15-7A60AB67E5CD}"/>
    <hyperlink ref="AG516" r:id="rId7367" display="https://www.daloopa.com/src/8780216" xr:uid="{35AB7008-7D91-4354-BC3B-19E08E50B431}"/>
    <hyperlink ref="AH516" r:id="rId7368" display="https://www.daloopa.com/src/8847954" xr:uid="{DA32CEF3-6D77-4D92-BD34-3F0D119931FE}"/>
    <hyperlink ref="AI516" r:id="rId7369" display="https://www.daloopa.com/src/18767590" xr:uid="{5E18711E-115C-4460-BBB0-AA4A8136C99B}"/>
    <hyperlink ref="AJ516" r:id="rId7370" display="https://www.daloopa.com/src/23060597" xr:uid="{4EB2204E-D13D-4F5B-A4CE-297E994D4401}"/>
    <hyperlink ref="AK516" r:id="rId7371" display="https://www.daloopa.com/src/23053122" xr:uid="{BBBF1A9E-5D79-4BFB-8C62-82686B0608FA}"/>
    <hyperlink ref="AL516" r:id="rId7372" display="https://www.daloopa.com/src/33999613" xr:uid="{814A88E9-4F8E-4A47-BB21-6A74224450F1}"/>
    <hyperlink ref="AM516" r:id="rId7373" display="https://www.daloopa.com/src/41059770" xr:uid="{BB152F45-219E-4233-8500-DC2269EF3A4D}"/>
    <hyperlink ref="AN516" r:id="rId7374" display="https://www.daloopa.com/src/50570527" xr:uid="{F431D9C2-9EAB-4C37-9ABA-6C424FC1D39E}"/>
    <hyperlink ref="AO516" r:id="rId7375" display="https://www.daloopa.com/src/55743983" xr:uid="{B1CD94CC-CFE3-4C3A-AEE3-6F9C396DCE47}"/>
    <hyperlink ref="AP516" r:id="rId7376" display="https://www.daloopa.com/src/60201626" xr:uid="{831B3650-385A-4292-83C8-5523A7C1F1D3}"/>
    <hyperlink ref="AQ516" r:id="rId7377" display="https://www.daloopa.com/src/64848718" xr:uid="{ADB7A7AC-1487-4232-93D5-1E5306253AD7}"/>
    <hyperlink ref="AR516" r:id="rId7378" display="https://www.daloopa.com/src/70318250" xr:uid="{3ED63FDB-8B7B-45E5-BAB0-B0464FB018C0}"/>
    <hyperlink ref="A517" r:id="rId7379" xr:uid="{281B8562-A12A-4308-9040-32B6F2EEB3CD}"/>
    <hyperlink ref="C517" r:id="rId7380" xr:uid="{1E6AAE4B-D4A1-46D2-BADF-967D4C3820CD}"/>
    <hyperlink ref="E517" r:id="rId7381" display="https://www.daloopa.com/src/8780809" xr:uid="{2684C61B-B5E5-425D-B01C-B4B63345B566}"/>
    <hyperlink ref="I517" r:id="rId7382" display="https://www.daloopa.com/src/8780803" xr:uid="{BA3D1025-3423-4192-94D6-CAC9B8302662}"/>
    <hyperlink ref="M517" r:id="rId7383" display="https://www.daloopa.com/src/8803969" xr:uid="{F87932F1-12D2-48E8-9E83-E3600B1E4663}"/>
    <hyperlink ref="Q517" r:id="rId7384" display="https://www.daloopa.com/src/8780786" xr:uid="{62FCAF53-6AB6-482C-8D07-C04731C00FEB}"/>
    <hyperlink ref="R517" r:id="rId7385" display="https://www.daloopa.com/src/8780781" xr:uid="{A9050EE7-EE8A-4442-B0E0-DD21BE08912D}"/>
    <hyperlink ref="S517" r:id="rId7386" display="https://www.daloopa.com/src/8780777" xr:uid="{090C74A9-22C0-41F5-A0D7-C3CD0031D0D9}"/>
    <hyperlink ref="T517" r:id="rId7387" display="https://www.daloopa.com/src/8780671" xr:uid="{87F21A1F-DAF6-451D-9254-763615E54CC4}"/>
    <hyperlink ref="W517" r:id="rId7388" display="https://www.daloopa.com/src/8780652" xr:uid="{8332326F-0DCF-4448-B24F-4A313CD5C0A8}"/>
    <hyperlink ref="X517" r:id="rId7389" display="https://www.daloopa.com/src/8780649" xr:uid="{03D20B97-DAEF-45EA-80C9-1100AC807195}"/>
    <hyperlink ref="Y517" r:id="rId7390" display="https://www.daloopa.com/src/8780644" xr:uid="{DC8FE966-AAEA-4885-ADDF-47575B99DB01}"/>
    <hyperlink ref="Z517" r:id="rId7391" display="https://www.daloopa.com/src/8780283" xr:uid="{FA317D20-56BC-4212-80EA-0514A2AF4905}"/>
    <hyperlink ref="AA517" r:id="rId7392" display="https://www.daloopa.com/src/8780270" xr:uid="{4374F81A-79BD-4D1E-81F5-6E17CFB228D0}"/>
    <hyperlink ref="AB517" r:id="rId7393" display="https://www.daloopa.com/src/8780637" xr:uid="{1DCFC7FC-19E0-434C-B087-0B0FE36AD15F}"/>
    <hyperlink ref="AC517" r:id="rId7394" display="https://www.daloopa.com/src/8780256" xr:uid="{74A3112D-DD6C-4CFE-B57E-25CAF6EF9FFC}"/>
    <hyperlink ref="AD517" r:id="rId7395" display="https://www.daloopa.com/src/8780242" xr:uid="{DCEA1A24-EA68-4BC6-94C0-D34A50A4F585}"/>
    <hyperlink ref="AE517" r:id="rId7396" display="https://www.daloopa.com/src/8780228" xr:uid="{441AB7DF-F926-48A2-98D1-C3A7F04F6E2C}"/>
    <hyperlink ref="AF517" r:id="rId7397" display="https://www.daloopa.com/src/8780518" xr:uid="{4402A866-97B6-45D4-B9BC-4A21090BDEB2}"/>
    <hyperlink ref="AI517" r:id="rId7398" display="https://www.daloopa.com/src/18767589" xr:uid="{73F2BBFD-FB0A-465F-BAA1-735192F3F99C}"/>
    <hyperlink ref="AJ517" r:id="rId7399" display="https://www.daloopa.com/src/23060598" xr:uid="{E12D2176-BC91-459B-A492-BCD8484C7F2F}"/>
    <hyperlink ref="AK517" r:id="rId7400" display="https://www.daloopa.com/src/23053119" xr:uid="{7B202D0C-9BA3-46B2-B23C-953E031E2FDD}"/>
    <hyperlink ref="AL517" r:id="rId7401" display="https://www.daloopa.com/src/33999614" xr:uid="{E220523F-5855-41F0-BD7D-CA36BA01D222}"/>
    <hyperlink ref="AN517" r:id="rId7402" display="https://www.daloopa.com/src/50570528" xr:uid="{D4A56C9D-D570-4EF3-8ECB-66E27D90D7C1}"/>
    <hyperlink ref="AO517" r:id="rId7403" display="https://www.daloopa.com/src/55743984" xr:uid="{83C87F09-61D0-4B6C-BE9F-972207E95019}"/>
    <hyperlink ref="AP517" r:id="rId7404" display="https://www.daloopa.com/src/60201627" xr:uid="{738734BE-DBFF-45F1-904B-C15B0C71BF58}"/>
    <hyperlink ref="AR517" r:id="rId7405" display="https://www.daloopa.com/src/70318251" xr:uid="{5BC1BB6B-9604-455F-986E-63A102B25028}"/>
    <hyperlink ref="A518" r:id="rId7406" xr:uid="{891ADF38-581E-4195-964D-C1D2763EB04F}"/>
    <hyperlink ref="C518" r:id="rId7407" xr:uid="{A138B166-14D7-489D-986A-93D01A6F4D0F}"/>
    <hyperlink ref="E518" r:id="rId7408" display="https://www.daloopa.com/src/8780810" xr:uid="{D5A36460-4E2A-4CBB-8E67-53C940B20F1B}"/>
    <hyperlink ref="F518" r:id="rId7409" display="https://www.daloopa.com/src/8780808" xr:uid="{515C74E2-EE54-46C3-82C5-477E3043FD59}"/>
    <hyperlink ref="G518" r:id="rId7410" display="https://www.daloopa.com/src/8780806" xr:uid="{CBC9ECB5-CB3B-43C6-B2E4-996D6D340A11}"/>
    <hyperlink ref="H518" r:id="rId7411" display="https://www.daloopa.com/src/8780685" xr:uid="{9780F795-BF71-4CB8-B7FC-A4E5FCE74E3C}"/>
    <hyperlink ref="I518" r:id="rId7412" display="https://www.daloopa.com/src/8780804" xr:uid="{13AE6D18-1945-4DCF-9B42-8A31EA33AAEA}"/>
    <hyperlink ref="M518" r:id="rId7413" display="https://www.daloopa.com/src/8803970" xr:uid="{2CFD97AA-B82C-4D8B-AA08-F7BDC776A32E}"/>
    <hyperlink ref="N518" r:id="rId7414" display="https://www.daloopa.com/src/8780792" xr:uid="{46695D7D-3CA0-4073-9D7D-D39924E7900D}"/>
    <hyperlink ref="O518" r:id="rId7415" display="https://www.daloopa.com/src/8780790" xr:uid="{46D0BDBC-6FDF-4D81-A065-2B3ACAD43473}"/>
    <hyperlink ref="P518" r:id="rId7416" display="https://www.daloopa.com/src/8780676" xr:uid="{B78C7F34-63B1-4BEE-BD4C-2687B413221F}"/>
    <hyperlink ref="Q518" r:id="rId7417" display="https://www.daloopa.com/src/8780787" xr:uid="{43A46F87-7066-43C3-8F9C-45508D2F728E}"/>
    <hyperlink ref="R518" r:id="rId7418" display="https://www.daloopa.com/src/8780782" xr:uid="{B3A12D7E-107D-4F50-9693-C399B659D0D1}"/>
    <hyperlink ref="S518" r:id="rId7419" display="https://www.daloopa.com/src/8780778" xr:uid="{4D338F47-08DF-4F6B-A837-948313769069}"/>
    <hyperlink ref="T518" r:id="rId7420" display="https://www.daloopa.com/src/8780672" xr:uid="{D800862E-7817-43F9-8D62-B1921E20D076}"/>
    <hyperlink ref="U518" r:id="rId7421" display="https://www.daloopa.com/src/8780668" xr:uid="{950B3401-7153-468D-83FC-BAD61E83D35E}"/>
    <hyperlink ref="V518" r:id="rId7422" display="https://www.daloopa.com/src/8780657" xr:uid="{E5EBED45-D985-45CA-8EC6-6C967CA7B83C}"/>
    <hyperlink ref="W518" r:id="rId7423" display="https://www.daloopa.com/src/8780653" xr:uid="{1610D8F2-3B2F-469F-A782-E82913B75FD0}"/>
    <hyperlink ref="X518" r:id="rId7424" display="https://www.daloopa.com/src/8780650" xr:uid="{90935BD0-6C7A-4EBD-B141-FB221039A68E}"/>
    <hyperlink ref="Y518" r:id="rId7425" display="https://www.daloopa.com/src/8780645" xr:uid="{C2FF4EB0-2DAD-42D8-A187-864D110374A2}"/>
    <hyperlink ref="Z518" r:id="rId7426" display="https://www.daloopa.com/src/8780284" xr:uid="{A14D8A74-83C7-4665-9E7F-A82182E1712F}"/>
    <hyperlink ref="AA518" r:id="rId7427" display="https://www.daloopa.com/src/8780271" xr:uid="{D495B970-3163-4FB0-8F18-694A06226C64}"/>
    <hyperlink ref="AB518" r:id="rId7428" display="https://www.daloopa.com/src/8780638" xr:uid="{823F393B-07F9-4170-814D-3CEA386190B8}"/>
    <hyperlink ref="AC518" r:id="rId7429" display="https://www.daloopa.com/src/8780257" xr:uid="{E43ECF6E-38A3-466A-BFDB-D6E4A7D6E12F}"/>
    <hyperlink ref="AD518" r:id="rId7430" display="https://www.daloopa.com/src/8780243" xr:uid="{56800FA8-9236-4AE5-9AD3-F6B62E91FE20}"/>
    <hyperlink ref="AE518" r:id="rId7431" display="https://www.daloopa.com/src/8780229" xr:uid="{F544D59D-A096-4681-868C-82F7175A0094}"/>
    <hyperlink ref="AF518" r:id="rId7432" display="https://www.daloopa.com/src/8780519" xr:uid="{F745C23F-3876-415B-B551-9C70201FF9ED}"/>
    <hyperlink ref="AG518" r:id="rId7433" display="https://www.daloopa.com/src/8780217" xr:uid="{AA1243B4-B9E3-4F9E-9397-A0EAF4C49BDC}"/>
    <hyperlink ref="AH518" r:id="rId7434" display="https://www.daloopa.com/src/8847955" xr:uid="{B4DB7F56-744B-499E-A448-9549B8261E9A}"/>
    <hyperlink ref="AI518" r:id="rId7435" display="https://www.daloopa.com/src/18767588" xr:uid="{8641674F-3AEE-45E7-8D3A-7CBAEE454BA1}"/>
    <hyperlink ref="AJ518" r:id="rId7436" display="https://www.daloopa.com/src/23060596" xr:uid="{5E5E4769-5DF8-49D8-8D1C-967AE4B8753E}"/>
    <hyperlink ref="AK518" r:id="rId7437" display="https://www.daloopa.com/src/23053120" xr:uid="{C9A42902-E8F2-4ABF-B7DC-B091576AC537}"/>
    <hyperlink ref="AL518" r:id="rId7438" display="https://www.daloopa.com/src/33999615" xr:uid="{FDBB6B0B-A873-4121-9D1B-83FA075B4348}"/>
    <hyperlink ref="AM518" r:id="rId7439" display="https://www.daloopa.com/src/41059772" xr:uid="{10FE07F2-A81C-43D3-8EB8-4A99045CAF06}"/>
    <hyperlink ref="AN518" r:id="rId7440" display="https://www.daloopa.com/src/50570529" xr:uid="{629AFD51-4063-4B12-B6E2-6BE50780FC6A}"/>
    <hyperlink ref="AO518" r:id="rId7441" display="https://www.daloopa.com/src/55743981" xr:uid="{4251DC50-FB0A-42A4-B401-D7314DACEDA8}"/>
    <hyperlink ref="AP518" r:id="rId7442" display="https://www.daloopa.com/src/60201628" xr:uid="{F6C84BD2-7A62-4B42-ACFE-533A244BD22C}"/>
    <hyperlink ref="AQ518" r:id="rId7443" display="https://www.daloopa.com/src/64848719" xr:uid="{B7B0988B-245A-490C-8818-D0F98E85D860}"/>
    <hyperlink ref="AR518" r:id="rId7444" display="https://www.daloopa.com/src/70318252" xr:uid="{4FFEDD9F-8CF1-4036-A8A6-15F840319453}"/>
    <hyperlink ref="A521" r:id="rId7445" xr:uid="{34230B40-265C-4A2F-8B0F-BF1B7C6F5AD8}"/>
    <hyperlink ref="C521" r:id="rId7446" xr:uid="{86DD885D-BFDF-4FDC-ACF6-92632FBA0879}"/>
    <hyperlink ref="H521" r:id="rId7447" display="https://www.daloopa.com/src/50600672" xr:uid="{7ECFF052-42FC-44BF-809F-0F10CE733B7D}"/>
    <hyperlink ref="L521" r:id="rId7448" display="https://www.daloopa.com/src/50600579" xr:uid="{A234B73B-423B-45C8-BC8E-C195BB6AE5EA}"/>
    <hyperlink ref="P521" r:id="rId7449" display="https://www.daloopa.com/src/50600531" xr:uid="{F43A4F86-D8AD-4473-9A37-9AD6F8EB75D4}"/>
    <hyperlink ref="T521" r:id="rId7450" display="https://www.daloopa.com/src/50600516" xr:uid="{A2A17D35-72AA-45BE-8729-E9057C593216}"/>
    <hyperlink ref="X521" r:id="rId7451" display="https://www.daloopa.com/src/50600474" xr:uid="{677DC7E3-7586-46D4-B9A5-873C4BF4AA31}"/>
    <hyperlink ref="AB521" r:id="rId7452" display="https://www.daloopa.com/src/50600445" xr:uid="{D3178371-D78E-4ABD-821A-8CCEDA8A2BE0}"/>
    <hyperlink ref="AF521" r:id="rId7453" display="https://www.daloopa.com/src/50600402" xr:uid="{3ED3DCF4-E295-4C2C-8B47-04769D596836}"/>
    <hyperlink ref="AJ521" r:id="rId7454" display="https://www.daloopa.com/src/50600277" xr:uid="{F5443D9A-DD02-4B0F-AD9D-3FB958DEEFB2}"/>
    <hyperlink ref="AN521" r:id="rId7455" display="https://www.daloopa.com/src/50600311" xr:uid="{9AC0D50D-6A79-470E-AA21-48C1ED5596AA}"/>
    <hyperlink ref="AR521" r:id="rId7456" display="https://www.daloopa.com/src/70319043" xr:uid="{81DB67E6-1CA5-4699-A272-DCB40ED6EFEB}"/>
    <hyperlink ref="A522" r:id="rId7457" xr:uid="{3A5233BC-4A7F-48C7-B953-3B58A2CABC96}"/>
    <hyperlink ref="C522" r:id="rId7458" xr:uid="{DAFBDAC6-0767-448C-AEF9-0624E80787E3}"/>
    <hyperlink ref="H522" r:id="rId7459" display="https://www.daloopa.com/src/50600675" xr:uid="{E232AA50-BFC9-487C-8F43-2CBD3FA4C847}"/>
    <hyperlink ref="L522" r:id="rId7460" display="https://www.daloopa.com/src/50600580" xr:uid="{86F024E6-F7FE-40B2-A093-12A10CB6613E}"/>
    <hyperlink ref="P522" r:id="rId7461" display="https://www.daloopa.com/src/50600532" xr:uid="{EA9E7576-E9C4-4772-B5B8-EE3BEA837193}"/>
    <hyperlink ref="T522" r:id="rId7462" display="https://www.daloopa.com/src/50600517" xr:uid="{6D229CC3-7726-4AA0-B9CD-1A866C0921E4}"/>
    <hyperlink ref="X522" r:id="rId7463" display="https://www.daloopa.com/src/50600476" xr:uid="{8F809630-7354-478B-9DAE-6D918B83C71F}"/>
    <hyperlink ref="AB522" r:id="rId7464" display="https://www.daloopa.com/src/50600446" xr:uid="{5962686E-CF55-4A66-894A-4D321A5646AC}"/>
    <hyperlink ref="AF522" r:id="rId7465" display="https://www.daloopa.com/src/50600401" xr:uid="{9F02300B-76E9-4778-AAAC-93F68F2E9A4D}"/>
    <hyperlink ref="AJ522" r:id="rId7466" display="https://www.daloopa.com/src/50600275" xr:uid="{60D038AD-01E0-4E0B-A3A0-74CFAAD94DF8}"/>
    <hyperlink ref="AN522" r:id="rId7467" display="https://www.daloopa.com/src/50600310" xr:uid="{D6840EAC-C830-4C81-8FCD-1D76CD737014}"/>
    <hyperlink ref="AR522" r:id="rId7468" display="https://www.daloopa.com/src/70319042" xr:uid="{EBD2D794-2599-4A1D-BB8C-41732BBC7891}"/>
    <hyperlink ref="A523" r:id="rId7469" xr:uid="{E7BB20BC-3FF2-4A14-9390-4B1C5B8604A3}"/>
    <hyperlink ref="C523" r:id="rId7470" xr:uid="{7F4DEAC3-9AD5-4039-84C2-91BF92161BBB}"/>
    <hyperlink ref="H523" r:id="rId7471" display="https://www.daloopa.com/src/50600674" xr:uid="{20FCB87C-6C85-4AC0-BC2B-ADA86A9D0097}"/>
    <hyperlink ref="L523" r:id="rId7472" display="https://www.daloopa.com/src/50600581" xr:uid="{233C4D55-9B00-42D9-A84C-2CD2034F259E}"/>
    <hyperlink ref="P523" r:id="rId7473" display="https://www.daloopa.com/src/50600530" xr:uid="{F79A9C43-EFA1-4575-BBC3-5C99EF52B318}"/>
    <hyperlink ref="T523" r:id="rId7474" display="https://www.daloopa.com/src/50600514" xr:uid="{2179CF00-5FB9-4E07-80F2-09BD5BD6F762}"/>
    <hyperlink ref="X523" r:id="rId7475" display="https://www.daloopa.com/src/50600475" xr:uid="{44064A6D-154F-4E86-8944-89436C15A836}"/>
    <hyperlink ref="AB523" r:id="rId7476" display="https://www.daloopa.com/src/50600444" xr:uid="{C65AAF45-437F-4A46-AA77-82AABDF804C0}"/>
    <hyperlink ref="AF523" r:id="rId7477" display="https://www.daloopa.com/src/50600403" xr:uid="{0F9CAC38-15E7-4009-AADB-BB457063DFB3}"/>
    <hyperlink ref="AJ523" r:id="rId7478" display="https://www.daloopa.com/src/50600276" xr:uid="{FD53329C-1D8C-488A-98F3-56703E84A3A7}"/>
    <hyperlink ref="AN523" r:id="rId7479" display="https://www.daloopa.com/src/50600309" xr:uid="{C8F90586-3716-4B4A-922D-EC108EE33653}"/>
    <hyperlink ref="AR523" r:id="rId7480" display="https://www.daloopa.com/src/70319041" xr:uid="{981069C1-5DBE-44CE-BAE8-FB3BD04FF182}"/>
    <hyperlink ref="A524" r:id="rId7481" xr:uid="{52E061C9-C91D-4BA2-8199-F78270770F57}"/>
    <hyperlink ref="C524" r:id="rId7482" xr:uid="{C95B8C53-A7B7-4B82-BAEF-89084624FD1D}"/>
    <hyperlink ref="H524" r:id="rId7483" display="https://www.daloopa.com/src/50600676" xr:uid="{5E5573E8-6C94-440C-8275-106C0B1F9434}"/>
    <hyperlink ref="L524" r:id="rId7484" display="https://www.daloopa.com/src/50600582" xr:uid="{2FBF24CC-84D1-438F-BAA7-4E91608EF943}"/>
    <hyperlink ref="P524" r:id="rId7485" display="https://www.daloopa.com/src/50600529" xr:uid="{49FF7B04-9A59-45EF-948D-EE6646B7B0EC}"/>
    <hyperlink ref="T524" r:id="rId7486" display="https://www.daloopa.com/src/50600513" xr:uid="{8A1CBDB5-81CF-4352-A286-FABCFC472AA7}"/>
    <hyperlink ref="X524" r:id="rId7487" display="https://www.daloopa.com/src/50600477" xr:uid="{FF7A13F3-40C3-4D7C-8CF1-C33B8080C8A5}"/>
    <hyperlink ref="AB524" r:id="rId7488" display="https://www.daloopa.com/src/50600448" xr:uid="{F6EC752B-C5C3-44C0-A76B-C50EAB69DAE8}"/>
    <hyperlink ref="AF524" r:id="rId7489" display="https://www.daloopa.com/src/50600404" xr:uid="{C1DDE6B2-6CFB-4150-810D-CCF16293BEA9}"/>
    <hyperlink ref="AJ524" r:id="rId7490" display="https://www.daloopa.com/src/50600274" xr:uid="{14EBCC9D-6189-449A-9410-02FE2B89A477}"/>
    <hyperlink ref="AN524" r:id="rId7491" display="https://www.daloopa.com/src/50600307" xr:uid="{2D2D15D6-51B4-4105-A335-2203F4DFD966}"/>
    <hyperlink ref="AR524" r:id="rId7492" display="https://www.daloopa.com/src/70319040" xr:uid="{A6F4432E-80E0-457D-BD6E-DCD53998728D}"/>
    <hyperlink ref="A525" r:id="rId7493" xr:uid="{CF7513A7-C443-46E9-AC85-EEA4E0FD9116}"/>
    <hyperlink ref="C525" r:id="rId7494" xr:uid="{674B132F-6B37-4BBC-85B4-5E1307DA1AD9}"/>
    <hyperlink ref="H525" r:id="rId7495" display="https://www.daloopa.com/src/50600673" xr:uid="{B5883094-F769-4790-B809-BB7D7E38AB55}"/>
    <hyperlink ref="L525" r:id="rId7496" display="https://www.daloopa.com/src/50600583" xr:uid="{B0C7A3CB-D8A9-421F-B4B3-90689A0ED35B}"/>
    <hyperlink ref="P525" r:id="rId7497" display="https://www.daloopa.com/src/50600528" xr:uid="{84BAB4BD-FF94-4091-AFDB-D3A1FA961DE6}"/>
    <hyperlink ref="T525" r:id="rId7498" display="https://www.daloopa.com/src/50600515" xr:uid="{E48EE790-8CD7-4E3A-A257-025FF37ABBFB}"/>
    <hyperlink ref="X525" r:id="rId7499" display="https://www.daloopa.com/src/50600478" xr:uid="{4D505984-4B76-4D93-B56C-9C8E12D54948}"/>
    <hyperlink ref="AB525" r:id="rId7500" display="https://www.daloopa.com/src/50600447" xr:uid="{F735C9C2-8381-4260-9C48-6B45C4DFDC0B}"/>
    <hyperlink ref="AF525" r:id="rId7501" display="https://www.daloopa.com/src/50600405" xr:uid="{8334EDB1-C6EE-4783-B3D2-81345CDC0A6F}"/>
    <hyperlink ref="AJ525" r:id="rId7502" display="https://www.daloopa.com/src/50600273" xr:uid="{8537DD47-EA50-45BB-B4DA-075388515761}"/>
    <hyperlink ref="AN525" r:id="rId7503" display="https://www.daloopa.com/src/50600308" xr:uid="{4712B768-8A0E-4346-A1E7-C9EBD83A3E09}"/>
    <hyperlink ref="AR525" r:id="rId7504" display="https://www.daloopa.com/src/70319039" xr:uid="{ED8396E4-BD49-4061-9780-05FF13836F00}"/>
    <hyperlink ref="A528" r:id="rId7505" xr:uid="{F32CD4A2-7A94-41DC-8336-8FC162C75C71}"/>
    <hyperlink ref="C528" r:id="rId7506" xr:uid="{0CD80310-8A62-4786-9D2A-3E6CC6D1C51F}"/>
    <hyperlink ref="H528" r:id="rId7507" display="https://www.daloopa.com/src/50603809" xr:uid="{512159F4-0DC8-46DC-8EB4-6261FF2B55C0}"/>
    <hyperlink ref="L528" r:id="rId7508" display="https://www.daloopa.com/src/50603764" xr:uid="{FCEC9B17-1FA9-4999-9880-B15A6BB657A3}"/>
    <hyperlink ref="A529" r:id="rId7509" xr:uid="{F7E5DB3C-E220-4766-96C8-C85386D76800}"/>
    <hyperlink ref="C529" r:id="rId7510" xr:uid="{6874F3CC-3ABA-4A12-8BA7-046321E5CB9C}"/>
    <hyperlink ref="H529" r:id="rId7511" display="https://www.daloopa.com/src/50603808" xr:uid="{D727F375-AE1D-4978-AB60-4DD9503914A4}"/>
    <hyperlink ref="L529" r:id="rId7512" display="https://www.daloopa.com/src/50603765" xr:uid="{AB79625D-D336-48A9-98DD-781CAE596342}"/>
    <hyperlink ref="P529" r:id="rId7513" display="https://www.daloopa.com/src/50603685" xr:uid="{72B4343E-7954-43A5-BBA8-767597D93432}"/>
    <hyperlink ref="T529" r:id="rId7514" display="https://www.daloopa.com/src/50603632" xr:uid="{751D3A7B-B6F3-4B4D-A641-03D3D25AFD61}"/>
    <hyperlink ref="X529" r:id="rId7515" display="https://www.daloopa.com/src/50603597" xr:uid="{4BE21F21-71A9-4B32-81E8-6AA4A6BF3B40}"/>
    <hyperlink ref="AB529" r:id="rId7516" display="https://www.daloopa.com/src/50603518" xr:uid="{8EFEFFC1-D8E4-47E0-82A9-2984D8BF85B4}"/>
    <hyperlink ref="AF529" r:id="rId7517" display="https://www.daloopa.com/src/50603466" xr:uid="{500F2F19-3CA5-41CF-9779-97810210732B}"/>
    <hyperlink ref="AJ529" r:id="rId7518" display="https://www.daloopa.com/src/50603145" xr:uid="{846ECA50-0A19-4D7D-9A53-2BA521D6D186}"/>
    <hyperlink ref="AN529" r:id="rId7519" display="https://www.daloopa.com/src/50603379" xr:uid="{70C00CBC-8FB4-49F3-B8D5-80522D3E4957}"/>
    <hyperlink ref="A530" r:id="rId7520" xr:uid="{07A47E02-44B3-4E3C-AC03-BEF32820AD3A}"/>
    <hyperlink ref="C530" r:id="rId7521" xr:uid="{D93D58CF-4E5D-4B97-80F1-E8FE41701C73}"/>
    <hyperlink ref="H530" r:id="rId7522" display="https://www.daloopa.com/src/50603807" xr:uid="{AABF37FB-AFC1-4727-BFCD-56C9B268994D}"/>
    <hyperlink ref="L530" r:id="rId7523" display="https://www.daloopa.com/src/50603766" xr:uid="{2C0D0EFD-C6AA-4672-A818-C55832E09F6C}"/>
    <hyperlink ref="A531" r:id="rId7524" xr:uid="{E05A8409-6DC5-47C1-8A8E-5E4CBD712A8D}"/>
    <hyperlink ref="C531" r:id="rId7525" xr:uid="{E367CE73-D984-41A0-971E-3497F8321186}"/>
    <hyperlink ref="P531" r:id="rId7526" display="https://www.daloopa.com/src/50603684" xr:uid="{F115561B-E601-458A-89F9-86EA7E4D62F9}"/>
    <hyperlink ref="T531" r:id="rId7527" display="https://www.daloopa.com/src/50603634" xr:uid="{699304FB-C975-48DE-96E8-32A39A617DE9}"/>
    <hyperlink ref="X531" r:id="rId7528" display="https://www.daloopa.com/src/50603596" xr:uid="{2C620F4E-3AF1-42F3-90C4-8B9F00486996}"/>
    <hyperlink ref="AB531" r:id="rId7529" display="https://www.daloopa.com/src/50603516" xr:uid="{4B415BB0-87E3-4B9E-98AF-3E1F43C35F46}"/>
    <hyperlink ref="A532" r:id="rId7530" xr:uid="{4E99757C-8EC7-43A1-920F-2569052B09BE}"/>
    <hyperlink ref="C532" r:id="rId7531" xr:uid="{90B08F73-A58B-4798-87B8-D7DAF56A512E}"/>
    <hyperlink ref="H532" r:id="rId7532" display="https://www.daloopa.com/src/50603804" xr:uid="{84525EB2-E314-4822-B416-F27554A3E827}"/>
    <hyperlink ref="L532" r:id="rId7533" display="https://www.daloopa.com/src/50603767" xr:uid="{C3A8F12B-1A5F-49CE-BB11-06869AC22138}"/>
    <hyperlink ref="P532" r:id="rId7534" display="https://www.daloopa.com/src/50603683" xr:uid="{7AD6100C-15CC-4C00-AAA1-18A4C0F4D11A}"/>
    <hyperlink ref="T532" r:id="rId7535" display="https://www.daloopa.com/src/50603633" xr:uid="{16DFC971-1415-4161-BE3A-A99E9EEAD8AE}"/>
    <hyperlink ref="X532" r:id="rId7536" display="https://www.daloopa.com/src/50603595" xr:uid="{58B03F2E-67F4-47E5-92F4-9FA93F1B16E9}"/>
    <hyperlink ref="AB532" r:id="rId7537" display="https://www.daloopa.com/src/50603517" xr:uid="{B8C22702-510B-4165-8F64-14F1F48061C2}"/>
    <hyperlink ref="A533" r:id="rId7538" xr:uid="{7F4D3A9D-2E75-465E-B79D-7C3A5FFE8C8C}"/>
    <hyperlink ref="C533" r:id="rId7539" xr:uid="{75C42817-1736-4FCE-B044-EF840B68D8CC}"/>
    <hyperlink ref="X533" r:id="rId7540" display="https://www.daloopa.com/src/50603594" xr:uid="{4C940152-8561-4E0F-94D5-6C523C0CE838}"/>
    <hyperlink ref="A534" r:id="rId7541" xr:uid="{42F4F5A1-1B1B-4715-9FC4-E7E6A1696ADE}"/>
    <hyperlink ref="C534" r:id="rId7542" xr:uid="{E06E87A7-ECAC-483E-91CB-5D2A9A3617AB}"/>
    <hyperlink ref="AJ534" r:id="rId7543" display="https://www.daloopa.com/src/50603143" xr:uid="{AEFB27B7-87B9-48E2-8962-D8F3A41BF99F}"/>
    <hyperlink ref="A535" r:id="rId7544" xr:uid="{4E9BC424-A087-42DF-AE14-B6205A50BC99}"/>
    <hyperlink ref="C535" r:id="rId7545" xr:uid="{48BE90F5-C392-491D-9992-3E5674DD8613}"/>
    <hyperlink ref="H535" r:id="rId7546" display="https://www.daloopa.com/src/50603805" xr:uid="{2E8F5AC6-A26B-46AA-9DA7-86E6CBF06E54}"/>
    <hyperlink ref="L535" r:id="rId7547" display="https://www.daloopa.com/src/50603768" xr:uid="{963454D8-DCB0-46B6-A92D-8559B2913E5E}"/>
    <hyperlink ref="P535" r:id="rId7548" display="https://www.daloopa.com/src/50603682" xr:uid="{147589DA-4D20-4CCC-9A6D-259C3678CDEC}"/>
    <hyperlink ref="T535" r:id="rId7549" display="https://www.daloopa.com/src/50603631" xr:uid="{A1F651A5-906C-4902-BB0E-F4FE454A62B2}"/>
    <hyperlink ref="X535" r:id="rId7550" display="https://www.daloopa.com/src/50603593" xr:uid="{09B7DE1C-85F8-4970-8B76-67D85828B1B0}"/>
    <hyperlink ref="AB535" r:id="rId7551" display="https://www.daloopa.com/src/50603515" xr:uid="{CE035EB6-13A2-4320-A649-EBA87C3A1579}"/>
    <hyperlink ref="AF535" r:id="rId7552" display="https://www.daloopa.com/src/50603467" xr:uid="{DC30D743-4D1C-4F28-93EA-34F01A8F24FB}"/>
    <hyperlink ref="AJ535" r:id="rId7553" display="https://www.daloopa.com/src/50603142" xr:uid="{4AC35CF9-B43B-4C7F-AD5C-EB6FA75891F0}"/>
    <hyperlink ref="AN535" r:id="rId7554" display="https://www.daloopa.com/src/50603378" xr:uid="{0D8DF749-88D1-4533-9E4C-E597255D3783}"/>
    <hyperlink ref="A536" r:id="rId7555" xr:uid="{5B0E9F04-0489-46CA-B821-3F5D039679FB}"/>
    <hyperlink ref="C536" r:id="rId7556" xr:uid="{16A6ECB7-8038-404D-A92B-55DCD7E8A2F0}"/>
    <hyperlink ref="H536" r:id="rId7557" display="https://www.daloopa.com/src/50603806" xr:uid="{8B84CEA3-E726-4ED2-8531-AB24A7625A8E}"/>
    <hyperlink ref="L536" r:id="rId7558" display="https://www.daloopa.com/src/50603769" xr:uid="{C51D15AC-17F8-4B28-8DB1-CE86506424B5}"/>
    <hyperlink ref="P536" r:id="rId7559" display="https://www.daloopa.com/src/50603686" xr:uid="{96B99C7A-B841-41FD-A560-6C20EC1A809F}"/>
    <hyperlink ref="T536" r:id="rId7560" display="https://www.daloopa.com/src/50603630" xr:uid="{18112A44-9ACF-4B5B-9742-F4E0DA858406}"/>
    <hyperlink ref="X536" r:id="rId7561" display="https://www.daloopa.com/src/50603598" xr:uid="{58F16C72-0995-41AA-A026-30502BF39764}"/>
    <hyperlink ref="AB536" r:id="rId7562" display="https://www.daloopa.com/src/50603514" xr:uid="{49029D41-CE2B-486E-BA30-26A04BDA03D9}"/>
    <hyperlink ref="AF536" r:id="rId7563" display="https://www.daloopa.com/src/50603468" xr:uid="{61529D59-2768-4B6A-B76E-0B4D1F1C60D5}"/>
    <hyperlink ref="AJ536" r:id="rId7564" display="https://www.daloopa.com/src/50603144" xr:uid="{999FFDEA-A7A5-4BC1-AACA-DD69BFA1AE74}"/>
    <hyperlink ref="AN536" r:id="rId7565" display="https://www.daloopa.com/src/50603377" xr:uid="{36E0592B-8966-413F-B78E-5BD307736385}"/>
    <hyperlink ref="A540" r:id="rId7566" xr:uid="{58F6EA66-CE52-4330-AD1D-943D54AD3F4D}"/>
    <hyperlink ref="C540" r:id="rId7567" xr:uid="{B14A1BC3-3D54-4EBE-A880-9D6C4A22C86A}"/>
    <hyperlink ref="AU540" r:id="rId7568" display="https://www.daloopa.com/src/50608693" xr:uid="{4C8CEDD7-3FC6-4069-8286-1DB47404993B}"/>
    <hyperlink ref="AV540" r:id="rId7569" display="https://www.daloopa.com/src/50608614" xr:uid="{2E81A76F-CAED-4AF9-83AA-C774D4BC9C3F}"/>
    <hyperlink ref="AW540" r:id="rId7570" display="https://www.daloopa.com/src/50608511" xr:uid="{45D493A0-07A8-417E-8130-B76C723D14CB}"/>
    <hyperlink ref="AX540" r:id="rId7571" display="https://www.daloopa.com/src/50608410" xr:uid="{5D8FEE9B-219C-4454-8F11-9AAE3E3EAFFE}"/>
    <hyperlink ref="AY540" r:id="rId7572" display="https://www.daloopa.com/src/50608268" xr:uid="{FD919E55-0E63-4EB8-9A52-784E5BF67129}"/>
    <hyperlink ref="AZ540" r:id="rId7573" display="https://www.daloopa.com/src/50608106" xr:uid="{AC4E3991-D37B-47C5-B6A0-66FB4BE2E05E}"/>
    <hyperlink ref="BA540" r:id="rId7574" display="https://www.daloopa.com/src/50608016" xr:uid="{CC95EF16-8C60-4C5E-BD70-89F4DA486F99}"/>
    <hyperlink ref="BB540" r:id="rId7575" display="https://www.daloopa.com/src/50607724" xr:uid="{1C7528D9-5D1A-4EF1-985B-103519F7E26A}"/>
    <hyperlink ref="BC540" r:id="rId7576" display="https://www.daloopa.com/src/50607890" xr:uid="{AEA4E236-B669-4791-AFE9-825FCF93322D}"/>
    <hyperlink ref="BD540" r:id="rId7577" display="https://www.daloopa.com/src/70319322" xr:uid="{34BDEDAE-F0EA-44B0-BF0B-EB588E5B382E}"/>
    <hyperlink ref="A541" r:id="rId7578" xr:uid="{A0FADDAF-9348-4D0A-8997-99576ABBC5FD}"/>
    <hyperlink ref="C541" r:id="rId7579" xr:uid="{6EBBD06C-F000-42A9-BD70-5F5CF3194AE0}"/>
    <hyperlink ref="AU541" r:id="rId7580" display="https://www.daloopa.com/src/50608694" xr:uid="{C15212C7-066B-4D8D-8095-527FFC776D3C}"/>
    <hyperlink ref="AV541" r:id="rId7581" display="https://www.daloopa.com/src/50608608" xr:uid="{5C730189-E754-4A40-833E-467EE82A59EA}"/>
    <hyperlink ref="AW541" r:id="rId7582" display="https://www.daloopa.com/src/50608514" xr:uid="{AA545E8E-8114-47E7-AAEC-1B0A39A60C29}"/>
    <hyperlink ref="AX541" r:id="rId7583" display="https://www.daloopa.com/src/50608416" xr:uid="{73253383-6265-42A7-8F77-F90484E9643F}"/>
    <hyperlink ref="AY541" r:id="rId7584" display="https://www.daloopa.com/src/50608267" xr:uid="{E196E7F7-808B-4796-8061-30D55A814F65}"/>
    <hyperlink ref="AZ541" r:id="rId7585" display="https://www.daloopa.com/src/50608105" xr:uid="{2177C70D-3858-48A1-9302-E5FD6BD0949F}"/>
    <hyperlink ref="BA541" r:id="rId7586" display="https://www.daloopa.com/src/50608015" xr:uid="{A8E2FAF7-2855-419F-91A2-9E01F6404CE3}"/>
    <hyperlink ref="BB541" r:id="rId7587" display="https://www.daloopa.com/src/50607722" xr:uid="{879EF75E-F8D1-42B2-A4EC-D2FC16CB71F0}"/>
    <hyperlink ref="BC541" r:id="rId7588" display="https://www.daloopa.com/src/50607888" xr:uid="{82F1A0DF-B5FA-4FCD-B524-F125F10835AD}"/>
    <hyperlink ref="BD541" r:id="rId7589" display="https://www.daloopa.com/src/70319323" xr:uid="{5D83C309-2769-4530-9981-39E78DB20FEB}"/>
    <hyperlink ref="A542" r:id="rId7590" xr:uid="{17A2BC36-ED30-4935-B9B2-F4AF15F41CF5}"/>
    <hyperlink ref="C542" r:id="rId7591" xr:uid="{624AC245-7086-4CC3-AA16-30019283CF87}"/>
    <hyperlink ref="AU542" r:id="rId7592" display="https://www.daloopa.com/src/50608696" xr:uid="{08C808B0-0DC5-4DA7-A862-43657AA46135}"/>
    <hyperlink ref="AV542" r:id="rId7593" display="https://www.daloopa.com/src/50608611" xr:uid="{1E883C27-96FA-4ADB-9DBE-48E9A4BC0B8C}"/>
    <hyperlink ref="AW542" r:id="rId7594" display="https://www.daloopa.com/src/50608512" xr:uid="{A2A8BF9E-26B7-42D9-9291-80FE58632DB3}"/>
    <hyperlink ref="AX542" r:id="rId7595" display="https://www.daloopa.com/src/50608412" xr:uid="{6DE30FE8-B8A6-41C3-8324-67D976D469F1}"/>
    <hyperlink ref="AY542" r:id="rId7596" display="https://www.daloopa.com/src/50608266" xr:uid="{9BE833B2-BBB8-4011-9360-AE93E649A79C}"/>
    <hyperlink ref="AZ542" r:id="rId7597" display="https://www.daloopa.com/src/50608104" xr:uid="{80061B21-44A4-4C0E-A7E1-72A8CFD738E8}"/>
    <hyperlink ref="BA542" r:id="rId7598" display="https://www.daloopa.com/src/50608009" xr:uid="{B83CB517-BC1B-4899-83A6-762ED360AAF2}"/>
    <hyperlink ref="BB542" r:id="rId7599" display="https://www.daloopa.com/src/50607727" xr:uid="{64C3D169-F1D8-4FE3-BDA5-2378A875C1C3}"/>
    <hyperlink ref="BC542" r:id="rId7600" display="https://www.daloopa.com/src/50607889" xr:uid="{17148D6A-99BE-4716-8C30-899DB6863823}"/>
    <hyperlink ref="BD542" r:id="rId7601" display="https://www.daloopa.com/src/70319321" xr:uid="{4943E83A-FEF5-4B0D-8C82-0C9F911DA957}"/>
    <hyperlink ref="A543" r:id="rId7602" xr:uid="{8BBC3CF3-2EB2-4CAB-9B87-C04B1EF9C05C}"/>
    <hyperlink ref="C543" r:id="rId7603" xr:uid="{84F55EEE-AE28-412A-AF77-D727F12D53AE}"/>
    <hyperlink ref="AU543" r:id="rId7604" display="https://www.daloopa.com/src/50608690" xr:uid="{458F0A4D-42BD-46CF-82C9-2FF12C8D28F5}"/>
    <hyperlink ref="AV543" r:id="rId7605" display="https://www.daloopa.com/src/50608613" xr:uid="{35DCAEB2-4BB0-4833-B745-0BB783A6B6EE}"/>
    <hyperlink ref="AW543" r:id="rId7606" display="https://www.daloopa.com/src/50608515" xr:uid="{CECA564E-1E5E-4CAE-B269-B928A3514889}"/>
    <hyperlink ref="AX543" r:id="rId7607" display="https://www.daloopa.com/src/50608413" xr:uid="{4A92B11E-7C6C-4C61-B2F8-6AF147C18F72}"/>
    <hyperlink ref="AY543" r:id="rId7608" display="https://www.daloopa.com/src/50608265" xr:uid="{15055D27-7FE6-4D2C-BBC2-D0284D1957C3}"/>
    <hyperlink ref="AZ543" r:id="rId7609" display="https://www.daloopa.com/src/50608107" xr:uid="{459D2661-25CF-449A-8C4C-A438F005B4FE}"/>
    <hyperlink ref="BA543" r:id="rId7610" display="https://www.daloopa.com/src/50608013" xr:uid="{BA1A8E95-BFDC-4BFA-AB59-9AB24AA6842C}"/>
    <hyperlink ref="BB543" r:id="rId7611" display="https://www.daloopa.com/src/50607726" xr:uid="{58933A44-C9BB-4F0E-935A-EB0636A5976A}"/>
    <hyperlink ref="BC543" r:id="rId7612" display="https://www.daloopa.com/src/50607891" xr:uid="{94AD92FF-28EC-426B-9C58-821453DF9AA8}"/>
    <hyperlink ref="BD543" r:id="rId7613" display="https://www.daloopa.com/src/70319324" xr:uid="{26D21016-A0CE-4EF3-AF07-18F32DF5560C}"/>
    <hyperlink ref="A546" r:id="rId7614" xr:uid="{7D13F936-63A6-4058-80B7-3FD494D53F87}"/>
    <hyperlink ref="C546" r:id="rId7615" xr:uid="{50A0C014-2312-40D9-9CC3-055D893A157F}"/>
    <hyperlink ref="AU546" r:id="rId7616" display="https://www.daloopa.com/src/50608689" xr:uid="{DECBF09A-B185-4F09-A45D-493E2EBD0DA1}"/>
    <hyperlink ref="AV546" r:id="rId7617" display="https://www.daloopa.com/src/50608609" xr:uid="{6638F4EF-0891-485C-A396-35A87ADEDE2B}"/>
    <hyperlink ref="AW546" r:id="rId7618" display="https://www.daloopa.com/src/50608517" xr:uid="{68D2FD94-25E4-416A-A2C3-5FAB75C8C943}"/>
    <hyperlink ref="AX546" r:id="rId7619" display="https://www.daloopa.com/src/50608411" xr:uid="{3DD21A8E-A5CB-4004-B2CF-52FA38AE1C40}"/>
    <hyperlink ref="AY546" r:id="rId7620" display="https://www.daloopa.com/src/50608264" xr:uid="{3798CE3D-B489-4213-A9CA-ED68458FEA65}"/>
    <hyperlink ref="AZ546" r:id="rId7621" display="https://www.daloopa.com/src/50608108" xr:uid="{146B7E73-5FBF-4299-81C9-2ADFA18A9855}"/>
    <hyperlink ref="BA546" r:id="rId7622" display="https://www.daloopa.com/src/50608012" xr:uid="{5F5C0956-2B1F-4026-8A5B-3142919B656A}"/>
    <hyperlink ref="BB546" r:id="rId7623" display="https://www.daloopa.com/src/50607725" xr:uid="{658EF987-1869-4B67-95B9-DAEF0C806D19}"/>
    <hyperlink ref="BC546" r:id="rId7624" display="https://www.daloopa.com/src/50607893" xr:uid="{AA9A3F8A-8AC5-40EF-AE48-AB0B216E0687}"/>
    <hyperlink ref="BD546" r:id="rId7625" display="https://www.daloopa.com/src/70319320" xr:uid="{F34715D6-DFCE-4E5E-BC0B-BE22B2E88277}"/>
    <hyperlink ref="A547" r:id="rId7626" xr:uid="{68E1AE6D-A0E1-4CEC-8D41-48A8E05C799A}"/>
    <hyperlink ref="C547" r:id="rId7627" xr:uid="{9A371B4E-F6C3-49C1-9F80-5F20E5B8D8CA}"/>
    <hyperlink ref="AY547" r:id="rId7628" display="https://www.daloopa.com/src/50608263" xr:uid="{6524A4E5-F740-43CA-AC35-3B8725DFD501}"/>
    <hyperlink ref="AZ547" r:id="rId7629" display="https://www.daloopa.com/src/50608109" xr:uid="{2322461B-CAD5-460B-B2A0-29ED30D1FF0D}"/>
    <hyperlink ref="BA547" r:id="rId7630" display="https://www.daloopa.com/src/50608014" xr:uid="{AA20251A-69E1-43A1-BA25-428CCA204464}"/>
    <hyperlink ref="BB547" r:id="rId7631" display="https://www.daloopa.com/src/50607721" xr:uid="{E4FE3013-9B8A-4F1F-AA51-76CF468C4283}"/>
    <hyperlink ref="BC547" r:id="rId7632" display="https://www.daloopa.com/src/50607894" xr:uid="{B7AEE5AD-1A82-40EA-9208-AEB800566311}"/>
    <hyperlink ref="BD547" r:id="rId7633" display="https://www.daloopa.com/src/70319318" xr:uid="{29B11793-4AC3-40C2-BF7B-3BC3A56D21DF}"/>
    <hyperlink ref="A548" r:id="rId7634" xr:uid="{F919219F-D635-4756-B02C-4904128DE588}"/>
    <hyperlink ref="C548" r:id="rId7635" xr:uid="{21E1874E-AEDB-4A40-81FC-573A5E2FF834}"/>
    <hyperlink ref="AU548" r:id="rId7636" display="https://www.daloopa.com/src/50608692" xr:uid="{E893C009-7763-41E2-8E68-8D8C54B46FC4}"/>
    <hyperlink ref="AV548" r:id="rId7637" display="https://www.daloopa.com/src/50608607" xr:uid="{CBC8EE47-7C9C-4854-B28D-35B5C57EDF42}"/>
    <hyperlink ref="AW548" r:id="rId7638" display="https://www.daloopa.com/src/50608516" xr:uid="{886547F5-2C71-453C-B304-08AD4D8746EB}"/>
    <hyperlink ref="AX548" r:id="rId7639" display="https://www.daloopa.com/src/50608409" xr:uid="{30942319-2410-460A-B4E8-D1411663A643}"/>
    <hyperlink ref="AY548" r:id="rId7640" display="https://www.daloopa.com/src/50608269" xr:uid="{240C1353-75B5-4C2E-B2B4-8BD7A5FC288B}"/>
    <hyperlink ref="AZ548" r:id="rId7641" display="https://www.daloopa.com/src/50608111" xr:uid="{F2449431-C5C1-4DF8-8557-81620614B36A}"/>
    <hyperlink ref="BA548" r:id="rId7642" display="https://www.daloopa.com/src/50608011" xr:uid="{3A61A98F-235A-4D80-ADD2-3840FB896225}"/>
    <hyperlink ref="BB548" r:id="rId7643" display="https://www.daloopa.com/src/50607723" xr:uid="{4D7EC730-6882-474C-9881-08B71CEEDAE0}"/>
    <hyperlink ref="BC548" r:id="rId7644" display="https://www.daloopa.com/src/50607895" xr:uid="{6D54EECC-1CEC-498E-A800-2F2157FAFDDD}"/>
    <hyperlink ref="BD548" r:id="rId7645" display="https://www.daloopa.com/src/70319319" xr:uid="{E4A6C9DD-4094-49F9-AF17-162433A8439D}"/>
    <hyperlink ref="A549" r:id="rId7646" xr:uid="{7B123857-0FED-4F4F-9A48-A6AF73EDA9EB}"/>
    <hyperlink ref="C549" r:id="rId7647" xr:uid="{1C7BB05C-7DA9-4206-BA51-A39FC83E8521}"/>
    <hyperlink ref="AU549" r:id="rId7648" display="https://www.daloopa.com/src/50608695" xr:uid="{1C904268-88BA-43CE-AFE7-CE63CD027AFC}"/>
    <hyperlink ref="AV549" r:id="rId7649" display="https://www.daloopa.com/src/50608610" xr:uid="{5CEE2C44-F58D-455E-B210-EDD2338D5303}"/>
    <hyperlink ref="AW549" r:id="rId7650" display="https://www.daloopa.com/src/50608510" xr:uid="{A47A94A9-1226-4DEE-947F-A3499C637936}"/>
    <hyperlink ref="AX549" r:id="rId7651" display="https://www.daloopa.com/src/50608415" xr:uid="{2A587B6D-0095-4CFA-BA8F-A6B56E8CBADE}"/>
    <hyperlink ref="AY549" r:id="rId7652" display="https://www.daloopa.com/src/50608261" xr:uid="{EC61F519-19C0-422B-941B-6F7DCEFF7828}"/>
    <hyperlink ref="AZ549" r:id="rId7653" display="https://www.daloopa.com/src/50608110" xr:uid="{8F068C45-E61F-4CA1-B0C0-90D5B345B469}"/>
    <hyperlink ref="BA549" r:id="rId7654" display="https://www.daloopa.com/src/50608017" xr:uid="{65A58B9F-A5B4-4D26-820E-9099B8B58B79}"/>
    <hyperlink ref="BB549" r:id="rId7655" display="https://www.daloopa.com/src/50607719" xr:uid="{0BA62FDF-A54C-49A5-BFE6-38E5A6DBF2EA}"/>
    <hyperlink ref="BC549" r:id="rId7656" display="https://www.daloopa.com/src/50607896" xr:uid="{08BCC012-49F7-4B9E-9715-04D5293CF6EF}"/>
    <hyperlink ref="BD549" r:id="rId7657" display="https://www.daloopa.com/src/70319317" xr:uid="{7F513857-E50A-4508-B2FF-C1795DA0AA82}"/>
    <hyperlink ref="A551" r:id="rId7658" xr:uid="{FC984EC7-4459-492E-B19B-77BC66448C50}"/>
    <hyperlink ref="C551" r:id="rId7659" xr:uid="{0531F8D4-B4B9-4855-8069-DDC756FBF433}"/>
    <hyperlink ref="AU551" r:id="rId7660" display="https://www.daloopa.com/src/50608691" xr:uid="{736345BF-1EE3-4535-B20C-19C8955568CD}"/>
    <hyperlink ref="AV551" r:id="rId7661" display="https://www.daloopa.com/src/50608612" xr:uid="{5B299D0A-12FC-4C66-9EF2-9B6F0217596D}"/>
    <hyperlink ref="AW551" r:id="rId7662" display="https://www.daloopa.com/src/50608513" xr:uid="{6B2FD1E6-7FEF-48DA-BDF0-6E668575E7D9}"/>
    <hyperlink ref="AX551" r:id="rId7663" display="https://www.daloopa.com/src/50608414" xr:uid="{31F44BB0-4223-4250-9311-535F1F4F149B}"/>
    <hyperlink ref="AY551" r:id="rId7664" display="https://www.daloopa.com/src/50608262" xr:uid="{A3061D18-40AA-437A-B4F6-5420B3A48AC5}"/>
    <hyperlink ref="AZ551" r:id="rId7665" display="https://www.daloopa.com/src/50608112" xr:uid="{2D522437-A931-4247-8BFD-DC999937BA48}"/>
    <hyperlink ref="BA551" r:id="rId7666" display="https://www.daloopa.com/src/50608010" xr:uid="{3B01E184-9B7C-4FE1-8BBA-5817D29EC1FB}"/>
    <hyperlink ref="BB551" r:id="rId7667" display="https://www.daloopa.com/src/50607720" xr:uid="{867E1230-A4D4-4B2C-A06C-5111FE80A79F}"/>
    <hyperlink ref="BC551" r:id="rId7668" display="https://www.daloopa.com/src/50607892" xr:uid="{4A4C7DA0-69C2-4ABD-8F10-EAA5FD9DA56B}"/>
    <hyperlink ref="BD551" r:id="rId7669" display="https://www.daloopa.com/src/70319325" xr:uid="{84C09258-4066-4B1B-851B-8C027C38761D}"/>
    <hyperlink ref="A554" r:id="rId7670" xr:uid="{B34C0ACF-3E47-43C7-A132-87C93BE81017}"/>
    <hyperlink ref="C554" r:id="rId7671" xr:uid="{0225A907-03FD-41AA-8CBA-6FB6F429393D}"/>
    <hyperlink ref="AU554" r:id="rId7672" display="https://www.daloopa.com/src/50611373" xr:uid="{9A993DCA-221C-46BA-A105-FEF8D76E6A72}"/>
    <hyperlink ref="AV554" r:id="rId7673" display="https://www.daloopa.com/src/50611306" xr:uid="{D48D1662-936C-40C1-A29B-342A5F9B86D5}"/>
    <hyperlink ref="AW554" r:id="rId7674" display="https://www.daloopa.com/src/50611243" xr:uid="{F997CC01-95B1-4BFF-B443-8110CF976754}"/>
    <hyperlink ref="AX554" r:id="rId7675" display="https://www.daloopa.com/src/50611174" xr:uid="{9579D06A-1CAE-4F91-ADAF-04284950543A}"/>
    <hyperlink ref="AY554" r:id="rId7676" display="https://www.daloopa.com/src/50611416" xr:uid="{7DF63812-404B-49AF-9FEB-14970C02730B}"/>
    <hyperlink ref="AZ554" r:id="rId7677" display="https://www.daloopa.com/src/50611479" xr:uid="{0F992EA5-7941-439A-839E-235D038DFF83}"/>
    <hyperlink ref="BA554" r:id="rId7678" display="https://www.daloopa.com/src/50611609" xr:uid="{9783B6FA-82E5-4992-9D4F-0B89321FF89F}"/>
    <hyperlink ref="BB554" r:id="rId7679" display="https://www.daloopa.com/src/50611659" xr:uid="{C84BBDE0-89B3-4444-B67D-F73967D30452}"/>
    <hyperlink ref="BC554" r:id="rId7680" display="https://www.daloopa.com/src/50611748" xr:uid="{86867282-BCC0-4537-B4BE-863BC650F9AA}"/>
    <hyperlink ref="BD554" r:id="rId7681" display="https://www.daloopa.com/src/70319341" xr:uid="{3F7BBCA5-17AD-44FE-B97B-56548C3AEF9C}"/>
    <hyperlink ref="A555" r:id="rId7682" xr:uid="{FBC5CC36-FA7E-4A12-86E9-41E9206FD902}"/>
    <hyperlink ref="C555" r:id="rId7683" xr:uid="{04DD4FF8-997F-4FDA-93F8-E5849D17FCB6}"/>
    <hyperlink ref="AY555" r:id="rId7684" display="https://www.daloopa.com/src/50611417" xr:uid="{39E1BF45-4E88-4DB4-9917-50D6EBEC1D67}"/>
    <hyperlink ref="AZ555" r:id="rId7685" display="https://www.daloopa.com/src/50611480" xr:uid="{AE5C2810-8732-48A6-A6DB-B757082E9957}"/>
    <hyperlink ref="A556" r:id="rId7686" xr:uid="{4855E2C9-85B0-4B5D-A9B9-1271E444DA05}"/>
    <hyperlink ref="C556" r:id="rId7687" xr:uid="{A41F6FFB-C3DA-47F0-B06C-289C101549E2}"/>
    <hyperlink ref="AU556" r:id="rId7688" display="https://www.daloopa.com/src/50611375" xr:uid="{9044E1FA-CCF4-4C61-9D25-77851776C275}"/>
    <hyperlink ref="AV556" r:id="rId7689" display="https://www.daloopa.com/src/50611303" xr:uid="{EF0378CD-81CB-4026-9889-8F044EDA4524}"/>
    <hyperlink ref="AW556" r:id="rId7690" display="https://www.daloopa.com/src/50611242" xr:uid="{6F33B08F-AD18-426C-94CD-81561F6FFEED}"/>
    <hyperlink ref="AX556" r:id="rId7691" display="https://www.daloopa.com/src/50611176" xr:uid="{9411D46F-C383-41A0-A0BB-95CA0D02AD73}"/>
    <hyperlink ref="AY556" r:id="rId7692" display="https://www.daloopa.com/src/50611418" xr:uid="{C38C66C6-DE6B-4050-A000-AA4BE6E1DD31}"/>
    <hyperlink ref="AZ556" r:id="rId7693" display="https://www.daloopa.com/src/50611478" xr:uid="{0A7E5363-2F7D-462C-9373-B5F42677717E}"/>
    <hyperlink ref="BA556" r:id="rId7694" display="https://www.daloopa.com/src/50611608" xr:uid="{3D2B3236-98DC-44F0-8BDC-2EB651B2BF15}"/>
    <hyperlink ref="BB556" r:id="rId7695" display="https://www.daloopa.com/src/50611658" xr:uid="{56582293-3BF7-4A91-8D73-58C379DC118A}"/>
    <hyperlink ref="BC556" r:id="rId7696" display="https://www.daloopa.com/src/50611749" xr:uid="{2D92DD39-EF9C-451C-A846-E558931AC50A}"/>
    <hyperlink ref="BD556" r:id="rId7697" display="https://www.daloopa.com/src/70319337" xr:uid="{0BE4FAC7-092B-43B2-8556-E0836D4341E4}"/>
    <hyperlink ref="A557" r:id="rId7698" xr:uid="{F942BA76-68F4-4260-B85D-3B5CD00154E9}"/>
    <hyperlink ref="C557" r:id="rId7699" xr:uid="{5633484B-BC3E-413B-8419-6C2797F3378F}"/>
    <hyperlink ref="AU557" r:id="rId7700" display="https://www.daloopa.com/src/50611376" xr:uid="{F7991581-7F0D-46F8-9D6D-B8CBE3437BB2}"/>
    <hyperlink ref="AV557" r:id="rId7701" display="https://www.daloopa.com/src/50611305" xr:uid="{3D38C1BE-4AB9-4B0A-AAA7-D9E2E3D3A3C0}"/>
    <hyperlink ref="AW557" r:id="rId7702" display="https://www.daloopa.com/src/50611241" xr:uid="{F376E58B-B443-460D-A1AD-97A63378FCB3}"/>
    <hyperlink ref="AX557" r:id="rId7703" display="https://www.daloopa.com/src/50611173" xr:uid="{230EF1D6-7250-44EF-82F1-24878C99F3BA}"/>
    <hyperlink ref="AY557" r:id="rId7704" display="https://www.daloopa.com/src/50611419" xr:uid="{9C57BF4E-4C63-4A13-90A2-82D787B8EA4E}"/>
    <hyperlink ref="AZ557" r:id="rId7705" display="https://www.daloopa.com/src/50611481" xr:uid="{431DC919-6B46-4CDA-9601-422820F97CC6}"/>
    <hyperlink ref="BA557" r:id="rId7706" display="https://www.daloopa.com/src/50611607" xr:uid="{C90B965D-939C-43E8-85BD-4A3BDFC5FC25}"/>
    <hyperlink ref="BB557" r:id="rId7707" display="https://www.daloopa.com/src/50611657" xr:uid="{BB7A5325-4804-415D-8F0F-C7DC709387BD}"/>
    <hyperlink ref="BC557" r:id="rId7708" display="https://www.daloopa.com/src/50611750" xr:uid="{599A27D0-0201-471F-A47F-63A2C8324D56}"/>
    <hyperlink ref="BD557" r:id="rId7709" display="https://www.daloopa.com/src/70319340" xr:uid="{25F49C05-5846-4406-B377-6C4320422B64}"/>
    <hyperlink ref="A558" r:id="rId7710" xr:uid="{CCBBC13C-5FEE-42A6-A0CE-BE0BC6911FBC}"/>
    <hyperlink ref="C558" r:id="rId7711" xr:uid="{6BE36330-86A5-457F-90A0-9D63300577E9}"/>
    <hyperlink ref="AU558" r:id="rId7712" display="https://www.daloopa.com/src/50611374" xr:uid="{2385B08F-F48C-4E23-8E79-12B2326BB9DA}"/>
    <hyperlink ref="AV558" r:id="rId7713" display="https://www.daloopa.com/src/50611302" xr:uid="{D6BFCB3C-A9DD-4408-84C3-2595FB5A18A0}"/>
    <hyperlink ref="AW558" r:id="rId7714" display="https://www.daloopa.com/src/50611240" xr:uid="{11374CFC-D358-4088-9C5C-769C056FA832}"/>
    <hyperlink ref="AX558" r:id="rId7715" display="https://www.daloopa.com/src/50611179" xr:uid="{A0EF2D2E-2E70-4994-98DC-6002F1F0A2E4}"/>
    <hyperlink ref="AY558" r:id="rId7716" display="https://www.daloopa.com/src/50611420" xr:uid="{0E4BDA54-B7D6-4AFB-BEFE-0CEAAE165302}"/>
    <hyperlink ref="BA558" r:id="rId7717" display="https://www.daloopa.com/src/50611606" xr:uid="{19D43516-1A43-4721-95DF-8AD97A0E1A28}"/>
    <hyperlink ref="A559" r:id="rId7718" xr:uid="{D0624FB8-AE22-45A8-A10E-59B9F445DB21}"/>
    <hyperlink ref="C559" r:id="rId7719" xr:uid="{4D1D20C2-743F-4F28-B5A9-A0E2D575B99C}"/>
    <hyperlink ref="AX559" r:id="rId7720" display="https://www.daloopa.com/src/50611175" xr:uid="{069605AA-D60B-4F5C-9144-8A71B202E8CD}"/>
    <hyperlink ref="AY559" r:id="rId7721" display="https://www.daloopa.com/src/50611421" xr:uid="{89B89A86-8D1D-45EB-81B8-62C760BAF9BD}"/>
    <hyperlink ref="AZ559" r:id="rId7722" display="https://www.daloopa.com/src/50611482" xr:uid="{5DF3DD86-3FF2-4012-940A-38422FE47368}"/>
    <hyperlink ref="BA559" r:id="rId7723" display="https://www.daloopa.com/src/50611605" xr:uid="{F1CAC161-873E-496E-902D-AD076CB46A20}"/>
    <hyperlink ref="A560" r:id="rId7724" xr:uid="{0F214875-7B10-41C5-8734-9932DCC032DF}"/>
    <hyperlink ref="C560" r:id="rId7725" xr:uid="{5A3A65E1-C79B-4B06-B488-44AAE1242B89}"/>
    <hyperlink ref="AU560" r:id="rId7726" display="https://www.daloopa.com/src/50611372" xr:uid="{044622AC-9E8C-4575-9FB3-AC922880FB37}"/>
    <hyperlink ref="AV560" r:id="rId7727" display="https://www.daloopa.com/src/50611301" xr:uid="{6CE67D13-0A38-41BA-BEF9-56AA4FBBE004}"/>
    <hyperlink ref="AW560" r:id="rId7728" display="https://www.daloopa.com/src/50611244" xr:uid="{4C99045B-4A4D-4E34-9B62-4FE33FC22BBE}"/>
    <hyperlink ref="AX560" r:id="rId7729" display="https://www.daloopa.com/src/50611177" xr:uid="{CE490885-2D93-4413-AE65-147BAC551D3C}"/>
    <hyperlink ref="AY560" r:id="rId7730" display="https://www.daloopa.com/src/50611422" xr:uid="{2F6D59B4-D46A-4D1B-80B5-1CA9A2180EA9}"/>
    <hyperlink ref="AZ560" r:id="rId7731" display="https://www.daloopa.com/src/50611485" xr:uid="{7356F018-86CC-4802-AF59-5BDDECC4B43B}"/>
    <hyperlink ref="BA560" r:id="rId7732" display="https://www.daloopa.com/src/50611610" xr:uid="{80D20CB7-1F58-4100-92E6-7DA5338412A5}"/>
    <hyperlink ref="A561" r:id="rId7733" xr:uid="{76359D63-BFFC-4762-A309-D5C9F1AE9B07}"/>
    <hyperlink ref="C561" r:id="rId7734" xr:uid="{6F792F17-6BC7-45FF-8318-859F00391928}"/>
    <hyperlink ref="AU561" r:id="rId7735" display="https://www.daloopa.com/src/50611371" xr:uid="{92E40CE3-E979-448D-9023-A6D327D945FC}"/>
    <hyperlink ref="AV561" r:id="rId7736" display="https://www.daloopa.com/src/50611300" xr:uid="{C7D54D3C-7A14-4E90-ADFD-8E3D9406F567}"/>
    <hyperlink ref="AW561" r:id="rId7737" display="https://www.daloopa.com/src/50611245" xr:uid="{DB26B739-DAB0-43F5-AF69-14F57055CBB7}"/>
    <hyperlink ref="AX561" r:id="rId7738" display="https://www.daloopa.com/src/50611180" xr:uid="{C8382276-4F24-480E-B9E4-18563F1CDED5}"/>
    <hyperlink ref="AY561" r:id="rId7739" display="https://www.daloopa.com/src/50611424" xr:uid="{F220227D-8E59-41D7-AAD2-A2E8641C126A}"/>
    <hyperlink ref="AZ561" r:id="rId7740" display="https://www.daloopa.com/src/50611484" xr:uid="{2A262EBC-4243-428D-888A-5D6D96221C44}"/>
    <hyperlink ref="BA561" r:id="rId7741" display="https://www.daloopa.com/src/50611611" xr:uid="{8A2AD695-09D2-49D9-9281-81A07CA7866E}"/>
    <hyperlink ref="BB561" r:id="rId7742" display="https://www.daloopa.com/src/50611656" xr:uid="{982EBC72-329C-4AE8-B8D2-8F6401B590D6}"/>
    <hyperlink ref="BC561" r:id="rId7743" display="https://www.daloopa.com/src/50611751" xr:uid="{6EC6EFB9-E1B5-45EE-A1B4-04F4DF3ADF26}"/>
    <hyperlink ref="BD561" r:id="rId7744" display="https://www.daloopa.com/src/70319338" xr:uid="{F0E944B1-AAF6-4A85-A4BE-115C3C63335A}"/>
    <hyperlink ref="A562" r:id="rId7745" xr:uid="{204CD930-0799-494A-96EA-8A8165A413C1}"/>
    <hyperlink ref="C562" r:id="rId7746" xr:uid="{82166D4E-7C7F-4FD1-875B-F447819B5CEC}"/>
    <hyperlink ref="AU562" r:id="rId7747" display="https://www.daloopa.com/src/50611370" xr:uid="{0AAE087D-CA1F-4C37-A7F7-C0466321EC60}"/>
    <hyperlink ref="AV562" r:id="rId7748" display="https://www.daloopa.com/src/50611304" xr:uid="{6223A6BD-A76C-48AC-B029-33D8F0A5A844}"/>
    <hyperlink ref="AW562" r:id="rId7749" display="https://www.daloopa.com/src/50611246" xr:uid="{9683DCE8-7AC5-4061-91B3-A276E780CD62}"/>
    <hyperlink ref="AX562" r:id="rId7750" display="https://www.daloopa.com/src/50611178" xr:uid="{2A5ED8F9-BB0A-47E8-9AED-1C8188F13273}"/>
    <hyperlink ref="AY562" r:id="rId7751" display="https://www.daloopa.com/src/50611423" xr:uid="{353071C6-02E8-4F68-A500-4F706635D75E}"/>
    <hyperlink ref="AZ562" r:id="rId7752" display="https://www.daloopa.com/src/50611483" xr:uid="{31D37098-1E03-4975-81FA-56563E17E921}"/>
    <hyperlink ref="BA562" r:id="rId7753" display="https://www.daloopa.com/src/50611612" xr:uid="{C6C82106-8DF5-4C18-BE42-6D1C5C9895CF}"/>
    <hyperlink ref="BB562" r:id="rId7754" display="https://www.daloopa.com/src/50611655" xr:uid="{6CB408F1-2392-4688-B9B0-BC065A9FEDC7}"/>
    <hyperlink ref="BC562" r:id="rId7755" display="https://www.daloopa.com/src/50611752" xr:uid="{E883E2DD-AEB8-4522-B8F1-7A9F4C35F442}"/>
    <hyperlink ref="BD562" r:id="rId7756" display="https://www.daloopa.com/src/70319339" xr:uid="{F9728BCD-0425-495B-80A1-9A7C4B178B56}"/>
    <hyperlink ref="A564" r:id="rId7757" xr:uid="{DAC12E7E-3F35-4D10-8812-D38B171137F4}"/>
    <hyperlink ref="C564" r:id="rId7758" xr:uid="{92276E58-730F-4F22-8B1B-AA1B955AACC9}"/>
    <hyperlink ref="E564" r:id="rId7759" display="https://www.daloopa.com/src/51114860" xr:uid="{160C0CB1-F597-4AFD-92F8-6705458AF062}"/>
    <hyperlink ref="F564" r:id="rId7760" display="https://www.daloopa.com/src/51115201" xr:uid="{90C4A1E8-2D4D-4A37-BC29-0B340C368958}"/>
    <hyperlink ref="G564" r:id="rId7761" display="https://www.daloopa.com/src/51115229" xr:uid="{47C5CAED-6C17-4C15-84FA-7BBDAA235B2C}"/>
    <hyperlink ref="I564" r:id="rId7762" display="https://www.daloopa.com/src/51115273" xr:uid="{47530959-EE21-49BA-83B0-1A64AEBFA6D1}"/>
    <hyperlink ref="J564" r:id="rId7763" display="https://www.daloopa.com/src/51115364" xr:uid="{1C6539CB-A28E-4D54-A23D-F38EB545E390}"/>
    <hyperlink ref="K564" r:id="rId7764" display="https://www.daloopa.com/src/51115543" xr:uid="{683A3758-58F5-468C-AE83-FDABFD7B0A1A}"/>
    <hyperlink ref="M564" r:id="rId7765" display="https://www.daloopa.com/src/51115616" xr:uid="{6F5AEAEA-5513-443C-8F30-D353D31DB915}"/>
    <hyperlink ref="N564" r:id="rId7766" display="https://www.daloopa.com/src/51115691" xr:uid="{94915C00-CAEE-4D10-871D-0EDE904EE2FD}"/>
    <hyperlink ref="O564" r:id="rId7767" display="https://www.daloopa.com/src/51115893" xr:uid="{D864626E-CDA2-4E78-AF7B-0A847823428D}"/>
    <hyperlink ref="Q564" r:id="rId7768" display="https://www.daloopa.com/src/51115917" xr:uid="{4C70C7D3-F7D8-4744-A521-907035C96051}"/>
    <hyperlink ref="R564" r:id="rId7769" display="https://www.daloopa.com/src/51115961" xr:uid="{A39FCCE5-935B-4765-B79A-93423365F286}"/>
    <hyperlink ref="S564" r:id="rId7770" display="https://www.daloopa.com/src/51116017" xr:uid="{CB3CEF3A-72F5-411E-93E3-75BB837BA10B}"/>
    <hyperlink ref="U564" r:id="rId7771" display="https://www.daloopa.com/src/51116041" xr:uid="{2AB41DC5-EE65-4ED8-86EC-5B5173FE17A6}"/>
    <hyperlink ref="V564" r:id="rId7772" display="https://www.daloopa.com/src/51116104" xr:uid="{E23BD19F-04BF-48B1-8321-D4AD202BCF9C}"/>
    <hyperlink ref="W564" r:id="rId7773" display="https://www.daloopa.com/src/51116135" xr:uid="{CAA94B68-63A8-4EC5-A6F0-0871E4A46541}"/>
    <hyperlink ref="Y564" r:id="rId7774" display="https://www.daloopa.com/src/51116198" xr:uid="{D6922B45-0F65-4051-B925-1BB2AEF04CC1}"/>
    <hyperlink ref="Z564" r:id="rId7775" display="https://www.daloopa.com/src/51116302" xr:uid="{906EC403-4F8C-42EF-9F54-827242E2EDC3}"/>
    <hyperlink ref="AA564" r:id="rId7776" display="https://www.daloopa.com/src/51116318" xr:uid="{60C88760-CC1A-43A1-8748-D2D9DE01384E}"/>
    <hyperlink ref="AC564" r:id="rId7777" display="https://www.daloopa.com/src/51116351" xr:uid="{BAA15269-81D7-4787-AA1F-F232D67BAAA7}"/>
    <hyperlink ref="AD564" r:id="rId7778" display="https://www.daloopa.com/src/51116352" xr:uid="{EDCE756B-5F03-4295-A9F5-85F963372778}"/>
    <hyperlink ref="AE564" r:id="rId7779" display="https://www.daloopa.com/src/51116396" xr:uid="{326288B7-FD82-43F0-B1A7-493916330E8F}"/>
    <hyperlink ref="AG564" r:id="rId7780" display="https://www.daloopa.com/src/51116402" xr:uid="{0BBA02DD-FB13-43CA-B298-B8016FE99E5B}"/>
    <hyperlink ref="AH564" r:id="rId7781" display="https://www.daloopa.com/src/51116481" xr:uid="{F6E710E8-8E50-443A-880B-65EA70278C6D}"/>
    <hyperlink ref="AI564" r:id="rId7782" display="https://www.daloopa.com/src/51116489" xr:uid="{5EFF56CD-9270-4E8E-9F1F-374D51F7FF2E}"/>
    <hyperlink ref="AK564" r:id="rId7783" display="https://www.daloopa.com/src/51116497" xr:uid="{46B0D6D2-A1D1-4DDB-A297-34A86C7F59C9}"/>
    <hyperlink ref="AL564" r:id="rId7784" display="https://www.daloopa.com/src/51116547" xr:uid="{A837E555-2DCA-438E-92FE-7C596322C9C1}"/>
    <hyperlink ref="AM564" r:id="rId7785" display="https://www.daloopa.com/src/51116562" xr:uid="{5788D603-E6C7-48A3-BB61-8F2BB7871DA6}"/>
    <hyperlink ref="AN564" r:id="rId7786" display="https://www.daloopa.com/src/70355710" xr:uid="{6FC6CD88-A782-430C-8A94-C5FD928652C4}"/>
    <hyperlink ref="AO564" r:id="rId7787" display="https://www.daloopa.com/src/55744112" xr:uid="{83ED3226-477B-4FCC-AB2E-93A222D42B01}"/>
    <hyperlink ref="AP564" r:id="rId7788" display="https://www.daloopa.com/src/60202023" xr:uid="{0AD1BEC5-0C5B-4391-8980-09164AE3CFE3}"/>
    <hyperlink ref="AQ564" r:id="rId7789" display="https://www.daloopa.com/src/64849044" xr:uid="{273C964A-AED5-4D01-894F-2FDD81BAE0CC}"/>
    <hyperlink ref="AR564" r:id="rId7790" display="https://www.daloopa.com/src/70355673" xr:uid="{69883D5A-F67A-47CF-B7AD-974D6CD2B228}"/>
    <hyperlink ref="AS564" r:id="rId7791" display="https://www.daloopa.com/src/75007935" xr:uid="{03435590-5280-44CA-A764-1AFFA326C860}"/>
    <hyperlink ref="AU564" r:id="rId7792" display="https://www.daloopa.com/src/51117766" xr:uid="{E891FE0B-88EC-4002-B160-0A9C3EB66AD0}"/>
    <hyperlink ref="AV564" r:id="rId7793" display="https://www.daloopa.com/src/51117712" xr:uid="{38D26295-E7E5-4530-AC9E-8C18E3B569BE}"/>
    <hyperlink ref="AW564" r:id="rId7794" display="https://www.daloopa.com/src/51117649" xr:uid="{06F1A659-88F9-4441-B89C-5E23FBF0131C}"/>
    <hyperlink ref="AX564" r:id="rId7795" display="https://www.daloopa.com/src/51117506" xr:uid="{5CA64CFA-BB47-4D25-A73C-0955E7981133}"/>
    <hyperlink ref="AY564" r:id="rId7796" display="https://www.daloopa.com/src/51117420" xr:uid="{3CC0C667-D568-490E-8B58-94A3268DB87C}"/>
    <hyperlink ref="AZ564" r:id="rId7797" display="https://www.daloopa.com/src/51117279" xr:uid="{9CDA62E8-E9EC-4A71-9C63-BEDCF334080E}"/>
    <hyperlink ref="BA564" r:id="rId7798" display="https://www.daloopa.com/src/51117197" xr:uid="{304177DF-EEAA-4310-B9E4-5B60E6A22124}"/>
    <hyperlink ref="BB564" r:id="rId7799" display="https://www.daloopa.com/src/51117133" xr:uid="{A2F7AD19-9A56-49A0-91A4-D526A3750BAB}"/>
    <hyperlink ref="BC564" r:id="rId7800" display="https://www.daloopa.com/src/51117055" xr:uid="{566CD848-AE76-49E3-A296-1B847039442D}"/>
    <hyperlink ref="BD564" r:id="rId7801" display="https://www.daloopa.com/src/70321346" xr:uid="{116AEF11-48DB-4ED6-B14A-98847393F43D}"/>
    <hyperlink ref="A567" r:id="rId7802" xr:uid="{0C73EEC1-BBA3-4EDC-B7D9-37C34DF9D6DE}"/>
    <hyperlink ref="C567" r:id="rId7803" xr:uid="{3D1CD1A3-AB76-486F-AB4B-9E62E676830C}"/>
    <hyperlink ref="E567" r:id="rId7804" display="https://www.daloopa.com/src/8776127" xr:uid="{895561D1-1FEA-4C96-A2C7-A10C6B2FA9EF}"/>
    <hyperlink ref="F567" r:id="rId7805" display="https://www.daloopa.com/src/8776151" xr:uid="{850534B9-462D-4F7F-8D33-D8519CBA45F5}"/>
    <hyperlink ref="G567" r:id="rId7806" display="https://www.daloopa.com/src/8776179" xr:uid="{1FAD9708-C4B4-49CE-8EF8-3678B1E7F159}"/>
    <hyperlink ref="H567" r:id="rId7807" display="https://www.daloopa.com/src/8776109" xr:uid="{2480B4F0-2AD6-4146-9FDE-E9B4D58A87A2}"/>
    <hyperlink ref="L567" r:id="rId7808" display="https://www.daloopa.com/src/8776078" xr:uid="{446CF7A1-589B-447C-B4D1-AB689EDA965B}"/>
    <hyperlink ref="O567" r:id="rId7809" display="https://www.daloopa.com/src/8776025" xr:uid="{A0B5AA5C-456F-493E-8D93-90B182FA1686}"/>
    <hyperlink ref="P567" r:id="rId7810" display="https://www.daloopa.com/src/8775996" xr:uid="{56221F7C-0965-4D0F-8A13-50C551B79BCB}"/>
    <hyperlink ref="T567" r:id="rId7811" display="https://www.daloopa.com/src/8774931" xr:uid="{5FC4923B-CBE3-4C0C-B762-EF152B9240DE}"/>
    <hyperlink ref="U567" r:id="rId7812" display="https://www.daloopa.com/src/8774889" xr:uid="{02494112-1B87-4944-A7E3-A09713466A54}"/>
    <hyperlink ref="V567" r:id="rId7813" display="https://www.daloopa.com/src/8774851" xr:uid="{DDB4E52B-8926-4B54-B5EB-D156A6B9AA7C}"/>
    <hyperlink ref="W567" r:id="rId7814" display="https://www.daloopa.com/src/8774815" xr:uid="{5BFF0487-F03F-499A-8754-AB24419E74B3}"/>
    <hyperlink ref="X567" r:id="rId7815" display="https://www.daloopa.com/src/8774784" xr:uid="{8E0C7390-5B42-45A7-A4B9-0232F2D12FD1}"/>
    <hyperlink ref="Y567" r:id="rId7816" display="https://www.daloopa.com/src/8774746" xr:uid="{E4A5944F-03CD-4009-95F8-8F6453A2B389}"/>
    <hyperlink ref="A568" r:id="rId7817" xr:uid="{CF909E2C-8311-4710-BDA8-5F72F849E954}"/>
    <hyperlink ref="C568" r:id="rId7818" xr:uid="{952F097E-289C-4CE9-A1E3-E6D05D4B908F}"/>
    <hyperlink ref="E568" r:id="rId7819" display="https://www.daloopa.com/src/8776128" xr:uid="{DC7A8A74-7A67-40D4-8DD7-8328546AC6B4}"/>
    <hyperlink ref="F568" r:id="rId7820" display="https://www.daloopa.com/src/8776152" xr:uid="{7F7E49B8-C166-4D82-8C50-D28C9335F181}"/>
    <hyperlink ref="G568" r:id="rId7821" display="https://www.daloopa.com/src/8776180" xr:uid="{84CF6DF7-3C34-45DC-B575-15FE49164ECF}"/>
    <hyperlink ref="O568" r:id="rId7822" display="https://www.daloopa.com/src/8776026" xr:uid="{1911579E-3F59-4F5B-8BCF-D9C5E61499F6}"/>
    <hyperlink ref="P568" r:id="rId7823" display="https://www.daloopa.com/src/8775997" xr:uid="{47926A4B-1E08-48B4-A64B-AD44D84A540A}"/>
    <hyperlink ref="A569" r:id="rId7824" xr:uid="{681C76E3-4773-4ECD-A7F3-25C322776971}"/>
    <hyperlink ref="C569" r:id="rId7825" xr:uid="{3282C417-CB68-47D0-93ED-67CF55BC89DD}"/>
    <hyperlink ref="E569" r:id="rId7826" display="https://www.daloopa.com/src/8776129" xr:uid="{45E15826-F059-4CCF-B2C3-3A136BEFE695}"/>
    <hyperlink ref="F569" r:id="rId7827" display="https://www.daloopa.com/src/8776153" xr:uid="{73EB6698-D5F2-47A0-A617-19930C8DC682}"/>
    <hyperlink ref="G569" r:id="rId7828" display="https://www.daloopa.com/src/8776181" xr:uid="{908C9FD4-3C1E-4018-8A27-81D79D84510C}"/>
    <hyperlink ref="H569" r:id="rId7829" display="https://www.daloopa.com/src/8776110" xr:uid="{A18B60A2-1A3C-419D-819A-4C9DC970D17C}"/>
    <hyperlink ref="L569" r:id="rId7830" display="https://www.daloopa.com/src/8776079" xr:uid="{B293B128-21A8-410B-845A-376E0E378E31}"/>
    <hyperlink ref="O569" r:id="rId7831" display="https://www.daloopa.com/src/8776027" xr:uid="{244BAE68-7AFE-4553-B1AF-D71C34E1A32B}"/>
    <hyperlink ref="P569" r:id="rId7832" display="https://www.daloopa.com/src/8775998" xr:uid="{03B4407C-40BD-47F5-AE62-77AA215C547F}"/>
    <hyperlink ref="T569" r:id="rId7833" display="https://www.daloopa.com/src/8774932" xr:uid="{333C6D2C-CA45-43C7-A312-AE42F825A2F4}"/>
    <hyperlink ref="Y569" r:id="rId7834" display="https://www.daloopa.com/src/8774750" xr:uid="{11ED16FC-83B1-4E82-A400-A048035EEA4F}"/>
    <hyperlink ref="Z569" r:id="rId7835" display="https://www.daloopa.com/src/8774714" xr:uid="{72B4B100-1E91-4E68-9F2B-71B042D84173}"/>
    <hyperlink ref="AA569" r:id="rId7836" display="https://www.daloopa.com/src/8774676" xr:uid="{CD658B92-A7C9-4317-A5F5-CCD0459EB892}"/>
    <hyperlink ref="AB569" r:id="rId7837" display="https://www.daloopa.com/src/8774640" xr:uid="{FDC3F3BF-A2C0-4AEE-9283-C2E912306E4C}"/>
    <hyperlink ref="AC569" r:id="rId7838" display="https://www.daloopa.com/src/8774589" xr:uid="{C50197FE-FAD9-4423-BC58-5D3B77FAA9D6}"/>
    <hyperlink ref="AD569" r:id="rId7839" display="https://www.daloopa.com/src/8774579" xr:uid="{E7767457-2967-45FD-A9F3-856272A77E7D}"/>
    <hyperlink ref="AE569" r:id="rId7840" display="https://www.daloopa.com/src/8774569" xr:uid="{674F137C-3F60-470A-8CA3-18B4F76FF5C8}"/>
    <hyperlink ref="AF569" r:id="rId7841" display="https://www.daloopa.com/src/8774517" xr:uid="{B4967418-32F4-468F-9F52-E0F47CD40648}"/>
    <hyperlink ref="AG569" r:id="rId7842" display="https://www.daloopa.com/src/8774554" xr:uid="{9213AC1D-07BE-4836-AE1F-59079E098579}"/>
    <hyperlink ref="AH569" r:id="rId7843" display="https://www.daloopa.com/src/8847889" xr:uid="{A8198E9B-BD9B-46DF-8DDD-D781924AD5F2}"/>
    <hyperlink ref="AI569" r:id="rId7844" display="https://www.daloopa.com/src/18768071" xr:uid="{BF9B5DBF-1750-444C-A2F1-6B9FAB67CFE9}"/>
    <hyperlink ref="AJ569" r:id="rId7845" display="https://www.daloopa.com/src/23060526" xr:uid="{E4E519F7-11B6-4BA0-A024-B3C70D1ACA6F}"/>
    <hyperlink ref="AK569" r:id="rId7846" display="https://www.daloopa.com/src/23052867" xr:uid="{9A6BD97E-D23C-4F07-873B-9C3863CCC31B}"/>
    <hyperlink ref="AL569" r:id="rId7847" display="https://www.daloopa.com/src/33999079" xr:uid="{971E794D-6617-46ED-9982-B2E5DBD18F21}"/>
    <hyperlink ref="AM569" r:id="rId7848" display="https://www.daloopa.com/src/41059743" xr:uid="{676F248B-21D5-4669-8ECD-C7D8885A6B61}"/>
    <hyperlink ref="AN569" r:id="rId7849" display="https://www.daloopa.com/src/50569990" xr:uid="{32B256D1-860F-48E9-9825-A46190AF68E6}"/>
    <hyperlink ref="AO569" r:id="rId7850" display="https://www.daloopa.com/src/55743943" xr:uid="{1ABD62E0-DD7A-48AC-964D-55BC50FBAF25}"/>
    <hyperlink ref="AP569" r:id="rId7851" display="https://www.daloopa.com/src/60201074" xr:uid="{A3CE41CF-931E-492E-891B-FE5D322CF878}"/>
    <hyperlink ref="AQ569" r:id="rId7852" display="https://www.daloopa.com/src/64849013" xr:uid="{A99DD35B-0BBA-4165-95B2-DA170B3FBF9A}"/>
    <hyperlink ref="AR569" r:id="rId7853" display="https://www.daloopa.com/src/70319012" xr:uid="{2403DD9C-4D1D-4B54-8025-80E0FDF32BF0}"/>
    <hyperlink ref="AS569" r:id="rId7854" display="https://www.daloopa.com/src/75163245" xr:uid="{C60304E5-472D-4301-8F8B-D4E6448223DE}"/>
    <hyperlink ref="A570" r:id="rId7855" xr:uid="{005FBB4E-DF50-4BE6-A0F5-F1E704F0BCE5}"/>
    <hyperlink ref="C570" r:id="rId7856" xr:uid="{F0C802AF-07D3-4135-B392-CA70E5808182}"/>
    <hyperlink ref="E570" r:id="rId7857" display="https://www.daloopa.com/src/8776130" xr:uid="{BBE4F906-8E14-43B6-BC15-C87248D1A500}"/>
    <hyperlink ref="F570" r:id="rId7858" display="https://www.daloopa.com/src/8776154" xr:uid="{0AB6174F-1E9E-4C6A-B9BF-EB1A148BE028}"/>
    <hyperlink ref="G570" r:id="rId7859" display="https://www.daloopa.com/src/8776182" xr:uid="{793BD11F-BBF6-47E8-91B3-6C6F74B0D14E}"/>
    <hyperlink ref="H570" r:id="rId7860" display="https://www.daloopa.com/src/8776111" xr:uid="{BF2497F3-195A-4AAE-81F4-CCBD8FD6A257}"/>
    <hyperlink ref="L570" r:id="rId7861" display="https://www.daloopa.com/src/8776080" xr:uid="{FDD1899E-4036-4C14-868A-BFEED1C27C6C}"/>
    <hyperlink ref="O570" r:id="rId7862" display="https://www.daloopa.com/src/8776028" xr:uid="{3471C69D-81B0-445F-882F-AF0040B69CB2}"/>
    <hyperlink ref="P570" r:id="rId7863" display="https://www.daloopa.com/src/8775999" xr:uid="{34A89C9C-D428-44DF-8251-D82680E9FB42}"/>
    <hyperlink ref="T570" r:id="rId7864" display="https://www.daloopa.com/src/8774933" xr:uid="{ABF2D596-8EA8-489D-AD28-A389B1642330}"/>
    <hyperlink ref="U570" r:id="rId7865" display="https://www.daloopa.com/src/8774890" xr:uid="{6AB47207-976F-4370-87DB-7C966735BF86}"/>
    <hyperlink ref="V570" r:id="rId7866" display="https://www.daloopa.com/src/8774852" xr:uid="{F4A9D898-5D12-48D3-A218-1A949D9114AF}"/>
    <hyperlink ref="W570" r:id="rId7867" display="https://www.daloopa.com/src/8774816" xr:uid="{531AF18A-5DAB-4CE4-8B32-6CFC9911BFA8}"/>
    <hyperlink ref="X570" r:id="rId7868" display="https://www.daloopa.com/src/8774785" xr:uid="{DE63C6B3-C68A-4B6D-981F-24A40822D3D6}"/>
    <hyperlink ref="A571" r:id="rId7869" xr:uid="{10C6284A-4567-4D57-969B-1925F3B0385D}"/>
    <hyperlink ref="C571" r:id="rId7870" xr:uid="{AE7E01A9-8960-4243-93D8-AE917A1D514E}"/>
    <hyperlink ref="AQ571" r:id="rId7871" display="https://www.daloopa.com/src/64849006" xr:uid="{443A61A5-5BD5-48CC-87CF-0948D6F219C5}"/>
    <hyperlink ref="AR571" r:id="rId7872" display="https://www.daloopa.com/src/70319008" xr:uid="{5BCBA44B-852F-45E5-9522-B0319176446E}"/>
    <hyperlink ref="AS571" r:id="rId7873" display="https://www.daloopa.com/src/75163254" xr:uid="{902DBB3E-0CA5-4D83-A8B4-46C7AFB92756}"/>
    <hyperlink ref="A572" r:id="rId7874" xr:uid="{125F5FBB-8743-4CDE-B7F1-E2C8E00BFEEB}"/>
    <hyperlink ref="C572" r:id="rId7875" xr:uid="{4BA0E00B-8FA1-4D8D-A371-3FA62723CFC9}"/>
    <hyperlink ref="AQ572" r:id="rId7876" display="https://www.daloopa.com/src/64849011" xr:uid="{838EEC09-4B79-4835-B69C-D545A7AF59B6}"/>
    <hyperlink ref="AR572" r:id="rId7877" display="https://www.daloopa.com/src/70319011" xr:uid="{B4174229-F9E6-4672-8D4D-88ADFDD4ED50}"/>
    <hyperlink ref="AS572" r:id="rId7878" display="https://www.daloopa.com/src/75163252" xr:uid="{C10F463E-3C6F-46DB-BC78-0C937FD87472}"/>
    <hyperlink ref="A573" r:id="rId7879" xr:uid="{69BA434D-0631-43F2-B9FE-CBCD23B8309E}"/>
    <hyperlink ref="C573" r:id="rId7880" xr:uid="{C37E80DD-3BC4-4CF7-A188-7AB3D722ECFF}"/>
    <hyperlink ref="AQ573" r:id="rId7881" display="https://www.daloopa.com/src/64849014" xr:uid="{6600FBC5-95A4-43BA-89AA-7EEDF8C2FBC1}"/>
    <hyperlink ref="AR573" r:id="rId7882" display="https://www.daloopa.com/src/70319014" xr:uid="{C5C4E55B-7591-41D4-B513-6D3051585DDE}"/>
    <hyperlink ref="AS573" r:id="rId7883" display="https://www.daloopa.com/src/75163248" xr:uid="{3CD8DCB7-8583-437B-B91D-AA78C700443F}"/>
    <hyperlink ref="A574" r:id="rId7884" xr:uid="{C58C00FD-2BBE-4EAA-9EE7-2B1BFFAD2478}"/>
    <hyperlink ref="C574" r:id="rId7885" xr:uid="{27A8AED0-DA4E-4207-96E2-48BEC43E534E}"/>
    <hyperlink ref="AQ574" r:id="rId7886" display="https://www.daloopa.com/src/64849016" xr:uid="{0433433A-DACE-440E-A933-727F42D1AF3B}"/>
    <hyperlink ref="AR574" r:id="rId7887" display="https://www.daloopa.com/src/70319006" xr:uid="{B949E0F0-0429-4786-BE36-97B4EF60B1C7}"/>
    <hyperlink ref="AS574" r:id="rId7888" display="https://www.daloopa.com/src/75163253" xr:uid="{EF0C0173-E8C4-42CC-81BD-4FA755D8417B}"/>
    <hyperlink ref="A575" r:id="rId7889" xr:uid="{BCA15880-F588-42CB-906E-B8A5746307D6}"/>
    <hyperlink ref="C575" r:id="rId7890" xr:uid="{4BF3EE94-A066-4E22-B4A8-1B456DB4D73B}"/>
    <hyperlink ref="E575" r:id="rId7891" display="https://www.daloopa.com/src/8776131" xr:uid="{4B9F767B-A834-443C-87A2-19145815FE4B}"/>
    <hyperlink ref="F575" r:id="rId7892" display="https://www.daloopa.com/src/8776155" xr:uid="{8A0F8D5F-E55D-4DAB-BC46-C2C8E468E0FF}"/>
    <hyperlink ref="G575" r:id="rId7893" display="https://www.daloopa.com/src/8776183" xr:uid="{C444E18E-C4A5-41C8-90F4-DC6D0703FB73}"/>
    <hyperlink ref="H575" r:id="rId7894" display="https://www.daloopa.com/src/8776112" xr:uid="{F620B72A-8483-4884-AC8B-EE23B62B21A4}"/>
    <hyperlink ref="L575" r:id="rId7895" display="https://www.daloopa.com/src/8776081" xr:uid="{ADE95F07-5367-44E0-9B51-065E91B302C7}"/>
    <hyperlink ref="O575" r:id="rId7896" display="https://www.daloopa.com/src/8776029" xr:uid="{D6FC327C-7CEF-44A5-ADED-32BB2995A992}"/>
    <hyperlink ref="P575" r:id="rId7897" display="https://www.daloopa.com/src/8776000" xr:uid="{A42ED9A1-BCF0-4D16-9236-7413E698E4FF}"/>
    <hyperlink ref="T575" r:id="rId7898" display="https://www.daloopa.com/src/8774934" xr:uid="{B1E9774B-BD5C-40ED-8543-3DCD716426EE}"/>
    <hyperlink ref="U575" r:id="rId7899" display="https://www.daloopa.com/src/8774891" xr:uid="{17E95AAE-6517-4EF3-B775-C0DA833705AD}"/>
    <hyperlink ref="V575" r:id="rId7900" display="https://www.daloopa.com/src/8774853" xr:uid="{D981F5B9-132E-4E7A-934C-4B5D09B28D37}"/>
    <hyperlink ref="W575" r:id="rId7901" display="https://www.daloopa.com/src/8774817" xr:uid="{C752EC49-D8DE-4495-8261-241A7D7D8E53}"/>
    <hyperlink ref="X575" r:id="rId7902" display="https://www.daloopa.com/src/8774786" xr:uid="{B9904E86-A61D-49AE-BCF6-F73845D3466A}"/>
    <hyperlink ref="Y575" r:id="rId7903" display="https://www.daloopa.com/src/8774747" xr:uid="{C0FB140B-6364-47FE-9466-9471A0ABFAB8}"/>
    <hyperlink ref="Z575" r:id="rId7904" display="https://www.daloopa.com/src/8774711" xr:uid="{7E8FE6F0-20ED-4FEF-AFE9-B9DFBD85C8E1}"/>
    <hyperlink ref="AA575" r:id="rId7905" display="https://www.daloopa.com/src/8774673" xr:uid="{71EF6889-3574-4DFC-B12D-2546C7B25E62}"/>
    <hyperlink ref="AB575" r:id="rId7906" display="https://www.daloopa.com/src/8774637" xr:uid="{6DA0775B-B95A-4519-AC4B-FB9AFEA32F01}"/>
    <hyperlink ref="AC575" r:id="rId7907" display="https://www.daloopa.com/src/8774586" xr:uid="{6FE68D07-4376-40ED-A048-A2B56D6E5DC9}"/>
    <hyperlink ref="AD575" r:id="rId7908" display="https://www.daloopa.com/src/8774576" xr:uid="{42A12FAA-9704-4280-8615-379DC3C75AC4}"/>
    <hyperlink ref="AE575" r:id="rId7909" display="https://www.daloopa.com/src/8774566" xr:uid="{CF5C931E-2AB4-43E2-857D-694478C1C60D}"/>
    <hyperlink ref="AF575" r:id="rId7910" display="https://www.daloopa.com/src/8774514" xr:uid="{98F1DFA2-A9E9-4DD1-933B-24EFC2CCABFF}"/>
    <hyperlink ref="AG575" r:id="rId7911" display="https://www.daloopa.com/src/8774551" xr:uid="{D0766497-BDBB-4D47-92B4-564476B39A55}"/>
    <hyperlink ref="AH575" r:id="rId7912" display="https://www.daloopa.com/src/8847886" xr:uid="{61738BE2-C31A-425B-90E2-603F614724BE}"/>
    <hyperlink ref="AI575" r:id="rId7913" display="https://www.daloopa.com/src/18768076" xr:uid="{6372F92E-D8B9-4FCD-B6B8-606C9D859013}"/>
    <hyperlink ref="AJ575" r:id="rId7914" display="https://www.daloopa.com/src/23060525" xr:uid="{BE9A48C1-3529-450D-A202-587CD2428611}"/>
    <hyperlink ref="AK575" r:id="rId7915" display="https://www.daloopa.com/src/23052870" xr:uid="{F0862E12-18A5-4D98-A9C5-DEA3DE41162F}"/>
    <hyperlink ref="AL575" r:id="rId7916" display="https://www.daloopa.com/src/33999078" xr:uid="{778F87EF-74CB-4CF5-840E-E1B3507DACEA}"/>
    <hyperlink ref="AM575" r:id="rId7917" display="https://www.daloopa.com/src/41059746" xr:uid="{158B1753-5D66-417C-B8F8-297EEBF3A6CD}"/>
    <hyperlink ref="AN575" r:id="rId7918" display="https://www.daloopa.com/src/50569991" xr:uid="{A5204CAF-D217-40E3-BB31-4AD07AC5F4E5}"/>
    <hyperlink ref="AO575" r:id="rId7919" display="https://www.daloopa.com/src/55743941" xr:uid="{B09F3024-4FD4-4CE2-AB09-2EAE2E48C9C8}"/>
    <hyperlink ref="AP575" r:id="rId7920" display="https://www.daloopa.com/src/60201078" xr:uid="{D0AD4888-D4C7-4B94-BE5D-054A9E98E3E1}"/>
    <hyperlink ref="A576" r:id="rId7921" xr:uid="{B0E43752-A585-4ADC-AAEC-4AC77FFE29C0}"/>
    <hyperlink ref="C576" r:id="rId7922" xr:uid="{3687D17F-5215-48A6-B0EC-C78D0E83313A}"/>
    <hyperlink ref="AG576" r:id="rId7923" display="https://www.daloopa.com/src/8774555" xr:uid="{76C34828-16C7-4FA8-844F-D240F9296D11}"/>
    <hyperlink ref="AH576" r:id="rId7924" display="https://www.daloopa.com/src/8847890" xr:uid="{643E3167-0859-4353-885F-5FC7CF59CD64}"/>
    <hyperlink ref="AI576" r:id="rId7925" display="https://www.daloopa.com/src/18768073" xr:uid="{202237BC-9F09-45D8-9113-7D4F83D9D880}"/>
    <hyperlink ref="AJ576" r:id="rId7926" display="https://www.daloopa.com/src/23060523" xr:uid="{12B4027C-6B88-4DC8-8CC1-C50DB988B5B7}"/>
    <hyperlink ref="AK576" r:id="rId7927" display="https://www.daloopa.com/src/23052871" xr:uid="{C7BC19BC-3145-4422-A7F6-7650076610CF}"/>
    <hyperlink ref="AL576" r:id="rId7928" display="https://www.daloopa.com/src/33999072" xr:uid="{DB381381-F640-4527-A5BA-767CB1E36DCC}"/>
    <hyperlink ref="AM576" r:id="rId7929" display="https://www.daloopa.com/src/41059747" xr:uid="{779CA28C-026A-4695-AF75-BDE7736AD1D5}"/>
    <hyperlink ref="AN576" r:id="rId7930" display="https://www.daloopa.com/src/50569994" xr:uid="{4EBCF27C-2E50-4C25-B070-CFFF3512BA1E}"/>
    <hyperlink ref="AO576" r:id="rId7931" display="https://www.daloopa.com/src/55743939" xr:uid="{9C050909-24FB-4606-A5EE-AE94876C8F9D}"/>
    <hyperlink ref="AP576" r:id="rId7932" display="https://www.daloopa.com/src/60201076" xr:uid="{EC099C48-B35C-4218-A53D-9CBF125C62B0}"/>
    <hyperlink ref="AQ576" r:id="rId7933" display="https://www.daloopa.com/src/64849012" xr:uid="{C7336558-B616-4335-B057-99BB0EA972DD}"/>
    <hyperlink ref="AR576" r:id="rId7934" display="https://www.daloopa.com/src/70319010" xr:uid="{B78F75F1-B662-4777-A95F-C793A4D61C76}"/>
    <hyperlink ref="AS576" r:id="rId7935" display="https://www.daloopa.com/src/75163255" xr:uid="{6DF92561-B9BF-46F1-A32E-7BCB760163A7}"/>
    <hyperlink ref="A577" r:id="rId7936" xr:uid="{7282A0E0-5A69-43E9-B524-05BC1EBE58E8}"/>
    <hyperlink ref="C577" r:id="rId7937" xr:uid="{11877E50-1EF1-43AF-AF42-A058CA90DB79}"/>
    <hyperlink ref="O577" r:id="rId7938" display="https://www.daloopa.com/src/8776030" xr:uid="{19F61C59-5D13-404D-B717-4C7899D83228}"/>
    <hyperlink ref="P577" r:id="rId7939" display="https://www.daloopa.com/src/8776001" xr:uid="{01314B7C-F966-4E85-9956-2025E3DFB76E}"/>
    <hyperlink ref="T577" r:id="rId7940" display="https://www.daloopa.com/src/8774935" xr:uid="{9D2242CF-0167-4BAD-B7C7-4C1F9D3F4846}"/>
    <hyperlink ref="U577" r:id="rId7941" display="https://www.daloopa.com/src/8774892" xr:uid="{1FDBB3E5-1696-4E40-8021-D2B5AFA3F985}"/>
    <hyperlink ref="V577" r:id="rId7942" display="https://www.daloopa.com/src/8774854" xr:uid="{AB69B9C9-8266-476B-9094-3F09F012A604}"/>
    <hyperlink ref="W577" r:id="rId7943" display="https://www.daloopa.com/src/8774818" xr:uid="{B48FDBAD-3907-476E-8DD5-73C89BFE096E}"/>
    <hyperlink ref="X577" r:id="rId7944" display="https://www.daloopa.com/src/8774787" xr:uid="{8B56AAD6-1F97-423F-A072-C2528626AD34}"/>
    <hyperlink ref="Y577" r:id="rId7945" display="https://www.daloopa.com/src/8774748" xr:uid="{C3DCB041-AE93-4F9E-BD07-416524A0E9B9}"/>
    <hyperlink ref="Z577" r:id="rId7946" display="https://www.daloopa.com/src/8774712" xr:uid="{D18C7A29-5A62-40F5-8F72-75EC25523A3A}"/>
    <hyperlink ref="AA577" r:id="rId7947" display="https://www.daloopa.com/src/8774674" xr:uid="{53A4847B-6894-4BA1-842B-2B6D69E23B9A}"/>
    <hyperlink ref="AB577" r:id="rId7948" display="https://www.daloopa.com/src/8774638" xr:uid="{DC792049-E428-4A4F-B01D-783C45167A66}"/>
    <hyperlink ref="AC577" r:id="rId7949" display="https://www.daloopa.com/src/8774587" xr:uid="{6C1A6379-1BBE-46C4-8B05-2CFBEE7B33FE}"/>
    <hyperlink ref="AD577" r:id="rId7950" display="https://www.daloopa.com/src/8774577" xr:uid="{26978923-D663-403F-AFD0-C0F5D9C09FCB}"/>
    <hyperlink ref="AE577" r:id="rId7951" display="https://www.daloopa.com/src/8774567" xr:uid="{91DF4635-6773-4A55-88BD-BB1F0171C522}"/>
    <hyperlink ref="AF577" r:id="rId7952" display="https://www.daloopa.com/src/8774515" xr:uid="{3976640E-D71E-4533-A9CF-5ECAB85F42D6}"/>
    <hyperlink ref="AG577" r:id="rId7953" display="https://www.daloopa.com/src/8774552" xr:uid="{5D0A56F5-B1B7-4AB7-8F97-59082724F878}"/>
    <hyperlink ref="AH577" r:id="rId7954" display="https://www.daloopa.com/src/8847887" xr:uid="{91CFACBD-C195-455E-BEDC-D2532EFF7B37}"/>
    <hyperlink ref="AI577" r:id="rId7955" display="https://www.daloopa.com/src/18768069" xr:uid="{899CC22F-2ABB-4EBF-BD18-EB23A47F22C1}"/>
    <hyperlink ref="AJ577" r:id="rId7956" display="https://www.daloopa.com/src/23060528" xr:uid="{7CFE41EC-0B7C-4663-8FA3-ACD1E844C49A}"/>
    <hyperlink ref="AK577" r:id="rId7957" display="https://www.daloopa.com/src/23052869" xr:uid="{896BDBF7-FF42-4B1F-BA12-B10008956C94}"/>
    <hyperlink ref="AL577" r:id="rId7958" display="https://www.daloopa.com/src/33999077" xr:uid="{C4D7EDB3-ED19-4772-A676-5DA9BBA613D0}"/>
    <hyperlink ref="AM577" r:id="rId7959" display="https://www.daloopa.com/src/41059745" xr:uid="{54231D68-F423-4EF0-87A1-425734BEE433}"/>
    <hyperlink ref="AN577" r:id="rId7960" display="https://www.daloopa.com/src/50569989" xr:uid="{7BFD2429-03EF-408D-BE04-A728B8C7C34D}"/>
    <hyperlink ref="AO577" r:id="rId7961" display="https://www.daloopa.com/src/55743934" xr:uid="{11F8335C-ACFB-42E4-B3B1-C4C6D3E1AD6D}"/>
    <hyperlink ref="AP577" r:id="rId7962" display="https://www.daloopa.com/src/60201071" xr:uid="{C49263E1-6903-445C-BFBE-EB316198A6E0}"/>
    <hyperlink ref="AQ577" r:id="rId7963" display="https://www.daloopa.com/src/64849010" xr:uid="{197619E6-AB20-4CAD-9BD1-5E34AD5B0CC4}"/>
    <hyperlink ref="AR577" r:id="rId7964" display="https://www.daloopa.com/src/70319013" xr:uid="{B31FAC64-25E2-4859-8D96-117CDB395D7B}"/>
    <hyperlink ref="AS577" r:id="rId7965" display="https://www.daloopa.com/src/75163249" xr:uid="{F9891323-F680-4E76-AD20-E6AB6363E873}"/>
    <hyperlink ref="A578" r:id="rId7966" xr:uid="{289C5023-2E0A-4296-BD9A-2D07DAA60EF6}"/>
    <hyperlink ref="C578" r:id="rId7967" xr:uid="{EDBB3607-A4E0-490E-8DE8-55A4B55949A6}"/>
    <hyperlink ref="U578" r:id="rId7968" display="https://www.daloopa.com/src/8774893" xr:uid="{D6A36FEE-CA8D-463A-A637-BA4FE01CC4DA}"/>
    <hyperlink ref="V578" r:id="rId7969" display="https://www.daloopa.com/src/8774855" xr:uid="{7C5E975B-8394-4F72-92AA-D332CEB2F7FE}"/>
    <hyperlink ref="W578" r:id="rId7970" display="https://www.daloopa.com/src/8774819" xr:uid="{E06914E6-A8C4-452D-91C8-725F4ABB6B4A}"/>
    <hyperlink ref="X578" r:id="rId7971" display="https://www.daloopa.com/src/8774788" xr:uid="{FCAB626A-8F01-4327-ACE6-B9F8C18A60DE}"/>
    <hyperlink ref="Y578" r:id="rId7972" display="https://www.daloopa.com/src/8774749" xr:uid="{AA3DD03C-B025-4F09-8531-30164F157C71}"/>
    <hyperlink ref="Z578" r:id="rId7973" display="https://www.daloopa.com/src/8774713" xr:uid="{72F56C76-9DFF-4107-8EBD-BAAC68B7AA8B}"/>
    <hyperlink ref="AA578" r:id="rId7974" display="https://www.daloopa.com/src/8774675" xr:uid="{551863F2-8B2D-41E4-844A-5696FF1F7658}"/>
    <hyperlink ref="AB578" r:id="rId7975" display="https://www.daloopa.com/src/8774639" xr:uid="{F381D54D-4F62-4914-8A56-F33090A29179}"/>
    <hyperlink ref="AC578" r:id="rId7976" display="https://www.daloopa.com/src/8774588" xr:uid="{60FA4B01-2D2F-4953-820C-29AB88A0F0B5}"/>
    <hyperlink ref="AD578" r:id="rId7977" display="https://www.daloopa.com/src/8774578" xr:uid="{4697966C-6322-4C8F-8A3B-7E6298436544}"/>
    <hyperlink ref="AE578" r:id="rId7978" display="https://www.daloopa.com/src/8774568" xr:uid="{5C1A331E-3ED2-425E-8357-62FFB4B1D7B7}"/>
    <hyperlink ref="AF578" r:id="rId7979" display="https://www.daloopa.com/src/8774516" xr:uid="{1D2A8D83-8608-4E20-86A7-E395409BB383}"/>
    <hyperlink ref="AG578" r:id="rId7980" display="https://www.daloopa.com/src/8774553" xr:uid="{4504EF0C-7CFC-4379-8F3B-7D2B8F8D2C53}"/>
    <hyperlink ref="AH578" r:id="rId7981" display="https://www.daloopa.com/src/8847888" xr:uid="{0307395A-D347-4E99-B2E1-3178B9D45F98}"/>
    <hyperlink ref="AI578" r:id="rId7982" display="https://www.daloopa.com/src/18768070" xr:uid="{60CBEB0B-A3EA-48A3-85CA-C93A5ED94598}"/>
    <hyperlink ref="AJ578" r:id="rId7983" display="https://www.daloopa.com/src/23060527" xr:uid="{D83BD9DD-DD47-45E1-BD3D-E0B932A3F4B1}"/>
    <hyperlink ref="AK578" r:id="rId7984" display="https://www.daloopa.com/src/23052868" xr:uid="{03F4C33D-E5E3-4C41-B145-39B007A46BD2}"/>
    <hyperlink ref="AL578" r:id="rId7985" display="https://www.daloopa.com/src/33999076" xr:uid="{CFAC6D20-CA94-47E6-802D-5170DFA6AB90}"/>
    <hyperlink ref="AM578" r:id="rId7986" display="https://www.daloopa.com/src/41059744" xr:uid="{90E5B1F4-F3FC-4107-9191-EC196E458275}"/>
    <hyperlink ref="AN578" r:id="rId7987" display="https://www.daloopa.com/src/50569987" xr:uid="{DB1F065D-F404-4A36-B15B-4DABAF4FC7EA}"/>
    <hyperlink ref="AO578" r:id="rId7988" display="https://www.daloopa.com/src/55743937" xr:uid="{FBC59BDE-65BE-4EE2-8B04-1E913B2520A3}"/>
    <hyperlink ref="AP578" r:id="rId7989" display="https://www.daloopa.com/src/60201075" xr:uid="{48F8A9DF-2183-43C2-961E-7A3859CA6256}"/>
    <hyperlink ref="AQ578" r:id="rId7990" display="https://www.daloopa.com/src/64849015" xr:uid="{067B36B3-8B04-4CE6-AAE3-C631DE2BA223}"/>
    <hyperlink ref="AR578" r:id="rId7991" display="https://www.daloopa.com/src/70319005" xr:uid="{7AA52FF2-D3DC-4538-A34C-FA9541ACB695}"/>
    <hyperlink ref="AS578" r:id="rId7992" display="https://www.daloopa.com/src/75163250" xr:uid="{66FECE37-6584-4828-908B-B2D87AA9D29A}"/>
    <hyperlink ref="A579" r:id="rId7993" xr:uid="{91938393-44DD-4CB8-BECE-C98C7CFE78E9}"/>
    <hyperlink ref="C579" r:id="rId7994" xr:uid="{C4CC0E0D-60BE-4D38-A266-4757E9006AE1}"/>
    <hyperlink ref="AG579" r:id="rId7995" display="https://www.daloopa.com/src/8774556" xr:uid="{66FC52F0-F335-4805-B429-7662EB77267D}"/>
    <hyperlink ref="AH579" r:id="rId7996" display="https://www.daloopa.com/src/8847891" xr:uid="{0D90068D-A973-437D-B96F-6205EDFE340D}"/>
    <hyperlink ref="AI579" r:id="rId7997" display="https://www.daloopa.com/src/18768075" xr:uid="{7C2D2B7F-8D08-4D40-B8CB-8582C4E8DD0F}"/>
    <hyperlink ref="AJ579" r:id="rId7998" display="https://www.daloopa.com/src/23060522" xr:uid="{D73CD523-801F-4F39-B595-C8945220ADDA}"/>
    <hyperlink ref="AK579" r:id="rId7999" display="https://www.daloopa.com/src/23052872" xr:uid="{98B315B1-CF41-4E36-900E-ED84209DCEC4}"/>
    <hyperlink ref="AL579" r:id="rId8000" display="https://www.daloopa.com/src/33999074" xr:uid="{0643E041-FE97-4DD9-A036-BC766B3DFD2C}"/>
    <hyperlink ref="AM579" r:id="rId8001" display="https://www.daloopa.com/src/41059742" xr:uid="{F60D4878-090C-4E22-A350-0180A81DB498}"/>
    <hyperlink ref="AN579" r:id="rId8002" display="https://www.daloopa.com/src/50569996" xr:uid="{A49DDD4B-F189-40B8-8174-D5A754626454}"/>
    <hyperlink ref="AO579" r:id="rId8003" display="https://www.daloopa.com/src/55743938" xr:uid="{3F33AA33-145E-40A4-B36C-144398434BEC}"/>
    <hyperlink ref="AP579" r:id="rId8004" display="https://www.daloopa.com/src/60201070" xr:uid="{926FBEAA-EEF7-4312-84F2-25AB88E325F0}"/>
    <hyperlink ref="AQ579" r:id="rId8005" display="https://www.daloopa.com/src/64849008" xr:uid="{8A2DE0D3-0C83-4369-A16D-B2213E71B4CA}"/>
    <hyperlink ref="AR579" r:id="rId8006" display="https://www.daloopa.com/src/70319009" xr:uid="{A9072DE8-8B0C-444A-BFD1-5D97ECF55D16}"/>
    <hyperlink ref="AS579" r:id="rId8007" display="https://www.daloopa.com/src/75163256" xr:uid="{12FF3F31-C324-4871-ACFF-6F326B739CDA}"/>
    <hyperlink ref="A580" r:id="rId8008" xr:uid="{2C707388-1849-45F8-9741-1D1066CC62DA}"/>
    <hyperlink ref="C580" r:id="rId8009" xr:uid="{AD16DF73-B328-40E6-BDEF-F26E2816E41F}"/>
    <hyperlink ref="T580" r:id="rId8010" display="https://www.daloopa.com/src/8774936" xr:uid="{4B5E83BB-4458-4F13-85AD-275D0C9ABEEF}"/>
    <hyperlink ref="U580" r:id="rId8011" display="https://www.daloopa.com/src/8774894" xr:uid="{810ADDB3-DD3E-4A8A-AC10-AE69FB3E2814}"/>
    <hyperlink ref="V580" r:id="rId8012" display="https://www.daloopa.com/src/8774856" xr:uid="{4FDF3453-9CA5-497B-9FD8-5BAE5C58B905}"/>
    <hyperlink ref="W580" r:id="rId8013" display="https://www.daloopa.com/src/8774820" xr:uid="{AF8B97BC-8283-47C9-BF05-3D3500862F0A}"/>
    <hyperlink ref="X580" r:id="rId8014" display="https://www.daloopa.com/src/8774789" xr:uid="{11EA77D6-B611-4B51-8762-4DE73C9C4284}"/>
    <hyperlink ref="Y580" r:id="rId8015" display="https://www.daloopa.com/src/8774751" xr:uid="{57AAA17D-9782-44ED-A862-CD14D87F594C}"/>
    <hyperlink ref="Z580" r:id="rId8016" display="https://www.daloopa.com/src/8774715" xr:uid="{4742D646-2546-4F82-9945-18981ECD8B77}"/>
    <hyperlink ref="AA580" r:id="rId8017" display="https://www.daloopa.com/src/8774677" xr:uid="{9E276626-EBC4-4CE9-AABE-8B4DD7C8F997}"/>
    <hyperlink ref="AB580" r:id="rId8018" display="https://www.daloopa.com/src/8774641" xr:uid="{311E1641-78F9-4F0E-81E4-B73330FC0075}"/>
    <hyperlink ref="AC580" r:id="rId8019" display="https://www.daloopa.com/src/8774590" xr:uid="{77AB2181-470F-4C0B-AD12-98CAA9D68141}"/>
    <hyperlink ref="AD580" r:id="rId8020" display="https://www.daloopa.com/src/8774580" xr:uid="{FAB1FA60-8624-409C-88D4-BBAFF7CDA61A}"/>
    <hyperlink ref="AE580" r:id="rId8021" display="https://www.daloopa.com/src/8774570" xr:uid="{02FCB392-45AA-4E5D-98E0-39241CCBACF6}"/>
    <hyperlink ref="AF580" r:id="rId8022" display="https://www.daloopa.com/src/8774518" xr:uid="{FC5AC486-F3D4-49CE-B0F4-E8DFDBD17B0F}"/>
    <hyperlink ref="AL580" r:id="rId8023" display="https://www.daloopa.com/src/33999080" xr:uid="{A1386BEE-8F46-4809-9197-C8053AA097A1}"/>
    <hyperlink ref="AN580" r:id="rId8024" display="https://www.daloopa.com/src/50569992" xr:uid="{CAC7765E-3076-48C0-9D25-0EFE92355643}"/>
    <hyperlink ref="AO580" r:id="rId8025" display="https://www.daloopa.com/src/55743942" xr:uid="{E7D3E1C6-28A4-431B-BE07-50AE27481040}"/>
    <hyperlink ref="AP580" r:id="rId8026" display="https://www.daloopa.com/src/60201067" xr:uid="{7F6CB7BD-7124-4F0D-AA3B-5FF5B070C6C0}"/>
    <hyperlink ref="AQ580" r:id="rId8027" display="https://www.daloopa.com/src/64849005" xr:uid="{5CB26373-2669-4E24-AD08-9934AA87E576}"/>
    <hyperlink ref="AR580" r:id="rId8028" display="https://www.daloopa.com/src/70319007" xr:uid="{D1BBFE4D-0444-4BE2-BF0C-F1E2A5363362}"/>
    <hyperlink ref="AS580" r:id="rId8029" display="https://www.daloopa.com/src/75163242" xr:uid="{E9176680-3E80-42D5-85AF-4FD9911728BD}"/>
    <hyperlink ref="A581" r:id="rId8030" xr:uid="{0E6E10D5-F989-4A83-9DE0-BFFD85D3501B}"/>
    <hyperlink ref="C581" r:id="rId8031" xr:uid="{3DC4F78F-8BF5-4FE7-8E6C-D2218D217361}"/>
    <hyperlink ref="AS581" r:id="rId8032" display="https://www.daloopa.com/src/75163246" xr:uid="{0A78D42E-88BD-4C2B-90EB-2C7FB883BE37}"/>
    <hyperlink ref="A582" r:id="rId8033" xr:uid="{E9BCA7E0-9FCA-484B-823E-0D866AF6F751}"/>
    <hyperlink ref="C582" r:id="rId8034" xr:uid="{E8A350C2-54C8-4A01-A8BA-9D37703E3CB4}"/>
    <hyperlink ref="E582" r:id="rId8035" display="https://www.daloopa.com/src/8776132" xr:uid="{2B5C2492-79B9-40A7-ADD3-3D084DFAC69C}"/>
    <hyperlink ref="F582" r:id="rId8036" display="https://www.daloopa.com/src/8776156" xr:uid="{B2AF5C30-8539-4217-9FE5-8C5850BAC8A7}"/>
    <hyperlink ref="G582" r:id="rId8037" display="https://www.daloopa.com/src/8776184" xr:uid="{4B3A649A-FD9D-4EEC-8AB8-1202CFC20527}"/>
    <hyperlink ref="H582" r:id="rId8038" display="https://www.daloopa.com/src/8776113" xr:uid="{F6F7380C-4CD5-43C5-9EB7-312D469B190D}"/>
    <hyperlink ref="L582" r:id="rId8039" display="https://www.daloopa.com/src/8776082" xr:uid="{53931DAA-D1A2-4625-89A2-385113105358}"/>
    <hyperlink ref="O582" r:id="rId8040" display="https://www.daloopa.com/src/8776031" xr:uid="{6206270D-7B19-4198-8241-05E9EF70E47D}"/>
    <hyperlink ref="P582" r:id="rId8041" display="https://www.daloopa.com/src/8776002" xr:uid="{BE205044-5077-4769-A953-863E76181747}"/>
    <hyperlink ref="T582" r:id="rId8042" display="https://www.daloopa.com/src/8774937" xr:uid="{092A079D-234F-4D60-A4BE-CC9EF830B827}"/>
    <hyperlink ref="U582" r:id="rId8043" display="https://www.daloopa.com/src/8774895" xr:uid="{8CA41911-03C8-4188-BA7E-5D8704C734EB}"/>
    <hyperlink ref="V582" r:id="rId8044" display="https://www.daloopa.com/src/8774857" xr:uid="{005152C8-32D2-4D46-BB00-604725BADF7F}"/>
    <hyperlink ref="W582" r:id="rId8045" display="https://www.daloopa.com/src/8774821" xr:uid="{656FBEAA-0441-4F1F-9A0A-FBE19C2A9590}"/>
    <hyperlink ref="X582" r:id="rId8046" display="https://www.daloopa.com/src/8774790" xr:uid="{B3F51D54-FB38-4421-AD69-E1E5DF5D46DB}"/>
    <hyperlink ref="Y582" r:id="rId8047" display="https://www.daloopa.com/src/8774752" xr:uid="{7516EBDB-E8B4-4290-81BA-5F2294E62E10}"/>
    <hyperlink ref="Z582" r:id="rId8048" display="https://www.daloopa.com/src/8774716" xr:uid="{AF1FB507-2C39-41D6-889C-2A9899C4A832}"/>
    <hyperlink ref="AA582" r:id="rId8049" display="https://www.daloopa.com/src/8774678" xr:uid="{C8EDA6C8-CA0D-4446-97AD-2C19D53624F7}"/>
    <hyperlink ref="AB582" r:id="rId8050" display="https://www.daloopa.com/src/8774642" xr:uid="{3A2F084E-2AFF-4160-AA71-192816BEA456}"/>
    <hyperlink ref="A583" r:id="rId8051" xr:uid="{40020A99-2490-4EC6-B8FE-D3FFDF733B12}"/>
    <hyperlink ref="C583" r:id="rId8052" xr:uid="{29852615-7B63-49C5-8B6A-BC8F08AD43F3}"/>
    <hyperlink ref="E583" r:id="rId8053" display="https://www.daloopa.com/src/8776133" xr:uid="{09064D7C-D8C5-4F39-BA3F-82229820E751}"/>
    <hyperlink ref="F583" r:id="rId8054" display="https://www.daloopa.com/src/8776157" xr:uid="{725AD65D-04DE-468D-AD0A-EAFC9542C317}"/>
    <hyperlink ref="G583" r:id="rId8055" display="https://www.daloopa.com/src/8776185" xr:uid="{E76DC921-F4B0-484B-8724-8DB92D5E1335}"/>
    <hyperlink ref="H583" r:id="rId8056" display="https://www.daloopa.com/src/8776114" xr:uid="{7F020AF0-06E7-4845-9162-60AD39C24265}"/>
    <hyperlink ref="L583" r:id="rId8057" display="https://www.daloopa.com/src/8776083" xr:uid="{D662432D-9B50-4CB0-AE32-133E6FA415A4}"/>
    <hyperlink ref="O583" r:id="rId8058" display="https://www.daloopa.com/src/8776032" xr:uid="{67068145-3A6A-45F8-9CB9-6D83D45B891F}"/>
    <hyperlink ref="P583" r:id="rId8059" display="https://www.daloopa.com/src/8776003" xr:uid="{DF486B11-5FEE-4E38-87E0-6379D392CA15}"/>
    <hyperlink ref="T583" r:id="rId8060" display="https://www.daloopa.com/src/8774938" xr:uid="{88A84BB5-4038-4E71-831A-4083F4BA4116}"/>
    <hyperlink ref="U583" r:id="rId8061" display="https://www.daloopa.com/src/8774896" xr:uid="{0EFCABF8-5543-4E14-83F8-4943CDFDBFF7}"/>
    <hyperlink ref="V583" r:id="rId8062" display="https://www.daloopa.com/src/8774858" xr:uid="{9CE8C47A-F2B9-4A7A-B643-5D0477C52F60}"/>
    <hyperlink ref="W583" r:id="rId8063" display="https://www.daloopa.com/src/8774822" xr:uid="{B7473088-CEC2-4788-A5E5-BDC7347BAA8B}"/>
    <hyperlink ref="X583" r:id="rId8064" display="https://www.daloopa.com/src/8774791" xr:uid="{565B9751-A8BA-460E-B2DC-4D5BCF474B7B}"/>
    <hyperlink ref="Y583" r:id="rId8065" display="https://www.daloopa.com/src/8774753" xr:uid="{953D1D2D-1322-4247-A21C-9E418A6E2E41}"/>
    <hyperlink ref="Z583" r:id="rId8066" display="https://www.daloopa.com/src/8774717" xr:uid="{E725BE2D-4BB8-4E5C-91F6-2AD9C34BB637}"/>
    <hyperlink ref="AA583" r:id="rId8067" display="https://www.daloopa.com/src/8774679" xr:uid="{19FC7110-EBE0-433E-B660-9F0BC0CE08FE}"/>
    <hyperlink ref="AB583" r:id="rId8068" display="https://www.daloopa.com/src/8774643" xr:uid="{897BA98F-199F-4B42-B094-464EAFF0BA90}"/>
    <hyperlink ref="AC583" r:id="rId8069" display="https://www.daloopa.com/src/8774591" xr:uid="{9AC52319-3607-4D49-9C1F-B0B3B85FCC65}"/>
    <hyperlink ref="AD583" r:id="rId8070" display="https://www.daloopa.com/src/8774581" xr:uid="{D9E4814B-E481-454C-BFC6-0012E566DF06}"/>
    <hyperlink ref="AE583" r:id="rId8071" display="https://www.daloopa.com/src/8774571" xr:uid="{BB79E245-DA2D-404E-9775-70CAA61BDCD0}"/>
    <hyperlink ref="A584" r:id="rId8072" xr:uid="{76382BEE-F0C7-4FFA-B539-57A300DF6258}"/>
    <hyperlink ref="C584" r:id="rId8073" xr:uid="{1E533241-DE43-4F3E-9EC5-EC3124F5B243}"/>
    <hyperlink ref="AF584" r:id="rId8074" display="https://www.daloopa.com/src/8774519" xr:uid="{DA9948D8-BBB3-45F3-8E35-D053F24DE6A3}"/>
    <hyperlink ref="AG584" r:id="rId8075" display="https://www.daloopa.com/src/8774557" xr:uid="{7D6CC089-0F62-4D1C-A1AC-0C3558C5F32A}"/>
    <hyperlink ref="AH584" r:id="rId8076" display="https://www.daloopa.com/src/8847892" xr:uid="{12B8BC89-1AFE-4DEA-AD41-344B7840B1D1}"/>
    <hyperlink ref="AI584" r:id="rId8077" display="https://www.daloopa.com/src/18768074" xr:uid="{DBF936B0-D599-4845-82CF-012255D7FCCA}"/>
    <hyperlink ref="AJ584" r:id="rId8078" display="https://www.daloopa.com/src/23060520" xr:uid="{F9F7ACA8-50BC-4ED8-9E49-52FC5F634B89}"/>
    <hyperlink ref="AK584" r:id="rId8079" display="https://www.daloopa.com/src/23052874" xr:uid="{820EA3F1-1AF4-46F3-A2A7-1E9D12924F50}"/>
    <hyperlink ref="AL584" r:id="rId8080" display="https://www.daloopa.com/src/33999075" xr:uid="{8112D12C-4D5F-4ABA-A255-012DA7823B53}"/>
    <hyperlink ref="AM584" r:id="rId8081" display="https://www.daloopa.com/src/41059748" xr:uid="{C132529F-5061-4FB7-9C70-3272D735AAD5}"/>
    <hyperlink ref="AN584" r:id="rId8082" display="https://www.daloopa.com/src/50569993" xr:uid="{75FE4FA5-CE39-4D35-9C5E-8B19CA33776B}"/>
    <hyperlink ref="AO584" r:id="rId8083" display="https://www.daloopa.com/src/55743935" xr:uid="{15CDE5FB-CAA5-45B7-BD04-4474005EB032}"/>
    <hyperlink ref="AP584" r:id="rId8084" display="https://www.daloopa.com/src/60201072" xr:uid="{8B2ECA18-F1BA-4023-8BFC-6E867FEA3FA1}"/>
    <hyperlink ref="AQ584" r:id="rId8085" display="https://www.daloopa.com/src/64849004" xr:uid="{4FE32944-18C5-43A6-9EEB-A1AE12EDD7FE}"/>
    <hyperlink ref="AR584" r:id="rId8086" display="https://www.daloopa.com/src/70319015" xr:uid="{C6A7FA04-6462-4349-B97D-B1C77D210B31}"/>
    <hyperlink ref="AS584" r:id="rId8087" display="https://www.daloopa.com/src/75163247" xr:uid="{E4362120-DCC2-4C97-A20E-9F48B9FB3284}"/>
    <hyperlink ref="A585" r:id="rId8088" xr:uid="{7EE25974-D5D2-4C85-A584-16ECBC87E4A4}"/>
    <hyperlink ref="C585" r:id="rId8089" xr:uid="{6439C692-14B7-4890-958A-23B05B942DDE}"/>
    <hyperlink ref="O585" r:id="rId8090" display="https://www.daloopa.com/src/8776033" xr:uid="{7CB93D48-6188-47C5-8197-A9825A2AC3F3}"/>
    <hyperlink ref="P585" r:id="rId8091" display="https://www.daloopa.com/src/8776004" xr:uid="{CB529215-7EAE-4AEC-AF88-9CC40B3ED0B3}"/>
    <hyperlink ref="T585" r:id="rId8092" display="https://www.daloopa.com/src/8774939" xr:uid="{448B162B-72B5-4D0F-A097-09CBF6975835}"/>
    <hyperlink ref="U585" r:id="rId8093" display="https://www.daloopa.com/src/8774897" xr:uid="{A6F4BB40-4A37-4A0C-826F-EF52FA9D9D40}"/>
    <hyperlink ref="V585" r:id="rId8094" display="https://www.daloopa.com/src/8774859" xr:uid="{6EC236F3-D11C-4A05-9239-43A6375C69EC}"/>
    <hyperlink ref="W585" r:id="rId8095" display="https://www.daloopa.com/src/8774823" xr:uid="{76BBF299-CE88-4D0E-9DDF-5A3D07FB0EDB}"/>
    <hyperlink ref="X585" r:id="rId8096" display="https://www.daloopa.com/src/8774792" xr:uid="{4697B97A-0D71-47C5-AF27-ACDC28380269}"/>
    <hyperlink ref="Y585" r:id="rId8097" display="https://www.daloopa.com/src/8774754" xr:uid="{41366D6F-50D9-4476-904F-64E4D38972BE}"/>
    <hyperlink ref="Z585" r:id="rId8098" display="https://www.daloopa.com/src/8774718" xr:uid="{34B11058-A105-4925-8B9C-C71A9777B21A}"/>
    <hyperlink ref="AA585" r:id="rId8099" display="https://www.daloopa.com/src/8774680" xr:uid="{20CB237D-D725-4B4C-98F2-09B82E2EA620}"/>
    <hyperlink ref="AB585" r:id="rId8100" display="https://www.daloopa.com/src/8774644" xr:uid="{D3DA6527-3466-45F5-9A29-5EAAA7D369A2}"/>
    <hyperlink ref="AC585" r:id="rId8101" display="https://www.daloopa.com/src/8774592" xr:uid="{FC959AE4-AC82-48D2-8C4C-1585C84E448E}"/>
    <hyperlink ref="AD585" r:id="rId8102" display="https://www.daloopa.com/src/8774582" xr:uid="{B9A37F76-A4FD-4027-8077-84FE857A31FA}"/>
    <hyperlink ref="AE585" r:id="rId8103" display="https://www.daloopa.com/src/8774572" xr:uid="{C1FD3270-08C1-48A5-806F-78975D6D178B}"/>
    <hyperlink ref="AF585" r:id="rId8104" display="https://www.daloopa.com/src/8774520" xr:uid="{B9101ACF-E8CD-41AD-B639-7FF8009923E6}"/>
    <hyperlink ref="AG585" r:id="rId8105" display="https://www.daloopa.com/src/8774558" xr:uid="{204E260B-AA17-4DB7-95DC-61B5956959A6}"/>
    <hyperlink ref="AH585" r:id="rId8106" display="https://www.daloopa.com/src/8847893" xr:uid="{70FF2F5B-964C-44FF-8B63-10D29CFD58EB}"/>
    <hyperlink ref="AI585" r:id="rId8107" display="https://www.daloopa.com/src/18768068" xr:uid="{94D73159-6F17-48B6-A6FF-7707D96F3491}"/>
    <hyperlink ref="AJ585" r:id="rId8108" display="https://www.daloopa.com/src/23060524" xr:uid="{E4CAEFD4-0FAD-457D-9D6C-C98817281712}"/>
    <hyperlink ref="AK585" r:id="rId8109" display="https://www.daloopa.com/src/23052873" xr:uid="{B1EBE6ED-EC7A-47E0-81B2-0A6514691E91}"/>
    <hyperlink ref="AL585" r:id="rId8110" display="https://www.daloopa.com/src/33999081" xr:uid="{75B3D436-F402-4B39-B02B-FEF293FF555A}"/>
    <hyperlink ref="AM585" r:id="rId8111" display="https://www.daloopa.com/src/41059741" xr:uid="{29A8DB17-155C-42BD-B3B0-E722982E884D}"/>
    <hyperlink ref="AN585" r:id="rId8112" display="https://www.daloopa.com/src/50569995" xr:uid="{209E3E1B-E983-4F9B-8F74-2C993B178D68}"/>
    <hyperlink ref="AO585" r:id="rId8113" display="https://www.daloopa.com/src/55743940" xr:uid="{DC55157A-A91F-46D7-8F20-7EAA11A5B1A2}"/>
    <hyperlink ref="AP585" r:id="rId8114" display="https://www.daloopa.com/src/60201077" xr:uid="{A5DE0666-381C-43C5-A693-E35DD65155CB}"/>
    <hyperlink ref="AQ585" r:id="rId8115" display="https://www.daloopa.com/src/64849007" xr:uid="{5E69FF13-1251-4879-8590-D62E7B4B3ADC}"/>
    <hyperlink ref="AR585" r:id="rId8116" display="https://www.daloopa.com/src/70319016" xr:uid="{DFEAEB10-0B23-404A-BD7D-738871B12070}"/>
    <hyperlink ref="AS585" r:id="rId8117" display="https://www.daloopa.com/src/75163257" xr:uid="{110478AE-2190-4496-8A93-CC6E71B5DCC4}"/>
    <hyperlink ref="A586" r:id="rId8118" xr:uid="{302AC783-225C-4DF1-86F7-619D0080B94B}"/>
    <hyperlink ref="C586" r:id="rId8119" xr:uid="{2D2130FB-EEAA-481B-87F4-A3933D75D21B}"/>
    <hyperlink ref="E586" r:id="rId8120" display="https://www.daloopa.com/src/8776134" xr:uid="{93BF5465-B269-4065-AB68-33368C2045A8}"/>
    <hyperlink ref="F586" r:id="rId8121" display="https://www.daloopa.com/src/8776158" xr:uid="{6D210D47-3B60-4B4A-8896-D2405EDE5918}"/>
    <hyperlink ref="G586" r:id="rId8122" display="https://www.daloopa.com/src/8776186" xr:uid="{0B2BE6DD-CFD4-4595-89E1-62B607FEC12B}"/>
    <hyperlink ref="H586" r:id="rId8123" display="https://www.daloopa.com/src/8776115" xr:uid="{9AF6BE4C-D98E-422A-B81E-DAFC5C827EB8}"/>
    <hyperlink ref="L586" r:id="rId8124" display="https://www.daloopa.com/src/8776084" xr:uid="{809BA127-39D6-4254-87DF-6BCFB0807015}"/>
    <hyperlink ref="O586" r:id="rId8125" display="https://www.daloopa.com/src/8776034" xr:uid="{9136FF8B-F561-4F96-851F-AC1FAF8BE94A}"/>
    <hyperlink ref="P586" r:id="rId8126" display="https://www.daloopa.com/src/8776005" xr:uid="{39EFB0AF-3F34-4CD1-A851-14938BF6571C}"/>
    <hyperlink ref="T586" r:id="rId8127" display="https://www.daloopa.com/src/8774940" xr:uid="{EE9B4370-B981-4E9F-822F-2BA7FEB7AEF1}"/>
    <hyperlink ref="U586" r:id="rId8128" display="https://www.daloopa.com/src/8774898" xr:uid="{9FBEFDDF-1C13-4100-8783-42A4B9D1E63C}"/>
    <hyperlink ref="V586" r:id="rId8129" display="https://www.daloopa.com/src/8774860" xr:uid="{C659B7C6-187A-441C-8075-0CF86C7E48B0}"/>
    <hyperlink ref="W586" r:id="rId8130" display="https://www.daloopa.com/src/8774824" xr:uid="{59356F00-DF0C-4691-9A43-ED1C043C3B53}"/>
    <hyperlink ref="X586" r:id="rId8131" display="https://www.daloopa.com/src/8774793" xr:uid="{22E6C791-28FD-4D05-908B-64978CC7D115}"/>
    <hyperlink ref="Y586" r:id="rId8132" display="https://www.daloopa.com/src/8774755" xr:uid="{BFD83C23-519A-4FF4-A791-44E7C8DAFCEA}"/>
    <hyperlink ref="Z586" r:id="rId8133" display="https://www.daloopa.com/src/8774719" xr:uid="{C44005EA-F578-42BF-AEDC-5EEE5CF79312}"/>
    <hyperlink ref="AA586" r:id="rId8134" display="https://www.daloopa.com/src/8774681" xr:uid="{FE119098-4523-4B65-9495-2350B1E8DFA1}"/>
    <hyperlink ref="AB586" r:id="rId8135" display="https://www.daloopa.com/src/8774645" xr:uid="{E0CF383A-D0CB-446D-8494-585B464C4485}"/>
    <hyperlink ref="AC586" r:id="rId8136" display="https://www.daloopa.com/src/8774593" xr:uid="{859257CA-2486-497B-8BFC-0577C89E7BEE}"/>
    <hyperlink ref="AD586" r:id="rId8137" display="https://www.daloopa.com/src/8774583" xr:uid="{C7223088-B03A-44BC-BBCF-B73ED64F812D}"/>
    <hyperlink ref="AE586" r:id="rId8138" display="https://www.daloopa.com/src/8774573" xr:uid="{125EFFFB-B147-46DC-9ED0-F81FC4236EC4}"/>
    <hyperlink ref="AF586" r:id="rId8139" display="https://www.daloopa.com/src/8774521" xr:uid="{DF2A2442-9B07-42AF-88FA-DA83B7EF43E3}"/>
    <hyperlink ref="AG586" r:id="rId8140" display="https://www.daloopa.com/src/8774559" xr:uid="{A10A66BF-8219-4B99-AFCC-24192B5C52FF}"/>
    <hyperlink ref="AO586" r:id="rId8141" display="https://www.daloopa.com/src/55743932" xr:uid="{627B8B7A-56A3-4868-9A0A-9E0BBC510D45}"/>
    <hyperlink ref="AP586" r:id="rId8142" display="https://www.daloopa.com/src/60201069" xr:uid="{F1DF1EA8-EAFA-483C-A0F9-08DB703DAF42}"/>
    <hyperlink ref="AS586" r:id="rId8143" display="https://www.daloopa.com/src/75163243" xr:uid="{0828DDD0-258F-4919-8B85-2431205611C1}"/>
    <hyperlink ref="A588" r:id="rId8144" xr:uid="{FB18CCE4-9A8D-4DAE-8505-227D52D060CE}"/>
    <hyperlink ref="C588" r:id="rId8145" xr:uid="{68BBF29F-5797-4244-85D9-2A9060662FC3}"/>
    <hyperlink ref="E588" r:id="rId8146" display="https://www.daloopa.com/src/8776135" xr:uid="{2949E0BB-8EF8-474E-9231-7E24D9669995}"/>
    <hyperlink ref="F588" r:id="rId8147" display="https://www.daloopa.com/src/8776159" xr:uid="{CDDA5740-2EEC-4A18-B93B-C0C3560DB795}"/>
    <hyperlink ref="G588" r:id="rId8148" display="https://www.daloopa.com/src/8776187" xr:uid="{6C9E2CCF-8B5C-4B28-82B8-CCCACD29573E}"/>
    <hyperlink ref="H588" r:id="rId8149" display="https://www.daloopa.com/src/8776116" xr:uid="{15FF92C9-FEBF-4F03-BB0E-E2362D6FB1AE}"/>
    <hyperlink ref="L588" r:id="rId8150" display="https://www.daloopa.com/src/8776085" xr:uid="{39F270F6-27BA-4F9F-A4A4-44F276B5717D}"/>
    <hyperlink ref="O588" r:id="rId8151" display="https://www.daloopa.com/src/8776035" xr:uid="{FB73F1CA-4AA3-4CB8-92B5-B851617C63C5}"/>
    <hyperlink ref="P588" r:id="rId8152" display="https://www.daloopa.com/src/8776006" xr:uid="{DB0BDD98-121C-407E-983C-E4945D3AD7AC}"/>
    <hyperlink ref="T588" r:id="rId8153" display="https://www.daloopa.com/src/8774941" xr:uid="{A0F9189F-9910-4678-AACD-62530D7C3A93}"/>
    <hyperlink ref="U588" r:id="rId8154" display="https://www.daloopa.com/src/8774899" xr:uid="{FCBB259B-1191-4030-94C5-CC85F8CA4A63}"/>
    <hyperlink ref="V588" r:id="rId8155" display="https://www.daloopa.com/src/8774861" xr:uid="{7B578A1D-5F46-4A12-A98B-337DD651CF80}"/>
    <hyperlink ref="W588" r:id="rId8156" display="https://www.daloopa.com/src/8774825" xr:uid="{7C71C8EE-BC36-4556-AD1E-082BF9C45C8D}"/>
    <hyperlink ref="X588" r:id="rId8157" display="https://www.daloopa.com/src/8774794" xr:uid="{035D21AD-011D-4592-B511-90C3B7CF8908}"/>
    <hyperlink ref="Y588" r:id="rId8158" display="https://www.daloopa.com/src/8774756" xr:uid="{5BFC8769-DE37-4B22-9F74-10F7694AB3A2}"/>
    <hyperlink ref="Z588" r:id="rId8159" display="https://www.daloopa.com/src/8774720" xr:uid="{0BAD6FEF-3F5B-487B-BA1D-789E9B573DD0}"/>
    <hyperlink ref="AA588" r:id="rId8160" display="https://www.daloopa.com/src/8774682" xr:uid="{AD6EFD93-C37C-4598-8DDD-AD43F322DD5C}"/>
    <hyperlink ref="AB588" r:id="rId8161" display="https://www.daloopa.com/src/8774646" xr:uid="{91FBE42E-97DC-482E-9B2F-0FEC140188B7}"/>
    <hyperlink ref="AC588" r:id="rId8162" display="https://www.daloopa.com/src/8774594" xr:uid="{C5334FE0-D621-4CBC-BE6E-6EA0EC6FBC8E}"/>
    <hyperlink ref="AD588" r:id="rId8163" display="https://www.daloopa.com/src/8774584" xr:uid="{A07713E0-5FE8-4366-8FDD-E94087E9396E}"/>
    <hyperlink ref="AE588" r:id="rId8164" display="https://www.daloopa.com/src/8774574" xr:uid="{6C86D88E-A974-4AE5-8C5C-6895BEC68299}"/>
    <hyperlink ref="AF588" r:id="rId8165" display="https://www.daloopa.com/src/8774522" xr:uid="{51B144AF-690F-43D7-A0AB-4E98BE0CCB6D}"/>
    <hyperlink ref="AG588" r:id="rId8166" display="https://www.daloopa.com/src/8774560" xr:uid="{4503BFC5-D675-49FF-A06B-1D36637363A5}"/>
    <hyperlink ref="AO588" r:id="rId8167" display="https://www.daloopa.com/src/55743936" xr:uid="{A07B5E45-51E4-4F1B-9970-049D6210FB77}"/>
    <hyperlink ref="AP588" r:id="rId8168" display="https://www.daloopa.com/src/60201073" xr:uid="{658B3F56-D6DA-4BF1-A720-ADCB6BFB06C7}"/>
    <hyperlink ref="AS588" r:id="rId8169" display="https://www.daloopa.com/src/75163251" xr:uid="{DD3E6A97-0418-4C4C-B75F-C092916E0916}"/>
    <hyperlink ref="A589" r:id="rId8170" xr:uid="{58CB76AC-C1BC-4DFA-B374-F3946A4B3F60}"/>
    <hyperlink ref="C589" r:id="rId8171" xr:uid="{2C3C29E1-A48B-46D3-9BAF-19863E8718A7}"/>
    <hyperlink ref="E589" r:id="rId8172" display="https://www.daloopa.com/src/8776136" xr:uid="{F6DCF865-7505-488B-A895-A166D5A59D60}"/>
    <hyperlink ref="F589" r:id="rId8173" display="https://www.daloopa.com/src/8776160" xr:uid="{495EC587-85D5-4D24-97C8-F07F8C3188BB}"/>
    <hyperlink ref="G589" r:id="rId8174" display="https://www.daloopa.com/src/8776188" xr:uid="{0E897B70-7252-415E-8EA8-88C3D5FFA88F}"/>
    <hyperlink ref="H589" r:id="rId8175" display="https://www.daloopa.com/src/8776117" xr:uid="{2B729B35-8321-4550-AC3D-9E33E11C1B32}"/>
    <hyperlink ref="L589" r:id="rId8176" display="https://www.daloopa.com/src/8776086" xr:uid="{BC1AAFAD-3E79-466F-90A8-D9ABB5845D0F}"/>
    <hyperlink ref="O589" r:id="rId8177" display="https://www.daloopa.com/src/8776036" xr:uid="{7EECA068-9577-4CC4-B592-917AC473ADDC}"/>
    <hyperlink ref="P589" r:id="rId8178" display="https://www.daloopa.com/src/8776007" xr:uid="{743567B6-04DD-467A-A6D6-E3CA29CE6828}"/>
    <hyperlink ref="T589" r:id="rId8179" display="https://www.daloopa.com/src/8774942" xr:uid="{442C4181-6AA4-48FF-8CE7-14AF30FD67A2}"/>
    <hyperlink ref="U589" r:id="rId8180" display="https://www.daloopa.com/src/8774900" xr:uid="{F0258898-C2C9-42E0-AB86-2200F8CA1373}"/>
    <hyperlink ref="V589" r:id="rId8181" display="https://www.daloopa.com/src/8774862" xr:uid="{35D73586-654A-41F2-A77E-C40FF321D304}"/>
    <hyperlink ref="W589" r:id="rId8182" display="https://www.daloopa.com/src/8774826" xr:uid="{8B8B14EA-B618-4AC4-AE46-6839DE440E16}"/>
    <hyperlink ref="X589" r:id="rId8183" display="https://www.daloopa.com/src/8774795" xr:uid="{FD603626-A4BD-4B37-B6C3-0D2067C1801F}"/>
    <hyperlink ref="Y589" r:id="rId8184" display="https://www.daloopa.com/src/8774757" xr:uid="{EC1D55E1-0EAE-4745-9BBF-84AF93F4D5DE}"/>
    <hyperlink ref="Z589" r:id="rId8185" display="https://www.daloopa.com/src/8774721" xr:uid="{3BB9FAB8-04D7-49C3-83BD-0DB5BD9B1337}"/>
    <hyperlink ref="AA589" r:id="rId8186" display="https://www.daloopa.com/src/8774683" xr:uid="{57FB1FF8-5D90-4037-B0F7-0410DCAE7456}"/>
    <hyperlink ref="AB589" r:id="rId8187" display="https://www.daloopa.com/src/8774647" xr:uid="{5B5E1306-5ECB-4AE4-BB79-F4EC7D4DF5E8}"/>
    <hyperlink ref="AC589" r:id="rId8188" display="https://www.daloopa.com/src/8774595" xr:uid="{4AB1A79B-8989-4A6F-91CB-759F7864F9AD}"/>
    <hyperlink ref="AD589" r:id="rId8189" display="https://www.daloopa.com/src/8774585" xr:uid="{2B44A087-B633-410B-9C1E-71A913F11555}"/>
    <hyperlink ref="AE589" r:id="rId8190" display="https://www.daloopa.com/src/8774575" xr:uid="{1C353C1B-8DE8-4604-AC75-27EAF05990BB}"/>
    <hyperlink ref="AF589" r:id="rId8191" display="https://www.daloopa.com/src/8774523" xr:uid="{03F5E577-B9D0-4843-8555-9AFCB75196A7}"/>
    <hyperlink ref="AG589" r:id="rId8192" display="https://www.daloopa.com/src/8774561" xr:uid="{839CB10B-04DB-42B6-A19F-65D4D2FC34C3}"/>
    <hyperlink ref="AH589" r:id="rId8193" display="https://www.daloopa.com/src/8847894" xr:uid="{8E100592-39DE-4651-8045-4295B166FB42}"/>
    <hyperlink ref="AI589" r:id="rId8194" display="https://www.daloopa.com/src/18768072" xr:uid="{63754891-CEE2-48D6-B972-56735BA81297}"/>
    <hyperlink ref="AJ589" r:id="rId8195" display="https://www.daloopa.com/src/23060521" xr:uid="{A22062AE-2014-4873-989F-4AAD9C7D4FBC}"/>
    <hyperlink ref="AK589" r:id="rId8196" display="https://www.daloopa.com/src/23052866" xr:uid="{876FFF52-8C41-4786-B06B-966FBA934B26}"/>
    <hyperlink ref="AL589" r:id="rId8197" display="https://www.daloopa.com/src/33999073" xr:uid="{60697005-A393-4066-8A19-96A00821DBE6}"/>
    <hyperlink ref="AM589" r:id="rId8198" display="https://www.daloopa.com/src/41059740" xr:uid="{0079B629-DA47-4D2E-9CE6-D5A687DB8172}"/>
    <hyperlink ref="AN589" r:id="rId8199" display="https://www.daloopa.com/src/50569988" xr:uid="{19E37435-B85B-4DD9-B5D8-A92C98D42095}"/>
    <hyperlink ref="AO589" r:id="rId8200" display="https://www.daloopa.com/src/55743933" xr:uid="{89B0F6EB-9DC3-4B03-996F-7C06F3FB7DDA}"/>
    <hyperlink ref="AP589" r:id="rId8201" display="https://www.daloopa.com/src/60201068" xr:uid="{0D09FF8F-CC91-4ECD-A182-F2D20B42236B}"/>
    <hyperlink ref="AQ589" r:id="rId8202" display="https://www.daloopa.com/src/64849009" xr:uid="{A77394CB-F2C4-407C-8BD6-D7B0FBD87A29}"/>
    <hyperlink ref="AR589" r:id="rId8203" display="https://www.daloopa.com/src/70319017" xr:uid="{A3DAFC1A-380C-4ABF-803D-D36D778BA460}"/>
    <hyperlink ref="AS589" r:id="rId8204" display="https://www.daloopa.com/src/75163244" xr:uid="{7BF37F28-9588-4F5D-B9F9-E7FA611891B9}"/>
    <hyperlink ref="A593" r:id="rId8205" xr:uid="{443D8934-10F1-4FF6-81CF-1D262033E409}"/>
    <hyperlink ref="C593" r:id="rId8206" xr:uid="{3A0DDDE3-7173-47F9-B9CD-27589A10E344}"/>
    <hyperlink ref="E593" r:id="rId8207" display="https://www.daloopa.com/src/76390559" xr:uid="{708E10B0-029F-4B4F-9ECC-23A5E30DFEE1}"/>
    <hyperlink ref="F593" r:id="rId8208" display="https://www.daloopa.com/src/76390549" xr:uid="{8BF57AC3-0ADE-4882-AA70-E2475DE4C4FD}"/>
    <hyperlink ref="G593" r:id="rId8209" display="https://www.daloopa.com/src/76390533" xr:uid="{BC170447-5D03-457D-9AEA-6FA35BC9CAB8}"/>
    <hyperlink ref="I593" r:id="rId8210" display="https://www.daloopa.com/src/76390404" xr:uid="{FA9721D4-F033-48E4-8EA9-3C110FFDF204}"/>
    <hyperlink ref="J593" r:id="rId8211" display="https://www.daloopa.com/src/76390395" xr:uid="{FD6191CC-60BA-4B79-8E91-F5A868FF2B95}"/>
    <hyperlink ref="K593" r:id="rId8212" display="https://www.daloopa.com/src/76390383" xr:uid="{36EB0737-1F44-46E3-B02E-AE403360D9E2}"/>
    <hyperlink ref="M593" r:id="rId8213" display="https://www.daloopa.com/src/76390361" xr:uid="{F7EF15C8-DF4A-4C86-BE9B-D292684F7041}"/>
    <hyperlink ref="N593" r:id="rId8214" display="https://www.daloopa.com/src/76390348" xr:uid="{7550CDD7-9B3C-46B6-8AA4-2B6C417F458A}"/>
    <hyperlink ref="O593" r:id="rId8215" display="https://www.daloopa.com/src/76390335" xr:uid="{B626F27B-A65E-4D0D-AB40-2E792A51747E}"/>
    <hyperlink ref="Q593" r:id="rId8216" display="https://www.daloopa.com/src/76390326" xr:uid="{B7A6915A-CB2D-4BA5-85FE-448428225A67}"/>
    <hyperlink ref="R593" r:id="rId8217" display="https://www.daloopa.com/src/76390324" xr:uid="{1AB2D80B-1965-40AD-9B89-F7C9C9CE5259}"/>
    <hyperlink ref="S593" r:id="rId8218" display="https://www.daloopa.com/src/76390314" xr:uid="{112F865F-4CC0-4DE4-A599-D49E3E1054C0}"/>
    <hyperlink ref="U593" r:id="rId8219" display="https://www.daloopa.com/src/76390312" xr:uid="{07E144A5-8B7E-4B76-905E-10DEC9B339C3}"/>
    <hyperlink ref="V593" r:id="rId8220" display="https://www.daloopa.com/src/76390297" xr:uid="{B2A54BAD-4F19-4916-A188-6C6570B20D12}"/>
    <hyperlink ref="W593" r:id="rId8221" display="https://www.daloopa.com/src/76390300" xr:uid="{274717AF-31D3-4D98-BA44-D651FF2CEE87}"/>
    <hyperlink ref="Y593" r:id="rId8222" display="https://www.daloopa.com/src/76390293" xr:uid="{F70BCC5D-AF8C-4672-8EB9-76CB536D5106}"/>
    <hyperlink ref="Z593" r:id="rId8223" display="https://www.daloopa.com/src/76390254" xr:uid="{F197F791-B87D-48A3-8EE4-5784789B47B0}"/>
    <hyperlink ref="AA593" r:id="rId8224" display="https://www.daloopa.com/src/76390241" xr:uid="{47557849-8B78-4AD3-9990-F1710960ABC7}"/>
    <hyperlink ref="AC593" r:id="rId8225" display="https://www.daloopa.com/src/76390231" xr:uid="{3F5AE73E-A10C-4E32-A6F2-1CE13DCA68D0}"/>
    <hyperlink ref="AD593" r:id="rId8226" display="https://www.daloopa.com/src/76390227" xr:uid="{305F6E7E-8F71-4417-841C-71FC5C58E7DF}"/>
    <hyperlink ref="AE593" r:id="rId8227" display="https://www.daloopa.com/src/76390210" xr:uid="{9020985E-3703-4886-BB4B-9FBBE9F4A1EB}"/>
    <hyperlink ref="AG593" r:id="rId8228" display="https://www.daloopa.com/src/76390195" xr:uid="{12781E38-B859-49B9-A5EC-E8883FF6C50E}"/>
    <hyperlink ref="AH593" r:id="rId8229" display="https://www.daloopa.com/src/76390185" xr:uid="{03E9B6CE-769D-45BA-AAC5-4F43931B48B8}"/>
    <hyperlink ref="AI593" r:id="rId8230" display="https://www.daloopa.com/src/76390177" xr:uid="{FAA0DC5C-0C71-47AE-A70A-A7412EE7ED54}"/>
    <hyperlink ref="AK593" r:id="rId8231" display="https://www.daloopa.com/src/76390162" xr:uid="{32D04A1F-8B02-465B-BBBE-9FF339868E74}"/>
    <hyperlink ref="AL593" r:id="rId8232" display="https://www.daloopa.com/src/76390160" xr:uid="{34ACEDB9-7C6C-4845-81CA-35EE18D8EE21}"/>
    <hyperlink ref="AM593" r:id="rId8233" display="https://www.daloopa.com/src/76390144" xr:uid="{1C4B45BA-2716-47B5-84AE-0F83AA4B6C3D}"/>
    <hyperlink ref="AO593" r:id="rId8234" display="https://www.daloopa.com/src/76390138" xr:uid="{12DC471F-29E5-4B37-ADE2-C42B0AECFD8C}"/>
    <hyperlink ref="AP593" r:id="rId8235" display="https://www.daloopa.com/src/76390137" xr:uid="{3FED4CE6-E1E3-469E-A9F9-057FA0D03AF9}"/>
    <hyperlink ref="AQ593" r:id="rId8236" display="https://www.daloopa.com/src/76390134" xr:uid="{EE76942A-5386-44F0-BA76-5251F3AD5A84}"/>
    <hyperlink ref="AS593" r:id="rId8237" display="https://www.daloopa.com/src/76390576" xr:uid="{A921650F-537D-4FB3-AE13-8ACB84216857}"/>
    <hyperlink ref="AU593" r:id="rId8238" display="https://www.daloopa.com/src/76386030" xr:uid="{C0BB6D77-D7B8-4233-84AC-4F919FF75D0C}"/>
    <hyperlink ref="AV593" r:id="rId8239" display="https://www.daloopa.com/src/76385785" xr:uid="{5336A3A8-A087-4DC0-9876-889A75EB5269}"/>
    <hyperlink ref="AW593" r:id="rId8240" display="https://www.daloopa.com/src/76385766" xr:uid="{871B2035-E375-4C7E-95B2-69EBCCFE2860}"/>
    <hyperlink ref="AX593" r:id="rId8241" display="https://www.daloopa.com/src/76385749" xr:uid="{C89A18AC-9B43-4814-BB20-17C37D154FCD}"/>
    <hyperlink ref="AY593" r:id="rId8242" display="https://www.daloopa.com/src/76385719" xr:uid="{53858791-D597-4A54-BCC9-24A972635222}"/>
    <hyperlink ref="AZ593" r:id="rId8243" display="https://www.daloopa.com/src/76385685" xr:uid="{5F944BCB-7CF5-453A-AAF7-A49192750B6B}"/>
    <hyperlink ref="BA593" r:id="rId8244" display="https://www.daloopa.com/src/76385666" xr:uid="{450D5C80-29C0-440A-9084-5B81EDED9CFC}"/>
    <hyperlink ref="BB593" r:id="rId8245" display="https://www.daloopa.com/src/76385652" xr:uid="{7C5F6093-EAA4-400F-BA87-08BCF98B89AB}"/>
    <hyperlink ref="BC593" r:id="rId8246" display="https://www.daloopa.com/src/76385627" xr:uid="{61960705-C80F-4C5B-B46D-DBBD036A959F}"/>
    <hyperlink ref="BD593" r:id="rId8247" display="https://www.daloopa.com/src/76390075" xr:uid="{D1980D28-F24A-4033-8260-C6CBD87CA7F3}"/>
    <hyperlink ref="A594" r:id="rId8248" xr:uid="{8D3C1AE0-4F68-46EC-A876-3C4A747308C0}"/>
    <hyperlink ref="C594" r:id="rId8249" xr:uid="{854AC80F-94CD-40F6-9A71-8C9DBFC13080}"/>
    <hyperlink ref="E594" r:id="rId8250" display="https://www.daloopa.com/src/76390558" xr:uid="{F0A729AF-38DD-4BF9-B2BE-FB28BD65C1F1}"/>
    <hyperlink ref="F594" r:id="rId8251" display="https://www.daloopa.com/src/76390548" xr:uid="{FE220BE9-244C-434C-B58B-5D1EB63B36D4}"/>
    <hyperlink ref="G594" r:id="rId8252" display="https://www.daloopa.com/src/76390534" xr:uid="{00297600-924F-4765-B17D-AC72809C0958}"/>
    <hyperlink ref="I594" r:id="rId8253" display="https://www.daloopa.com/src/76390405" xr:uid="{87971D07-FE45-4845-B0F4-2088F67F82D7}"/>
    <hyperlink ref="J594" r:id="rId8254" display="https://www.daloopa.com/src/76390394" xr:uid="{71B7469F-F8AF-4320-8CB3-96BAD27428A9}"/>
    <hyperlink ref="K594" r:id="rId8255" display="https://www.daloopa.com/src/76390384" xr:uid="{7A065B36-7886-4E0E-876F-B9DEBF463963}"/>
    <hyperlink ref="M594" r:id="rId8256" display="https://www.daloopa.com/src/76390360" xr:uid="{54BFBB6E-36EB-4DA0-B009-360EE0AC1AD7}"/>
    <hyperlink ref="N594" r:id="rId8257" display="https://www.daloopa.com/src/76390347" xr:uid="{6817BAE0-3BE9-44D6-A0FC-C2DCD7D1B54F}"/>
    <hyperlink ref="O594" r:id="rId8258" display="https://www.daloopa.com/src/76390334" xr:uid="{E9C598FB-3A5B-45E3-B379-536D13DFE2F7}"/>
    <hyperlink ref="Q594" r:id="rId8259" display="https://www.daloopa.com/src/76390327" xr:uid="{483B300F-89BB-4DD9-A875-3450E89B49E2}"/>
    <hyperlink ref="R594" r:id="rId8260" display="https://www.daloopa.com/src/76390325" xr:uid="{02643D3F-3A6C-45A3-9366-44DCB07107E9}"/>
    <hyperlink ref="S594" r:id="rId8261" display="https://www.daloopa.com/src/76390313" xr:uid="{AF7962A7-8822-4205-96D9-55FF8EA06E30}"/>
    <hyperlink ref="U594" r:id="rId8262" display="https://www.daloopa.com/src/76390311" xr:uid="{E44DB29B-EC74-42D9-B3B2-D80D55ECDCAC}"/>
    <hyperlink ref="V594" r:id="rId8263" display="https://www.daloopa.com/src/76390296" xr:uid="{C8195551-BDBF-4B8C-AF19-F4D1B4E30BF0}"/>
    <hyperlink ref="W594" r:id="rId8264" display="https://www.daloopa.com/src/76390301" xr:uid="{97EBEBB8-BC7E-46EB-9D21-8694CA7127C4}"/>
    <hyperlink ref="Y594" r:id="rId8265" display="https://www.daloopa.com/src/76390292" xr:uid="{F303F418-A808-45E5-B9AD-A4ACD5754F9E}"/>
    <hyperlink ref="Z594" r:id="rId8266" display="https://www.daloopa.com/src/76390253" xr:uid="{6A8A7C4D-4914-4277-9E98-E446AB0138E8}"/>
    <hyperlink ref="AA594" r:id="rId8267" display="https://www.daloopa.com/src/76390240" xr:uid="{C0FF9659-AC0A-47E8-9ACB-48F07D68BC3D}"/>
    <hyperlink ref="AC594" r:id="rId8268" display="https://www.daloopa.com/src/76390230" xr:uid="{3130BCCD-5A04-4406-A7C3-9C36291B63DB}"/>
    <hyperlink ref="AD594" r:id="rId8269" display="https://www.daloopa.com/src/76390226" xr:uid="{06B0854D-F631-4E5E-8415-F588B0A24A7E}"/>
    <hyperlink ref="AE594" r:id="rId8270" display="https://www.daloopa.com/src/76390211" xr:uid="{D2DF0424-F50D-42AF-9A2F-AD1EEA7D90C7}"/>
    <hyperlink ref="AG594" r:id="rId8271" display="https://www.daloopa.com/src/76390196" xr:uid="{A743689F-91D7-4B8E-AD34-5B3A084A528F}"/>
    <hyperlink ref="AH594" r:id="rId8272" display="https://www.daloopa.com/src/76390184" xr:uid="{9D7541E3-600D-4D1F-A34B-4C704B9B68B3}"/>
    <hyperlink ref="AI594" r:id="rId8273" display="https://www.daloopa.com/src/76390178" xr:uid="{3CE2FF63-CED0-4FA7-AAEC-8F857DD68208}"/>
    <hyperlink ref="AK594" r:id="rId8274" display="https://www.daloopa.com/src/76390163" xr:uid="{FB9B3378-F1E7-461A-B0BC-E5899EA455ED}"/>
    <hyperlink ref="AL594" r:id="rId8275" display="https://www.daloopa.com/src/76390161" xr:uid="{2243F22F-5A82-49D8-AAAD-42D6CE89DCD7}"/>
    <hyperlink ref="AM594" r:id="rId8276" display="https://www.daloopa.com/src/76390143" xr:uid="{09F6B3C1-54A0-4A6B-9D2A-98A61F5831F0}"/>
    <hyperlink ref="AO594" r:id="rId8277" display="https://www.daloopa.com/src/76390139" xr:uid="{3111D5B3-F0C7-4AD1-9F88-CC01C591BCA0}"/>
    <hyperlink ref="AP594" r:id="rId8278" display="https://www.daloopa.com/src/76390136" xr:uid="{A771E154-E3BD-4374-AEBB-6CFC66F0E988}"/>
    <hyperlink ref="AQ594" r:id="rId8279" display="https://www.daloopa.com/src/76390135" xr:uid="{9C73D45B-8287-4C29-B070-7116DBF35740}"/>
    <hyperlink ref="AS594" r:id="rId8280" display="https://www.daloopa.com/src/76390575" xr:uid="{1969B09F-6EE1-4C98-8547-FFC6CA26A4A6}"/>
    <hyperlink ref="AU594" r:id="rId8281" display="https://www.daloopa.com/src/76386029" xr:uid="{57D2FFA0-4667-4613-9E98-866B8E282665}"/>
    <hyperlink ref="AV594" r:id="rId8282" display="https://www.daloopa.com/src/76385786" xr:uid="{0CEBE3C8-096D-4A4E-9014-509B3C83FDB7}"/>
    <hyperlink ref="AW594" r:id="rId8283" display="https://www.daloopa.com/src/76385765" xr:uid="{B03C2724-CE20-4D4E-B0FE-D5C42E8370F9}"/>
    <hyperlink ref="AX594" r:id="rId8284" display="https://www.daloopa.com/src/76385750" xr:uid="{B9FDE406-2A72-4F2D-94F3-0E6F2C4A3ECA}"/>
    <hyperlink ref="AY594" r:id="rId8285" display="https://www.daloopa.com/src/76385718" xr:uid="{5845720C-ECD1-46C3-812C-0E1941F14817}"/>
    <hyperlink ref="AZ594" r:id="rId8286" display="https://www.daloopa.com/src/76385686" xr:uid="{E2085038-8A40-407F-896A-174AA5F8BAC8}"/>
    <hyperlink ref="BA594" r:id="rId8287" display="https://www.daloopa.com/src/76385665" xr:uid="{44EA9413-43F6-4FAB-B7E7-72388B6C2187}"/>
    <hyperlink ref="BB594" r:id="rId8288" display="https://www.daloopa.com/src/76385653" xr:uid="{DF789DD0-1A50-45F5-BF83-71FF6698B94B}"/>
    <hyperlink ref="BC594" r:id="rId8289" display="https://www.daloopa.com/src/76385626" xr:uid="{C10712A4-ABE7-48A0-A23F-F7B87C50B044}"/>
    <hyperlink ref="BD594" r:id="rId8290" display="https://www.daloopa.com/src/76390074" xr:uid="{4983541D-7490-44D5-9100-5F2A38F528F7}"/>
    <hyperlink ref="A597" r:id="rId8291" xr:uid="{B116AF59-5B41-4FF2-A3A1-7D32184DD80F}"/>
    <hyperlink ref="C597" r:id="rId8292" xr:uid="{84EABF63-0E65-432B-81A6-B66BBC7814C6}"/>
    <hyperlink ref="E597" r:id="rId8293" display="https://www.daloopa.com/src/76389670" xr:uid="{46D9DC56-723C-48B2-A8D7-FB17DDF34D67}"/>
    <hyperlink ref="F597" r:id="rId8294" display="https://www.daloopa.com/src/76389648" xr:uid="{FC004FC8-FFAE-4C06-8F7C-E34B82FA5074}"/>
    <hyperlink ref="G597" r:id="rId8295" display="https://www.daloopa.com/src/76389646" xr:uid="{33B64DDE-BF0D-48C4-98B6-E75D03E919B8}"/>
    <hyperlink ref="I597" r:id="rId8296" display="https://www.daloopa.com/src/76389642" xr:uid="{A068F687-7254-4B3B-8B57-34F09B2B7208}"/>
    <hyperlink ref="J597" r:id="rId8297" display="https://www.daloopa.com/src/76389637" xr:uid="{2F70C262-59BF-4EFA-8F5D-DFD18F685F50}"/>
    <hyperlink ref="K597" r:id="rId8298" display="https://www.daloopa.com/src/76389624" xr:uid="{3E1B1A77-9194-4E0D-88AA-87EF0BA72C58}"/>
    <hyperlink ref="M597" r:id="rId8299" display="https://www.daloopa.com/src/76389613" xr:uid="{7343D2F5-9E73-4E1E-8340-E460E240ABFF}"/>
    <hyperlink ref="N597" r:id="rId8300" display="https://www.daloopa.com/src/76389610" xr:uid="{50265FD3-1A39-4D34-B7C4-E018067DDE34}"/>
    <hyperlink ref="O597" r:id="rId8301" display="https://www.daloopa.com/src/76388477" xr:uid="{AFDEE459-DFCF-40D3-87E1-1176A94FA8EC}"/>
    <hyperlink ref="Q597" r:id="rId8302" display="https://www.daloopa.com/src/76388466" xr:uid="{A1DDDF17-DF0F-42D2-9FF5-B70475B2329F}"/>
    <hyperlink ref="R597" r:id="rId8303" display="https://www.daloopa.com/src/76388453" xr:uid="{D48F022D-EBE5-4435-8344-A61A1EB5EB76}"/>
    <hyperlink ref="S597" r:id="rId8304" display="https://www.daloopa.com/src/76388427" xr:uid="{52AFE017-99F4-4932-AF1A-F2BE7993CF04}"/>
    <hyperlink ref="U597" r:id="rId8305" display="https://www.daloopa.com/src/76388421" xr:uid="{A2036E36-0DBD-4DAF-A3F1-5DC3C030BE47}"/>
    <hyperlink ref="V597" r:id="rId8306" display="https://www.daloopa.com/src/76388405" xr:uid="{FB87A003-5892-478F-A2D0-E042B4B7F154}"/>
    <hyperlink ref="W597" r:id="rId8307" display="https://www.daloopa.com/src/76388372" xr:uid="{2A332268-A473-4CB3-93E6-1AD8765AFA88}"/>
    <hyperlink ref="Y597" r:id="rId8308" display="https://www.daloopa.com/src/76388367" xr:uid="{3B9F11AB-36D6-4448-B0C6-F8F7A22827BE}"/>
    <hyperlink ref="Z597" r:id="rId8309" display="https://www.daloopa.com/src/76388333" xr:uid="{BAA92551-00FC-4DD2-BB0A-2772E4A661DE}"/>
    <hyperlink ref="AA597" r:id="rId8310" display="https://www.daloopa.com/src/76388223" xr:uid="{B5BF536E-02BF-431C-AF65-412FCBEFE3DD}"/>
    <hyperlink ref="AC597" r:id="rId8311" display="https://www.daloopa.com/src/76388166" xr:uid="{0392A68B-E6B0-40CB-9C2B-6D509C91D875}"/>
    <hyperlink ref="AD597" r:id="rId8312" display="https://www.daloopa.com/src/76388105" xr:uid="{EDA5FB38-804A-46D2-8154-AB6897A156E3}"/>
    <hyperlink ref="AE597" r:id="rId8313" display="https://www.daloopa.com/src/76388079" xr:uid="{48236FD8-22E4-4604-A0C5-AED76733962E}"/>
    <hyperlink ref="AG597" r:id="rId8314" display="https://www.daloopa.com/src/76388050" xr:uid="{7C5DDFAF-0DE4-465A-BE56-8E4DA28DCB19}"/>
    <hyperlink ref="AH597" r:id="rId8315" display="https://www.daloopa.com/src/76388040" xr:uid="{B8C8DA71-EAA9-4DBF-A640-3B97EA0262BB}"/>
    <hyperlink ref="AI597" r:id="rId8316" display="https://www.daloopa.com/src/76388037" xr:uid="{EC708D51-BAED-4C26-A8F4-AEFC552109D1}"/>
    <hyperlink ref="AK597" r:id="rId8317" display="https://www.daloopa.com/src/76387909" xr:uid="{52EDA24F-DD6C-47B6-AAD2-8F879E5202BA}"/>
    <hyperlink ref="AL597" r:id="rId8318" display="https://www.daloopa.com/src/76387844" xr:uid="{127AF019-FCE1-4864-9587-5EC90794E008}"/>
    <hyperlink ref="AM597" r:id="rId8319" display="https://www.daloopa.com/src/76387700" xr:uid="{B894F43D-C20E-4963-BCB6-AF19D586E85B}"/>
    <hyperlink ref="AO597" r:id="rId8320" display="https://www.daloopa.com/src/76387361" xr:uid="{3177EDC4-7A69-4E7F-9134-F5B65C88890D}"/>
    <hyperlink ref="AP597" r:id="rId8321" display="https://www.daloopa.com/src/76387308" xr:uid="{89BD0884-75DE-4243-A152-91F64E71DBB0}"/>
    <hyperlink ref="AQ597" r:id="rId8322" display="https://www.daloopa.com/src/76387292" xr:uid="{2C73A9AE-74CB-498B-B6BE-74FA59FB3A58}"/>
    <hyperlink ref="AS597" r:id="rId8323" display="https://www.daloopa.com/src/76390629" xr:uid="{0DC1F466-8480-4C4D-99FC-16F59F841D26}"/>
    <hyperlink ref="AU597" r:id="rId8324" display="https://www.daloopa.com/src/76386781" xr:uid="{2DEF8BA7-ED0F-4F9D-A1A8-DCDB25746C91}"/>
    <hyperlink ref="AV597" r:id="rId8325" display="https://www.daloopa.com/src/76386746" xr:uid="{F09987DA-F93B-4475-9E35-B7C20354F1D0}"/>
    <hyperlink ref="AW597" r:id="rId8326" display="https://www.daloopa.com/src/76386627" xr:uid="{3621166D-664A-446B-8367-3734FDE1EBDD}"/>
    <hyperlink ref="AX597" r:id="rId8327" display="https://www.daloopa.com/src/76386558" xr:uid="{6C5C2657-B3DF-400A-A785-D733FD71D3DC}"/>
    <hyperlink ref="AY597" r:id="rId8328" display="https://www.daloopa.com/src/76386531" xr:uid="{F534BDA2-4368-40B3-9809-58FA5BD6D5B3}"/>
    <hyperlink ref="AZ597" r:id="rId8329" display="https://www.daloopa.com/src/76386466" xr:uid="{26DCDAB0-510C-41B3-A608-D3E5CC647125}"/>
    <hyperlink ref="BA597" r:id="rId8330" display="https://www.daloopa.com/src/76386453" xr:uid="{5FDEE18D-CAB9-4D57-8FD8-9C261084FCE5}"/>
    <hyperlink ref="BB597" r:id="rId8331" display="https://www.daloopa.com/src/76386437" xr:uid="{74292D57-1DF6-4A1E-A873-E16AB1D11E81}"/>
    <hyperlink ref="BC597" r:id="rId8332" display="https://www.daloopa.com/src/76386353" xr:uid="{E3BCE978-39E9-40F1-9E83-C9BA593AAA03}"/>
    <hyperlink ref="BD597" r:id="rId8333" display="https://www.daloopa.com/src/76387134" xr:uid="{81FE117E-CCBC-4E2C-8AF8-4A5E4C9606DA}"/>
    <hyperlink ref="A598" r:id="rId8334" xr:uid="{13393928-8855-4157-B3D6-A4CCA7AA342F}"/>
    <hyperlink ref="C598" r:id="rId8335" xr:uid="{11BD161F-33F3-45C0-B1FA-0A988F5D0D1F}"/>
    <hyperlink ref="E598" r:id="rId8336" display="https://www.daloopa.com/src/76389672" xr:uid="{816F876E-08B4-4307-A721-432F7E06EF11}"/>
    <hyperlink ref="F598" r:id="rId8337" display="https://www.daloopa.com/src/76389649" xr:uid="{A0F21132-4F1C-4418-9F6A-F3FE48EC6A04}"/>
    <hyperlink ref="G598" r:id="rId8338" display="https://www.daloopa.com/src/76389644" xr:uid="{84A724A7-9C6A-4841-8159-2D0EF77A2678}"/>
    <hyperlink ref="I598" r:id="rId8339" display="https://www.daloopa.com/src/76389643" xr:uid="{A369A7A3-70B6-4014-91B6-CE42E13D95D0}"/>
    <hyperlink ref="J598" r:id="rId8340" display="https://www.daloopa.com/src/76389638" xr:uid="{CC84F4A5-66BF-47FC-B9A2-E80058764C9C}"/>
    <hyperlink ref="K598" r:id="rId8341" display="https://www.daloopa.com/src/76389626" xr:uid="{F1EE252B-FDED-4538-8568-A9868162955E}"/>
    <hyperlink ref="M598" r:id="rId8342" display="https://www.daloopa.com/src/76389612" xr:uid="{003B67A1-0955-438A-AF3C-484B948DD681}"/>
    <hyperlink ref="N598" r:id="rId8343" display="https://www.daloopa.com/src/76389611" xr:uid="{78EACB66-2B4E-46E2-80EA-0CB1E8266508}"/>
    <hyperlink ref="O598" r:id="rId8344" display="https://www.daloopa.com/src/76388475" xr:uid="{5E78CCF2-D03A-405C-B5B1-D27B891901FA}"/>
    <hyperlink ref="Q598" r:id="rId8345" display="https://www.daloopa.com/src/76388465" xr:uid="{9C337AEA-E9FC-4D9A-9319-5D8342C1AB1B}"/>
    <hyperlink ref="R598" r:id="rId8346" display="https://www.daloopa.com/src/76388454" xr:uid="{4B80916D-ADA2-4D15-9651-9089AA038A9F}"/>
    <hyperlink ref="S598" r:id="rId8347" display="https://www.daloopa.com/src/76388426" xr:uid="{78355841-5973-4189-BEB6-87DE65353288}"/>
    <hyperlink ref="U598" r:id="rId8348" display="https://www.daloopa.com/src/76388419" xr:uid="{8E162EDC-C248-418A-BFB5-F4EE14E3127E}"/>
    <hyperlink ref="V598" r:id="rId8349" display="https://www.daloopa.com/src/76388403" xr:uid="{E4207EEC-B8F6-4807-B35A-EC9E7B807544}"/>
    <hyperlink ref="W598" r:id="rId8350" display="https://www.daloopa.com/src/76388370" xr:uid="{FA02A246-4DF5-4DA5-AC0D-2AE8D9F0A1DC}"/>
    <hyperlink ref="Y598" r:id="rId8351" display="https://www.daloopa.com/src/76388366" xr:uid="{8816FAC9-2061-4446-A7AB-E296AA8ABD5C}"/>
    <hyperlink ref="Z598" r:id="rId8352" display="https://www.daloopa.com/src/76388332" xr:uid="{38E4815C-B296-41C9-96CE-5E59B0843B2D}"/>
    <hyperlink ref="AA598" r:id="rId8353" display="https://www.daloopa.com/src/76388222" xr:uid="{0BD870A4-4705-41EC-BA51-B0F4CC82CA2F}"/>
    <hyperlink ref="AC598" r:id="rId8354" display="https://www.daloopa.com/src/76388165" xr:uid="{DAD35345-D670-46FA-A36F-64D5BBD98BE2}"/>
    <hyperlink ref="AD598" r:id="rId8355" display="https://www.daloopa.com/src/76388104" xr:uid="{BB0E940B-5146-4199-B110-39F17BE05F42}"/>
    <hyperlink ref="AE598" r:id="rId8356" display="https://www.daloopa.com/src/76388077" xr:uid="{F1A0E043-77DC-4D1B-9241-CFBA2D0A1827}"/>
    <hyperlink ref="AG598" r:id="rId8357" display="https://www.daloopa.com/src/76388048" xr:uid="{031164B1-EDDA-4B73-BAEB-F1CDCA7095DD}"/>
    <hyperlink ref="AH598" r:id="rId8358" display="https://www.daloopa.com/src/76388042" xr:uid="{B9EA3104-E7E4-4BA6-A9D8-35AE1CEB1121}"/>
    <hyperlink ref="AI598" r:id="rId8359" display="https://www.daloopa.com/src/76388036" xr:uid="{B6F302F7-4861-40F9-95D1-F18294757452}"/>
    <hyperlink ref="AK598" r:id="rId8360" display="https://www.daloopa.com/src/76387908" xr:uid="{BFB14296-4CE5-4AC9-93C3-03F4D97C21CE}"/>
    <hyperlink ref="AL598" r:id="rId8361" display="https://www.daloopa.com/src/76387842" xr:uid="{15281B53-18D7-4DCC-9E7C-F354B041ED53}"/>
    <hyperlink ref="AM598" r:id="rId8362" display="https://www.daloopa.com/src/76387698" xr:uid="{8CD51F3B-8E22-49AB-AEF1-95117E3E9D72}"/>
    <hyperlink ref="AO598" r:id="rId8363" display="https://www.daloopa.com/src/76387362" xr:uid="{13EC8DB0-6B85-4CA0-9A58-74FFE9A20523}"/>
    <hyperlink ref="AP598" r:id="rId8364" display="https://www.daloopa.com/src/76387306" xr:uid="{FC3F1A06-EC10-41F0-B347-54B8634B7AA0}"/>
    <hyperlink ref="AQ598" r:id="rId8365" display="https://www.daloopa.com/src/76387293" xr:uid="{18636FF3-0333-4BE8-897F-45BC4D04A8F7}"/>
    <hyperlink ref="AS598" r:id="rId8366" display="https://www.daloopa.com/src/76390627" xr:uid="{A697B955-E520-4506-BDD8-075FB8F78E78}"/>
    <hyperlink ref="AU598" r:id="rId8367" display="https://www.daloopa.com/src/76386780" xr:uid="{3E327098-B892-471A-894B-F06192316FF2}"/>
    <hyperlink ref="AV598" r:id="rId8368" display="https://www.daloopa.com/src/76386747" xr:uid="{981E5500-03E5-4D83-B2C5-55A5B917DF62}"/>
    <hyperlink ref="AW598" r:id="rId8369" display="https://www.daloopa.com/src/76386625" xr:uid="{73F47545-5CDE-4822-B7C9-CD7557A9AF87}"/>
    <hyperlink ref="AX598" r:id="rId8370" display="https://www.daloopa.com/src/76386559" xr:uid="{AE11E770-409D-4042-B40D-83D71883BFBE}"/>
    <hyperlink ref="AY598" r:id="rId8371" display="https://www.daloopa.com/src/76386532" xr:uid="{496B66D4-E75F-4427-9301-56202EB72FBA}"/>
    <hyperlink ref="AZ598" r:id="rId8372" display="https://www.daloopa.com/src/76386464" xr:uid="{D005B051-E51A-43A8-BBC6-14EBF78183B9}"/>
    <hyperlink ref="BA598" r:id="rId8373" display="https://www.daloopa.com/src/76386452" xr:uid="{B8099060-AFF8-4359-AF9E-4143BB5EB2A4}"/>
    <hyperlink ref="BB598" r:id="rId8374" display="https://www.daloopa.com/src/76386438" xr:uid="{64FEF223-F584-42DA-85B0-49BFF34E7DA0}"/>
    <hyperlink ref="BC598" r:id="rId8375" display="https://www.daloopa.com/src/76386352" xr:uid="{2FB072BA-A2A8-452A-98C8-0BB4F32E30D6}"/>
    <hyperlink ref="BD598" r:id="rId8376" display="https://www.daloopa.com/src/76387132" xr:uid="{B9801A65-9020-4342-AB5E-574C62FC5A6D}"/>
    <hyperlink ref="A599" r:id="rId8377" xr:uid="{67201E2E-6429-42B2-955A-313C2F18E387}"/>
    <hyperlink ref="C599" r:id="rId8378" xr:uid="{1BAB4EA9-65F4-49D8-8EA4-D8153D365A5C}"/>
    <hyperlink ref="E599" r:id="rId8379" display="https://www.daloopa.com/src/76389671" xr:uid="{12EE5A9A-57EC-44CF-B534-DEADBC44D2CC}"/>
    <hyperlink ref="F599" r:id="rId8380" display="https://www.daloopa.com/src/76389647" xr:uid="{61591F92-94D0-4111-A5C3-F5D2F197CC0C}"/>
    <hyperlink ref="G599" r:id="rId8381" display="https://www.daloopa.com/src/76389645" xr:uid="{33EA3523-F7E6-47CA-9E2E-51C9E7F83DB6}"/>
    <hyperlink ref="I599" r:id="rId8382" display="https://www.daloopa.com/src/76389641" xr:uid="{CF46F882-05E7-4828-91BE-7FCF4E6AA270}"/>
    <hyperlink ref="J599" r:id="rId8383" display="https://www.daloopa.com/src/76389639" xr:uid="{0A1EC7EE-D594-49C6-A5F3-52FC58BA22F0}"/>
    <hyperlink ref="K599" r:id="rId8384" display="https://www.daloopa.com/src/76389625" xr:uid="{184356E3-C124-4E2F-A121-046EB6B68A0E}"/>
    <hyperlink ref="M599" r:id="rId8385" display="https://www.daloopa.com/src/76389614" xr:uid="{61FCE9BE-8304-45BC-B83E-095D72279DE3}"/>
    <hyperlink ref="N599" r:id="rId8386" display="https://www.daloopa.com/src/76389609" xr:uid="{F4FA2CAC-9A7B-44B2-9C45-9461BA7E9419}"/>
    <hyperlink ref="O599" r:id="rId8387" display="https://www.daloopa.com/src/76388476" xr:uid="{BD4B65E4-2FC7-4AA7-993E-AC6746D56BCA}"/>
    <hyperlink ref="Q599" r:id="rId8388" display="https://www.daloopa.com/src/76388467" xr:uid="{297F3D32-F6AB-4121-9E39-E51BF14043ED}"/>
    <hyperlink ref="R599" r:id="rId8389" display="https://www.daloopa.com/src/76388452" xr:uid="{193CB955-D7DF-4B0F-9C34-E4FF07436FD1}"/>
    <hyperlink ref="S599" r:id="rId8390" display="https://www.daloopa.com/src/76388425" xr:uid="{A3B32396-D458-4A2F-9DAA-CC42D32E167B}"/>
    <hyperlink ref="U599" r:id="rId8391" display="https://www.daloopa.com/src/76388420" xr:uid="{4557E65C-314E-4580-AC10-B0B5D80A9728}"/>
    <hyperlink ref="V599" r:id="rId8392" display="https://www.daloopa.com/src/76388404" xr:uid="{F80DED88-19AE-4EE2-8FDE-5CC076D580F1}"/>
    <hyperlink ref="W599" r:id="rId8393" display="https://www.daloopa.com/src/76388371" xr:uid="{3377F285-8929-4502-A6D9-B34FF5B3667F}"/>
    <hyperlink ref="Y599" r:id="rId8394" display="https://www.daloopa.com/src/76388368" xr:uid="{6697511A-8FF5-45F6-8D79-B2DDA5AC5238}"/>
    <hyperlink ref="Z599" r:id="rId8395" display="https://www.daloopa.com/src/76388331" xr:uid="{63A6D4B3-D882-45B3-A2A2-92DB5673B61A}"/>
    <hyperlink ref="AA599" r:id="rId8396" display="https://www.daloopa.com/src/76388221" xr:uid="{7F68FD39-F62C-4CA0-8C47-799D3274A879}"/>
    <hyperlink ref="AC599" r:id="rId8397" display="https://www.daloopa.com/src/76388167" xr:uid="{EE860EC4-11EA-4075-9252-CBE98A47819A}"/>
    <hyperlink ref="AD599" r:id="rId8398" display="https://www.daloopa.com/src/76388103" xr:uid="{7626DC18-3B46-4877-BA82-48A4621317B6}"/>
    <hyperlink ref="AE599" r:id="rId8399" display="https://www.daloopa.com/src/76388078" xr:uid="{6483BE17-48F1-4FDB-B523-530877B3A356}"/>
    <hyperlink ref="AG599" r:id="rId8400" display="https://www.daloopa.com/src/76388049" xr:uid="{A2D482AD-137B-4487-8C3C-7173B5F710D2}"/>
    <hyperlink ref="AH599" r:id="rId8401" display="https://www.daloopa.com/src/76388041" xr:uid="{8237ECE4-D8E7-4DD2-A299-59D084132867}"/>
    <hyperlink ref="AI599" r:id="rId8402" display="https://www.daloopa.com/src/76388035" xr:uid="{741615A7-E147-41B0-9195-45D96FA879FA}"/>
    <hyperlink ref="AK599" r:id="rId8403" display="https://www.daloopa.com/src/76387907" xr:uid="{81B80459-7904-4B48-8F63-220BF357F3B3}"/>
    <hyperlink ref="AL599" r:id="rId8404" display="https://www.daloopa.com/src/76387843" xr:uid="{9E25D9E4-572E-4EF9-A56A-DE6E58E41130}"/>
    <hyperlink ref="AM599" r:id="rId8405" display="https://www.daloopa.com/src/76387699" xr:uid="{5932D646-B8DF-4378-99DD-8E393097B779}"/>
    <hyperlink ref="AO599" r:id="rId8406" display="https://www.daloopa.com/src/76387360" xr:uid="{1EE29488-F622-449B-81E4-8EE6FB4A301A}"/>
    <hyperlink ref="AP599" r:id="rId8407" display="https://www.daloopa.com/src/76387307" xr:uid="{74BBD3B7-86DE-424C-885C-6824F0983871}"/>
    <hyperlink ref="AQ599" r:id="rId8408" display="https://www.daloopa.com/src/76387294" xr:uid="{3C78F114-E6B5-48D3-B660-B7128FED4410}"/>
    <hyperlink ref="AS599" r:id="rId8409" display="https://www.daloopa.com/src/76390628" xr:uid="{C26B232D-C47F-4E69-B60F-8CC1F37DCE72}"/>
    <hyperlink ref="AU599" r:id="rId8410" display="https://www.daloopa.com/src/76386782" xr:uid="{CD54EEEA-DD21-4515-A57D-9F4766747D2B}"/>
    <hyperlink ref="AV599" r:id="rId8411" display="https://www.daloopa.com/src/76386748" xr:uid="{A5BD16AA-52F4-4734-A14B-B514065FB7BE}"/>
    <hyperlink ref="AW599" r:id="rId8412" display="https://www.daloopa.com/src/76386626" xr:uid="{9E947AC0-EB81-4915-906B-6821C6E5FF7A}"/>
    <hyperlink ref="AX599" r:id="rId8413" display="https://www.daloopa.com/src/76386557" xr:uid="{77E69181-377B-4C7D-9E35-AF77463D5029}"/>
    <hyperlink ref="AY599" r:id="rId8414" display="https://www.daloopa.com/src/76386533" xr:uid="{A639D6A3-6EC2-4210-9D33-A8C7252FD075}"/>
    <hyperlink ref="AZ599" r:id="rId8415" display="https://www.daloopa.com/src/76386465" xr:uid="{0AD030B3-4153-44F3-B334-AC88200DD8D3}"/>
    <hyperlink ref="BA599" r:id="rId8416" display="https://www.daloopa.com/src/76386454" xr:uid="{4E1AF4E7-EE66-41FA-9D88-FFCFC95D3D5D}"/>
    <hyperlink ref="BB599" r:id="rId8417" display="https://www.daloopa.com/src/76386436" xr:uid="{11BDCCB9-F562-4181-954C-7667CFC91E74}"/>
    <hyperlink ref="BC599" r:id="rId8418" display="https://www.daloopa.com/src/76386351" xr:uid="{9B18EF15-02F3-4E91-8E25-B63743DD4B81}"/>
    <hyperlink ref="BD599" r:id="rId8419" display="https://www.daloopa.com/src/76387133" xr:uid="{AF37BCB8-B71A-48FF-B524-2CF24459FA29}"/>
    <hyperlink ref="A602" r:id="rId8420" xr:uid="{2732A537-8B4D-4919-9D3C-C0A00C9EBD66}"/>
    <hyperlink ref="C602" r:id="rId8421" xr:uid="{A85A7302-088F-4210-A659-684C81225B13}"/>
    <hyperlink ref="E602" r:id="rId8422" display="https://www.daloopa.com/src/76391428" xr:uid="{CA7F6D0C-0AF3-4FE7-A9CF-6559113387F1}"/>
    <hyperlink ref="F602" r:id="rId8423" display="https://www.daloopa.com/src/76391316" xr:uid="{07A25852-320E-4711-A0AB-BC5CB1412DA7}"/>
    <hyperlink ref="G602" r:id="rId8424" display="https://www.daloopa.com/src/76391303" xr:uid="{917F7405-9C8D-472B-A8F3-45BA993C5ADC}"/>
    <hyperlink ref="I602" r:id="rId8425" display="https://www.daloopa.com/src/76391301" xr:uid="{8556FF64-4A91-47E6-80F2-67C2619A51DF}"/>
    <hyperlink ref="J602" r:id="rId8426" display="https://www.daloopa.com/src/76391293" xr:uid="{3D4C9C2D-C086-4B03-8622-6A57ABB61202}"/>
    <hyperlink ref="K602" r:id="rId8427" display="https://www.daloopa.com/src/76391280" xr:uid="{A2288644-0ED6-4CCE-911A-3080BE9A3884}"/>
    <hyperlink ref="M602" r:id="rId8428" display="https://www.daloopa.com/src/76391259" xr:uid="{CFB89D74-4C40-4B59-849B-8587B8FD542B}"/>
    <hyperlink ref="N602" r:id="rId8429" display="https://www.daloopa.com/src/76391248" xr:uid="{EF797573-450C-4EC2-856E-B22041DF5E6A}"/>
    <hyperlink ref="O602" r:id="rId8430" display="https://www.daloopa.com/src/76391246" xr:uid="{118CB07A-819D-483D-95C4-490CDCC6CEB4}"/>
    <hyperlink ref="Q602" r:id="rId8431" display="https://www.daloopa.com/src/76391237" xr:uid="{021748AE-9938-4127-9365-D6C525D94C1F}"/>
    <hyperlink ref="R602" r:id="rId8432" display="https://www.daloopa.com/src/76391210" xr:uid="{544F53A0-DB77-4E62-9DB2-537C6F99A12C}"/>
    <hyperlink ref="S602" r:id="rId8433" display="https://www.daloopa.com/src/76391203" xr:uid="{D5E36265-6853-4A8B-81AA-4B4962D5E7E2}"/>
    <hyperlink ref="U602" r:id="rId8434" display="https://www.daloopa.com/src/76391170" xr:uid="{F2CFB68E-4245-4B2F-B268-764FE63E31C8}"/>
    <hyperlink ref="V602" r:id="rId8435" display="https://www.daloopa.com/src/76391160" xr:uid="{5B18E2F6-E199-40C6-A0BA-9096DF0A4A87}"/>
    <hyperlink ref="W602" r:id="rId8436" display="https://www.daloopa.com/src/76391157" xr:uid="{0EB23D3B-05F9-4166-B296-26CB6A2A9998}"/>
    <hyperlink ref="Y602" r:id="rId8437" display="https://www.daloopa.com/src/76391135" xr:uid="{7C89B6E9-D14E-482E-9F02-823AC2F98FD6}"/>
    <hyperlink ref="Z602" r:id="rId8438" display="https://www.daloopa.com/src/76391133" xr:uid="{D3CB2AC3-AE0A-4412-A53E-A390BDD525FA}"/>
    <hyperlink ref="AA602" r:id="rId8439" display="https://www.daloopa.com/src/76391120" xr:uid="{353A43A3-1FA9-41D5-AD89-02F5073DDF85}"/>
    <hyperlink ref="AC602" r:id="rId8440" display="https://www.daloopa.com/src/76391111" xr:uid="{961BD468-E673-4EC8-83A5-AB0F76304A4B}"/>
    <hyperlink ref="AD602" r:id="rId8441" display="https://www.daloopa.com/src/76391102" xr:uid="{5339BB3C-7807-4F9B-A536-A90A6F05DCF7}"/>
    <hyperlink ref="AE602" r:id="rId8442" display="https://www.daloopa.com/src/76391078" xr:uid="{6B56AC9B-702C-4D8C-97BC-2E8DCA19BBCC}"/>
    <hyperlink ref="AG602" r:id="rId8443" display="https://www.daloopa.com/src/76391064" xr:uid="{79780075-95A5-443A-9DF8-1D28436A9775}"/>
    <hyperlink ref="AH602" r:id="rId8444" display="https://www.daloopa.com/src/76391042" xr:uid="{5495588B-4563-4CC1-84FC-02DF137685D1}"/>
    <hyperlink ref="AI602" r:id="rId8445" display="https://www.daloopa.com/src/76391039" xr:uid="{F6EADB9C-2E38-4DB2-BA75-7EA931748155}"/>
    <hyperlink ref="AK602" r:id="rId8446" display="https://www.daloopa.com/src/76391016" xr:uid="{10DC4A53-A831-4010-99E6-07E235CEFE7C}"/>
    <hyperlink ref="AL602" r:id="rId8447" display="https://www.daloopa.com/src/76391002" xr:uid="{B2929C1B-2823-4B96-B2B0-73207D8FC7D5}"/>
    <hyperlink ref="AM602" r:id="rId8448" display="https://www.daloopa.com/src/76390999" xr:uid="{F2F1B37F-BF23-4019-B374-7868A2E744A0}"/>
    <hyperlink ref="AO602" r:id="rId8449" display="https://www.daloopa.com/src/76390972" xr:uid="{6605D563-A899-4E66-BECE-4BC13A5C39A0}"/>
    <hyperlink ref="AP602" r:id="rId8450" display="https://www.daloopa.com/src/76390856" xr:uid="{A5C3F88C-3156-41F5-BE1D-C9F2B3D5B449}"/>
    <hyperlink ref="AQ602" r:id="rId8451" display="https://www.daloopa.com/src/76390814" xr:uid="{F6D1E282-FBD4-4A0A-A15B-DC3DDF7849C5}"/>
    <hyperlink ref="AS602" r:id="rId8452" display="https://www.daloopa.com/src/76390797" xr:uid="{0D4E4408-45E4-447F-9613-321F8E231C32}"/>
    <hyperlink ref="AU602" r:id="rId8453" display="https://www.daloopa.com/src/76392140" xr:uid="{F244D468-B8F2-46A4-B39A-3F37AE2BFFC8}"/>
    <hyperlink ref="AV602" r:id="rId8454" display="https://www.daloopa.com/src/76392137" xr:uid="{37B95BE3-E9DA-4755-A302-8373DCF272A4}"/>
    <hyperlink ref="AW602" r:id="rId8455" display="https://www.daloopa.com/src/76392057" xr:uid="{10C51DF9-9773-4C73-930C-6084CBC2D3DD}"/>
    <hyperlink ref="AX602" r:id="rId8456" display="https://www.daloopa.com/src/76391965" xr:uid="{54EDFE34-899A-4B9D-B4ED-F2C41AFFDCC3}"/>
    <hyperlink ref="AY602" r:id="rId8457" display="https://www.daloopa.com/src/76391955" xr:uid="{22F6F478-3682-43DF-8AFA-A10D585E74FD}"/>
    <hyperlink ref="AZ602" r:id="rId8458" display="https://www.daloopa.com/src/76391940" xr:uid="{CD5CDAE0-A086-4221-9FF6-364750CAD016}"/>
    <hyperlink ref="BA602" r:id="rId8459" display="https://www.daloopa.com/src/76391917" xr:uid="{CEC8A153-B558-4572-9C94-C03A3311A012}"/>
    <hyperlink ref="BB602" r:id="rId8460" display="https://www.daloopa.com/src/76391893" xr:uid="{D8B78E51-4D21-47A6-A9F9-3BB115BE3932}"/>
    <hyperlink ref="BC602" r:id="rId8461" display="https://www.daloopa.com/src/76391883" xr:uid="{96F73637-D9EB-416C-B7E4-2AE8A5A2FF90}"/>
    <hyperlink ref="BD602" r:id="rId8462" display="https://www.daloopa.com/src/76391775" xr:uid="{9E1AA112-39E1-4D28-8F43-6DA5445E7C04}"/>
    <hyperlink ref="A603" r:id="rId8463" xr:uid="{F2784148-9461-423D-83B0-5ACD28B29FAC}"/>
    <hyperlink ref="C603" r:id="rId8464" xr:uid="{77F6C698-3D1A-4950-BBD2-841F9162518A}"/>
    <hyperlink ref="E603" r:id="rId8465" display="https://www.daloopa.com/src/76391427" xr:uid="{12DAEEF1-E4F1-4A81-999D-B66EFF1EE73F}"/>
    <hyperlink ref="F603" r:id="rId8466" display="https://www.daloopa.com/src/76391315" xr:uid="{41916567-B363-4C3D-8620-D6B5AE94A5DE}"/>
    <hyperlink ref="G603" r:id="rId8467" display="https://www.daloopa.com/src/76391304" xr:uid="{3449804E-AC3E-45C3-9656-70C3316F455E}"/>
    <hyperlink ref="I603" r:id="rId8468" display="https://www.daloopa.com/src/76391302" xr:uid="{70F92264-4DF9-4227-B7EA-DAB9A585CABB}"/>
    <hyperlink ref="J603" r:id="rId8469" display="https://www.daloopa.com/src/76391294" xr:uid="{F24E235A-9C45-4A07-B227-7A80D1075879}"/>
    <hyperlink ref="K603" r:id="rId8470" display="https://www.daloopa.com/src/76391281" xr:uid="{9F4F7FAD-E184-4FD5-8BEF-4D24376BB7D9}"/>
    <hyperlink ref="M603" r:id="rId8471" display="https://www.daloopa.com/src/76391260" xr:uid="{5CDFC0B7-5324-458A-AEF4-C0D3E42325B7}"/>
    <hyperlink ref="N603" r:id="rId8472" display="https://www.daloopa.com/src/76391247" xr:uid="{5EF4B06D-BF14-43F0-909E-71D709FCDA4B}"/>
    <hyperlink ref="O603" r:id="rId8473" display="https://www.daloopa.com/src/76391245" xr:uid="{C70A7677-FEFE-4CAB-94D0-6E1803505642}"/>
    <hyperlink ref="Q603" r:id="rId8474" display="https://www.daloopa.com/src/76391236" xr:uid="{F8A691DB-5B99-4D82-8F69-E86DF9A77A19}"/>
    <hyperlink ref="R603" r:id="rId8475" display="https://www.daloopa.com/src/76391211" xr:uid="{4EE3B677-EEEC-4712-8FA7-FFD9969E998F}"/>
    <hyperlink ref="S603" r:id="rId8476" display="https://www.daloopa.com/src/76391202" xr:uid="{5151AB38-68AC-4644-8F2B-27F87EB3FF5A}"/>
    <hyperlink ref="U603" r:id="rId8477" display="https://www.daloopa.com/src/76391169" xr:uid="{E5335B9E-8AFC-4172-B01C-E4C7E6CE0EA1}"/>
    <hyperlink ref="V603" r:id="rId8478" display="https://www.daloopa.com/src/76391159" xr:uid="{6E20152F-72CA-409B-8CCA-3EDAC4978F00}"/>
    <hyperlink ref="W603" r:id="rId8479" display="https://www.daloopa.com/src/76391158" xr:uid="{99999BE1-8B5D-452D-89BD-2E5709572D50}"/>
    <hyperlink ref="Y603" r:id="rId8480" display="https://www.daloopa.com/src/76391136" xr:uid="{CB1B49CB-CD4A-4E7C-BEE6-5581621B5E83}"/>
    <hyperlink ref="Z603" r:id="rId8481" display="https://www.daloopa.com/src/76391134" xr:uid="{BC8E0747-D499-4D38-AC37-8C56B4065D8C}"/>
    <hyperlink ref="AA603" r:id="rId8482" display="https://www.daloopa.com/src/76391121" xr:uid="{8FB9C490-AB95-4D83-B4A4-6B038312B6F1}"/>
    <hyperlink ref="AC603" r:id="rId8483" display="https://www.daloopa.com/src/76391112" xr:uid="{598E5B0F-492E-4F99-B1D7-A39E99C2C57A}"/>
    <hyperlink ref="AD603" r:id="rId8484" display="https://www.daloopa.com/src/76391103" xr:uid="{31A4BFEA-6415-4724-B755-8741FC46528D}"/>
    <hyperlink ref="AE603" r:id="rId8485" display="https://www.daloopa.com/src/76391079" xr:uid="{577F86FA-DF90-40B3-A29A-A644D62BCFDD}"/>
    <hyperlink ref="AG603" r:id="rId8486" display="https://www.daloopa.com/src/76391063" xr:uid="{A76055E5-F0CF-486E-A6DF-9ECFF6E4AE4A}"/>
    <hyperlink ref="AH603" r:id="rId8487" display="https://www.daloopa.com/src/76391041" xr:uid="{A85B2B8A-5B69-4923-8679-0D9FCE45BADB}"/>
    <hyperlink ref="AI603" r:id="rId8488" display="https://www.daloopa.com/src/76391040" xr:uid="{62C6BC8F-A46F-41A7-953F-356D4605C627}"/>
    <hyperlink ref="AK603" r:id="rId8489" display="https://www.daloopa.com/src/76391017" xr:uid="{1F8E042A-75A0-4555-B208-C836C73CA22B}"/>
    <hyperlink ref="AL603" r:id="rId8490" display="https://www.daloopa.com/src/76391001" xr:uid="{83AB0952-D689-402A-9579-B6BA398812E9}"/>
    <hyperlink ref="AM603" r:id="rId8491" display="https://www.daloopa.com/src/76390998" xr:uid="{9045B02A-4E6D-45EC-977B-68E53E64A109}"/>
    <hyperlink ref="AO603" r:id="rId8492" display="https://www.daloopa.com/src/76390971" xr:uid="{0AC03C03-F091-44AD-A90A-2A445034D48C}"/>
    <hyperlink ref="AP603" r:id="rId8493" display="https://www.daloopa.com/src/76390857" xr:uid="{BA0AAFCF-A47A-42CF-8FB9-5EC92A7B42BC}"/>
    <hyperlink ref="AQ603" r:id="rId8494" display="https://www.daloopa.com/src/76390813" xr:uid="{69307F6D-8095-42BB-A14E-29365B519A1B}"/>
    <hyperlink ref="AS603" r:id="rId8495" display="https://www.daloopa.com/src/76390798" xr:uid="{72560E49-D337-40F9-8EBF-7A5C68D49889}"/>
    <hyperlink ref="AU603" r:id="rId8496" display="https://www.daloopa.com/src/76392141" xr:uid="{7EBB675E-A221-4D4C-9D79-457629C04214}"/>
    <hyperlink ref="AV603" r:id="rId8497" display="https://www.daloopa.com/src/76392138" xr:uid="{6CA56433-4772-4CBE-84E2-F41B9ADD7608}"/>
    <hyperlink ref="AW603" r:id="rId8498" display="https://www.daloopa.com/src/76392058" xr:uid="{85DBD75E-C78A-4B46-B67A-EB01D50E15B6}"/>
    <hyperlink ref="AX603" r:id="rId8499" display="https://www.daloopa.com/src/76391966" xr:uid="{285380E4-DBB9-49EF-AB7F-7518F586ABCA}"/>
    <hyperlink ref="AY603" r:id="rId8500" display="https://www.daloopa.com/src/76391954" xr:uid="{0C1A8DE5-4468-4278-949E-7F2D18339D45}"/>
    <hyperlink ref="AZ603" r:id="rId8501" display="https://www.daloopa.com/src/76391939" xr:uid="{5D516666-C0E9-4384-AF3C-46950D35874C}"/>
    <hyperlink ref="BA603" r:id="rId8502" display="https://www.daloopa.com/src/76391918" xr:uid="{557E110E-F09B-409B-856F-22AEB3E3C32C}"/>
    <hyperlink ref="BB603" r:id="rId8503" display="https://www.daloopa.com/src/76391894" xr:uid="{56856B41-A0EA-407D-9DA1-E59C75AC8CC8}"/>
    <hyperlink ref="BC603" r:id="rId8504" display="https://www.daloopa.com/src/76391882" xr:uid="{B9CB7F5A-3A97-4346-B442-8FDD53EA4B62}"/>
    <hyperlink ref="BD603" r:id="rId8505" display="https://www.daloopa.com/src/76391776" xr:uid="{46E7023C-53D0-477D-B50A-8FDEF88D5845}"/>
    <hyperlink ref="A607" r:id="rId8506" xr:uid="{F6029286-6778-4D5A-A681-DCFF899C555E}"/>
    <hyperlink ref="C607" r:id="rId8507" xr:uid="{B95B9D4F-2093-40B5-A9EB-71D59154469D}"/>
    <hyperlink ref="H607" r:id="rId8508" display="https://www.daloopa.com/src/76383625" xr:uid="{52C5A174-2019-4805-B81D-54CB92438CC4}"/>
    <hyperlink ref="L607" r:id="rId8509" display="https://www.daloopa.com/src/76383588" xr:uid="{8BC8A401-DAF8-4B52-A155-B7B1855F2FC6}"/>
    <hyperlink ref="P607" r:id="rId8510" display="https://www.daloopa.com/src/76383539" xr:uid="{DA96E7B4-52DB-4728-8CA5-A96D9DFE4CC8}"/>
    <hyperlink ref="T607" r:id="rId8511" display="https://www.daloopa.com/src/76383492" xr:uid="{0857C9B6-BA98-40EC-94E3-C3484C4BB07F}"/>
    <hyperlink ref="X607" r:id="rId8512" display="https://www.daloopa.com/src/76383444" xr:uid="{67BE3839-3417-4D71-BC20-F8407A409AC6}"/>
    <hyperlink ref="AB607" r:id="rId8513" display="https://www.daloopa.com/src/76383392" xr:uid="{D1B5CD28-BAE7-4AF9-9FC1-0A009B39846E}"/>
    <hyperlink ref="AF607" r:id="rId8514" display="https://www.daloopa.com/src/76383345" xr:uid="{3FDD9C24-4DD2-4179-8479-88B7DB5915AF}"/>
    <hyperlink ref="AJ607" r:id="rId8515" display="https://www.daloopa.com/src/76383257" xr:uid="{19A82062-CE94-4093-A6DF-45E9C637160A}"/>
    <hyperlink ref="AN607" r:id="rId8516" display="https://www.daloopa.com/src/76383212" xr:uid="{4FC92B55-00CC-4B60-872E-F0EB5FFEC87B}"/>
    <hyperlink ref="AR607" r:id="rId8517" display="https://www.daloopa.com/src/70323308" xr:uid="{3A43D02E-295C-465E-94D2-36245DAEF7B6}"/>
    <hyperlink ref="A608" r:id="rId8518" xr:uid="{3F8CD406-2A86-4F18-960F-C02F88A3F702}"/>
    <hyperlink ref="C608" r:id="rId8519" xr:uid="{EF63FED3-4246-40B8-B377-F4E28147DF25}"/>
    <hyperlink ref="H608" r:id="rId8520" display="https://www.daloopa.com/src/76383624" xr:uid="{FB15335D-A7B1-4C4E-8D93-18A870BA49DE}"/>
    <hyperlink ref="L608" r:id="rId8521" display="https://www.daloopa.com/src/76383586" xr:uid="{DEA0F7A6-D86F-40BC-A6D1-3CA4F23F8DFF}"/>
    <hyperlink ref="P608" r:id="rId8522" display="https://www.daloopa.com/src/76383538" xr:uid="{86700C6D-8BF8-475C-8BE2-8E7DD7B10F20}"/>
    <hyperlink ref="T608" r:id="rId8523" display="https://www.daloopa.com/src/76383490" xr:uid="{829E3E81-0B01-449F-912F-41CDA7F2E80B}"/>
    <hyperlink ref="X608" r:id="rId8524" display="https://www.daloopa.com/src/76383432" xr:uid="{CCEF9F38-FF01-42E1-9A27-C06FA9655714}"/>
    <hyperlink ref="AB608" r:id="rId8525" display="https://www.daloopa.com/src/76383390" xr:uid="{02A5A225-FF15-41D3-BAA0-9AD2A71E139E}"/>
    <hyperlink ref="AF608" r:id="rId8526" display="https://www.daloopa.com/src/76383351" xr:uid="{7B438C14-4249-423F-A971-0E07386570E9}"/>
    <hyperlink ref="AJ608" r:id="rId8527" display="https://www.daloopa.com/src/76383235" xr:uid="{2A8077F0-17B4-4781-9910-6B48A5F494E9}"/>
    <hyperlink ref="AN608" r:id="rId8528" display="https://www.daloopa.com/src/76383213" xr:uid="{E21C9C0E-D5D9-4F4A-BE9E-3380719C0E23}"/>
    <hyperlink ref="AR608" r:id="rId8529" display="https://www.daloopa.com/src/70323309" xr:uid="{E1F5CCF6-96CC-44E0-A68D-16866C21A1E8}"/>
    <hyperlink ref="A609" r:id="rId8530" xr:uid="{695067BC-C99F-48A7-B036-5AA8448FF19D}"/>
    <hyperlink ref="C609" r:id="rId8531" xr:uid="{9017613C-4FD6-4B60-8ED8-FF30F085C3CB}"/>
    <hyperlink ref="H609" r:id="rId8532" display="https://www.daloopa.com/src/76383623" xr:uid="{A8C05185-2074-4DB3-94EC-E848A7BA5A38}"/>
    <hyperlink ref="L609" r:id="rId8533" display="https://www.daloopa.com/src/76383584" xr:uid="{CF59D257-78A1-4DA3-9B99-EB7A3E9F0B32}"/>
    <hyperlink ref="P609" r:id="rId8534" display="https://www.daloopa.com/src/76383537" xr:uid="{60FD5DA7-C616-44BB-9A12-00081A812CE2}"/>
    <hyperlink ref="T609" r:id="rId8535" display="https://www.daloopa.com/src/76383491" xr:uid="{6418ED27-15F6-4D43-B011-F6F030D8A097}"/>
    <hyperlink ref="X609" r:id="rId8536" display="https://www.daloopa.com/src/76383450" xr:uid="{CE83A62C-1066-4E05-A55A-D57755798903}"/>
    <hyperlink ref="AB609" r:id="rId8537" display="https://www.daloopa.com/src/76383388" xr:uid="{5A13D1B4-A96F-4961-A558-0E9BF22FD0AC}"/>
    <hyperlink ref="AF609" r:id="rId8538" display="https://www.daloopa.com/src/76383347" xr:uid="{15E2F004-EB51-4F3A-AEA1-A45EE7472677}"/>
    <hyperlink ref="AJ609" r:id="rId8539" display="https://www.daloopa.com/src/76383236" xr:uid="{12C5047F-DCE5-45DD-81A1-B0CB40846E00}"/>
    <hyperlink ref="AN609" r:id="rId8540" display="https://www.daloopa.com/src/76383210" xr:uid="{7A1A030E-D051-415C-A978-EF28B3FBF857}"/>
    <hyperlink ref="AR609" r:id="rId8541" display="https://www.daloopa.com/src/70323310" xr:uid="{A9AFC5C5-1815-4C7A-9B2C-4CF9B4C41F0D}"/>
    <hyperlink ref="A610" r:id="rId8542" xr:uid="{09C4AA0B-B1E9-4F8E-B68C-8AE3DD57E7F0}"/>
    <hyperlink ref="C610" r:id="rId8543" xr:uid="{D37818E4-02D1-4A64-90B3-61D5FA5ADBA4}"/>
    <hyperlink ref="AF610" r:id="rId8544" display="https://www.daloopa.com/src/76383353" xr:uid="{1C44C55C-4B87-4DE3-B739-B2A6E71A36B0}"/>
    <hyperlink ref="AJ610" r:id="rId8545" display="https://www.daloopa.com/src/76383238" xr:uid="{EA02AB6E-C0E5-458D-9051-21563633868F}"/>
    <hyperlink ref="AN610" r:id="rId8546" display="https://www.daloopa.com/src/76383209" xr:uid="{54ED469E-1E52-4A88-9411-76FDCF8A80E0}"/>
    <hyperlink ref="AR610" r:id="rId8547" display="https://www.daloopa.com/src/70323311" xr:uid="{3C9B5911-D556-4E1F-BC89-1219462A0E39}"/>
    <hyperlink ref="A611" r:id="rId8548" xr:uid="{E652C671-E6B5-465D-91A5-19982ABF6EAB}"/>
    <hyperlink ref="C611" r:id="rId8549" xr:uid="{4EB52215-4C6C-4FE5-9665-02B17E11BC04}"/>
    <hyperlink ref="H611" r:id="rId8550" display="https://www.daloopa.com/src/76383626" xr:uid="{4E1A4C81-6131-45A1-9DB9-F819483859C3}"/>
    <hyperlink ref="L611" r:id="rId8551" display="https://www.daloopa.com/src/76383585" xr:uid="{A727DC8B-4E72-4C3F-B549-E677338A0801}"/>
    <hyperlink ref="P611" r:id="rId8552" display="https://www.daloopa.com/src/76383540" xr:uid="{6F85AB06-A742-4EFA-A473-C5E4E4A7A512}"/>
    <hyperlink ref="T611" r:id="rId8553" display="https://www.daloopa.com/src/76383489" xr:uid="{72C7B08A-1841-474D-8444-8E956BB85F40}"/>
    <hyperlink ref="X611" r:id="rId8554" display="https://www.daloopa.com/src/76383439" xr:uid="{F1B3A563-2E98-4BCB-B52E-CAC4CB314B84}"/>
    <hyperlink ref="AB611" r:id="rId8555" display="https://www.daloopa.com/src/76383391" xr:uid="{7E47AA11-572B-48FE-A2BD-1D238B2B1F93}"/>
    <hyperlink ref="AF611" r:id="rId8556" display="https://www.daloopa.com/src/76383346" xr:uid="{E6370882-C1DF-4E4E-A2C9-4E6B032CB072}"/>
    <hyperlink ref="AJ611" r:id="rId8557" display="https://www.daloopa.com/src/76383239" xr:uid="{0F329DF7-9769-4AFA-BCF5-ED8BE487B48B}"/>
    <hyperlink ref="AN611" r:id="rId8558" display="https://www.daloopa.com/src/76383207" xr:uid="{04761258-5239-45EB-88F1-BA0DAC6CA02C}"/>
    <hyperlink ref="AR611" r:id="rId8559" display="https://www.daloopa.com/src/70323312" xr:uid="{843CF334-B1CE-405B-9B22-8B31F936BD3E}"/>
    <hyperlink ref="A612" r:id="rId8560" xr:uid="{B07ABB81-EB12-4D2E-81AF-7E544DBD6AAC}"/>
    <hyperlink ref="C612" r:id="rId8561" xr:uid="{7113EE94-65B9-446B-8A43-DF8A5CD20550}"/>
    <hyperlink ref="H612" r:id="rId8562" display="https://www.daloopa.com/src/76383640" xr:uid="{37B8506C-4274-46B7-862C-DC8F6545171D}"/>
    <hyperlink ref="L612" r:id="rId8563" display="https://www.daloopa.com/src/76383587" xr:uid="{D9719006-A1AD-4FCF-8A3D-AD421F300932}"/>
    <hyperlink ref="P612" r:id="rId8564" display="https://www.daloopa.com/src/76383541" xr:uid="{DEAA8B92-F9CE-4E54-89E9-AAA16DE50B29}"/>
    <hyperlink ref="T612" r:id="rId8565" display="https://www.daloopa.com/src/76383493" xr:uid="{BEC90E07-7CAE-4C10-A43F-858CB398E51E}"/>
    <hyperlink ref="X612" r:id="rId8566" display="https://www.daloopa.com/src/76383437" xr:uid="{12B707D1-B8DB-4C69-B3D4-CD84657F3AE8}"/>
    <hyperlink ref="AB612" r:id="rId8567" display="https://www.daloopa.com/src/76383389" xr:uid="{DF14FF45-AD01-4966-AA1B-6360F63E061E}"/>
    <hyperlink ref="AF612" r:id="rId8568" display="https://www.daloopa.com/src/76383352" xr:uid="{4A857EFB-1B05-468C-99FA-FA00E42546E6}"/>
    <hyperlink ref="AJ612" r:id="rId8569" display="https://www.daloopa.com/src/76383237" xr:uid="{AB53FA43-64D6-460F-A8EC-3C71C372BCB4}"/>
    <hyperlink ref="AN612" r:id="rId8570" display="https://www.daloopa.com/src/76383197" xr:uid="{F1AB2F55-0491-4FDF-905C-3436EF0DA0D0}"/>
    <hyperlink ref="AR612" r:id="rId8571" display="https://www.daloopa.com/src/70323313" xr:uid="{2D5140CE-5A2E-4E2A-891B-D2B841D3A63C}"/>
    <hyperlink ref="A613" r:id="rId8572" xr:uid="{7E925631-31A2-4E24-B528-E7BCC6E02E35}"/>
    <hyperlink ref="C613" r:id="rId8573" xr:uid="{35E8447B-73C4-4D07-A5D7-FE7D0B032273}"/>
    <hyperlink ref="L613" r:id="rId8574" display="https://www.daloopa.com/src/76383589" xr:uid="{F2786F4C-776E-4426-821F-0AD4BCE78047}"/>
    <hyperlink ref="P613" r:id="rId8575" display="https://www.daloopa.com/src/76383542" xr:uid="{55B42E39-EBBA-4DD1-A6B6-C60AC173BE1A}"/>
    <hyperlink ref="T613" r:id="rId8576" display="https://www.daloopa.com/src/76383494" xr:uid="{E2B58620-F395-49C9-8E13-21DED20031F7}"/>
    <hyperlink ref="X613" r:id="rId8577" display="https://www.daloopa.com/src/76383433" xr:uid="{2D10EC99-8C5B-4E7F-84B1-CD3A407B2265}"/>
    <hyperlink ref="AB613" r:id="rId8578" display="https://www.daloopa.com/src/76383393" xr:uid="{2C25F4DC-D000-474B-930F-ABB48B115005}"/>
    <hyperlink ref="AF613" r:id="rId8579" display="https://www.daloopa.com/src/76383350" xr:uid="{588E948E-8DE2-4925-B882-EB44C00F25CE}"/>
    <hyperlink ref="AJ613" r:id="rId8580" display="https://www.daloopa.com/src/76383240" xr:uid="{7E685232-81D2-483D-84EA-A6C1AB374593}"/>
    <hyperlink ref="AN613" r:id="rId8581" display="https://www.daloopa.com/src/76383200" xr:uid="{F5BC86FA-8C89-4748-BBBB-903E0B0149FE}"/>
    <hyperlink ref="AR613" r:id="rId8582" display="https://www.daloopa.com/src/70323314" xr:uid="{56036FF3-CA6F-4590-BF52-1EC640D3ED9E}"/>
    <hyperlink ref="A614" r:id="rId8583" xr:uid="{1287E3A0-2BC9-4FBF-A671-B367E3E25E7A}"/>
    <hyperlink ref="C614" r:id="rId8584" xr:uid="{33FB69FD-5F5F-494C-A136-B64E12F8FA2A}"/>
    <hyperlink ref="H614" r:id="rId8585" display="https://www.daloopa.com/src/76383628" xr:uid="{940984C1-AD2B-4F1C-9415-D4FB38B79D5A}"/>
    <hyperlink ref="L614" r:id="rId8586" display="https://www.daloopa.com/src/76383583" xr:uid="{0C8BACE5-88AA-4B26-BE89-526D702DC54E}"/>
    <hyperlink ref="P614" r:id="rId8587" display="https://www.daloopa.com/src/76383543" xr:uid="{243CEC50-05F1-46B8-8ECF-6311DFDB6E97}"/>
    <hyperlink ref="T614" r:id="rId8588" display="https://www.daloopa.com/src/76383495" xr:uid="{E7176878-A9F6-48D3-928A-C9AF5DD22420}"/>
    <hyperlink ref="X614" r:id="rId8589" display="https://www.daloopa.com/src/76383441" xr:uid="{ECE084F8-8F44-47A6-BB8B-E54A2BA9B8E2}"/>
    <hyperlink ref="AB614" r:id="rId8590" display="https://www.daloopa.com/src/76383394" xr:uid="{89D51EED-B81D-411B-9CE2-46AE43ABDB92}"/>
    <hyperlink ref="AF614" r:id="rId8591" display="https://www.daloopa.com/src/76383349" xr:uid="{FC08949A-7560-48E3-A0D5-E9D237C2BC27}"/>
    <hyperlink ref="AJ614" r:id="rId8592" display="https://www.daloopa.com/src/76383241" xr:uid="{A750CAF2-1180-4E69-941B-04F25757717E}"/>
    <hyperlink ref="AN614" r:id="rId8593" display="https://www.daloopa.com/src/76383199" xr:uid="{77621250-B554-4FA3-83A8-4A72252EA91D}"/>
    <hyperlink ref="AR614" r:id="rId8594" display="https://www.daloopa.com/src/70323315" xr:uid="{DC31F858-2AC6-4A85-B9F2-50F02649FED8}"/>
    <hyperlink ref="A615" r:id="rId8595" xr:uid="{BFFA0B18-8E51-4EFD-B5DF-868F39E96825}"/>
    <hyperlink ref="C615" r:id="rId8596" xr:uid="{AF6020DE-C010-42B8-9782-7B852BA55280}"/>
    <hyperlink ref="H615" r:id="rId8597" display="https://www.daloopa.com/src/76383629" xr:uid="{0339BFC5-FCA7-4CBB-97C2-4971C28FF90F}"/>
    <hyperlink ref="L615" r:id="rId8598" display="https://www.daloopa.com/src/76383590" xr:uid="{028CC3B5-2B4E-47E2-B01E-C475D5A75788}"/>
    <hyperlink ref="P615" r:id="rId8599" display="https://www.daloopa.com/src/76383544" xr:uid="{D7DD0D2E-5B3C-4079-88B9-D02954A42489}"/>
    <hyperlink ref="T615" r:id="rId8600" display="https://www.daloopa.com/src/76383496" xr:uid="{E2FE93C6-0A1C-4420-9DE5-1BAD58F8EEBE}"/>
    <hyperlink ref="X615" r:id="rId8601" display="https://www.daloopa.com/src/76383435" xr:uid="{7E6A29A9-CEAA-439A-AD16-C876EF80CC92}"/>
    <hyperlink ref="AB615" r:id="rId8602" display="https://www.daloopa.com/src/76383397" xr:uid="{61F8CE00-A82C-4EE3-8715-2AB3B1C98771}"/>
    <hyperlink ref="AF615" r:id="rId8603" display="https://www.daloopa.com/src/76383348" xr:uid="{943D94E6-4FB4-48F7-98BC-CB04770E8F9A}"/>
    <hyperlink ref="AJ615" r:id="rId8604" display="https://www.daloopa.com/src/76383242" xr:uid="{17492186-CFB0-4FCE-9960-1E5AF430D4D5}"/>
    <hyperlink ref="AN615" r:id="rId8605" display="https://www.daloopa.com/src/76383201" xr:uid="{6A2D2D1A-9DDB-413E-9C51-334C3087C303}"/>
    <hyperlink ref="AR615" r:id="rId8606" display="https://www.daloopa.com/src/70323316" xr:uid="{FF776FFA-498B-40D2-8AC3-0E73C5DD2B2C}"/>
    <hyperlink ref="A616" r:id="rId8607" xr:uid="{C10ABCE3-ABFA-4344-85DC-2B9D40B24664}"/>
    <hyperlink ref="C616" r:id="rId8608" xr:uid="{6CC6E13F-4866-433B-AE79-3F66EAEC87E4}"/>
    <hyperlink ref="H616" r:id="rId8609" display="https://www.daloopa.com/src/76383632" xr:uid="{982FBE83-2CA5-41AC-BC58-84729656E59F}"/>
    <hyperlink ref="L616" r:id="rId8610" display="https://www.daloopa.com/src/76383593" xr:uid="{A172FAEA-E5D9-47F2-A29C-3B2A75A99D1D}"/>
    <hyperlink ref="P616" r:id="rId8611" display="https://www.daloopa.com/src/76383545" xr:uid="{7DF94596-FD8B-4DC5-BA74-E1A4CA0C4974}"/>
    <hyperlink ref="T616" r:id="rId8612" display="https://www.daloopa.com/src/76383497" xr:uid="{0737E9B3-8FB4-4AF4-BC75-B1DF87823933}"/>
    <hyperlink ref="X616" r:id="rId8613" display="https://www.daloopa.com/src/76383440" xr:uid="{84021474-CF64-4F25-A049-26829E418FFC}"/>
    <hyperlink ref="AB616" r:id="rId8614" display="https://www.daloopa.com/src/76383395" xr:uid="{8322CFF7-037E-4995-9BC2-0F139F54D3B0}"/>
    <hyperlink ref="A617" r:id="rId8615" xr:uid="{B68A9052-6FC5-481E-B991-228DC2141784}"/>
    <hyperlink ref="C617" r:id="rId8616" xr:uid="{0FBE880A-C379-4219-B0D9-C64C4DD2F43F}"/>
    <hyperlink ref="H617" r:id="rId8617" display="https://www.daloopa.com/src/76383639" xr:uid="{91FAC80D-592F-4CD0-AD6C-A11B39AB1DF3}"/>
    <hyperlink ref="L617" r:id="rId8618" display="https://www.daloopa.com/src/76383598" xr:uid="{513CFC57-6966-4D89-8E2B-B98767A04E9F}"/>
    <hyperlink ref="P617" r:id="rId8619" display="https://www.daloopa.com/src/76383526" xr:uid="{809C4A91-E84B-4875-946B-EA18511496C3}"/>
    <hyperlink ref="T617" r:id="rId8620" display="https://www.daloopa.com/src/76383498" xr:uid="{57A5B8F0-C612-483E-A68C-CAAB0CC93AE4}"/>
    <hyperlink ref="X617" r:id="rId8621" display="https://www.daloopa.com/src/76383445" xr:uid="{8F846BE5-9F36-42AB-A695-F29BF0C7246D}"/>
    <hyperlink ref="AB617" r:id="rId8622" display="https://www.daloopa.com/src/76383396" xr:uid="{B62A135E-0ACB-41A2-B3CF-D7D5F0E99476}"/>
    <hyperlink ref="AF617" r:id="rId8623" display="https://www.daloopa.com/src/76383354" xr:uid="{CED0B658-BDCF-4216-B2B7-198242CACD18}"/>
    <hyperlink ref="AJ617" r:id="rId8624" display="https://www.daloopa.com/src/76383255" xr:uid="{9DE266BB-004F-4F51-B7F6-6E72F73A531D}"/>
    <hyperlink ref="AN617" r:id="rId8625" display="https://www.daloopa.com/src/76383198" xr:uid="{8E5BEA99-0DBC-427B-8B8D-08DB1DC5313B}"/>
    <hyperlink ref="AR617" r:id="rId8626" display="https://www.daloopa.com/src/70323327" xr:uid="{90C99F5A-170D-40E9-B769-7F6E194574C5}"/>
    <hyperlink ref="A618" r:id="rId8627" xr:uid="{7A52BCF6-5535-4385-ACA5-52221AECF75D}"/>
    <hyperlink ref="C618" r:id="rId8628" xr:uid="{C6728386-57C3-4F46-8F38-AF6F364E7E40}"/>
    <hyperlink ref="H618" r:id="rId8629" display="https://www.daloopa.com/src/76383641" xr:uid="{4AAF0DCB-C516-419C-B94E-E383EA6276E4}"/>
    <hyperlink ref="L618" r:id="rId8630" display="https://www.daloopa.com/src/76383594" xr:uid="{53E818F7-096B-4CA1-89C2-51535FADD272}"/>
    <hyperlink ref="X618" r:id="rId8631" display="https://www.daloopa.com/src/76383446" xr:uid="{04075072-6A61-4804-9687-273B843B99FC}"/>
    <hyperlink ref="AB618" r:id="rId8632" display="https://www.daloopa.com/src/76383398" xr:uid="{71927D74-D30B-4B3B-816A-29A34999247F}"/>
    <hyperlink ref="AF618" r:id="rId8633" display="https://www.daloopa.com/src/76383357" xr:uid="{C2A8167B-D7C7-40D3-BD01-333FA20C97B0}"/>
    <hyperlink ref="AJ618" r:id="rId8634" display="https://www.daloopa.com/src/76383244" xr:uid="{1772FC43-EFFE-4EA1-A9D1-E15941867149}"/>
    <hyperlink ref="AN618" r:id="rId8635" display="https://www.daloopa.com/src/76383202" xr:uid="{BDDA5A02-190F-40E1-937A-860E7F474EA1}"/>
    <hyperlink ref="AR618" r:id="rId8636" display="https://www.daloopa.com/src/70323320" xr:uid="{11CC074A-896C-43EE-B2D0-A6F41A6F9EAC}"/>
    <hyperlink ref="A619" r:id="rId8637" xr:uid="{39B22B21-BC95-45B5-A980-427040B14F6B}"/>
    <hyperlink ref="C619" r:id="rId8638" xr:uid="{1A2AFC7A-B333-4766-A4B9-CFC852795C09}"/>
    <hyperlink ref="H619" r:id="rId8639" display="https://www.daloopa.com/src/76383633" xr:uid="{16636272-0C88-41BF-A408-A87ECC3C0850}"/>
    <hyperlink ref="L619" r:id="rId8640" display="https://www.daloopa.com/src/76383596" xr:uid="{B37E10A1-DB11-4435-9E3E-E588A7AD4A33}"/>
    <hyperlink ref="P619" r:id="rId8641" display="https://www.daloopa.com/src/76383527" xr:uid="{CA7C07BD-08D4-4A3C-A8E1-A83093C4A511}"/>
    <hyperlink ref="T619" r:id="rId8642" display="https://www.daloopa.com/src/76383480" xr:uid="{BD7321DB-DDC4-406D-A117-C6EF883BDA74}"/>
    <hyperlink ref="X619" r:id="rId8643" display="https://www.daloopa.com/src/76383449" xr:uid="{39A0D1BD-914C-4AC5-9EF2-8681C329B775}"/>
    <hyperlink ref="AB619" r:id="rId8644" display="https://www.daloopa.com/src/76383399" xr:uid="{0B60B047-D2C6-49DD-AFAE-64FD999ADC10}"/>
    <hyperlink ref="AF619" r:id="rId8645" display="https://www.daloopa.com/src/76383355" xr:uid="{3013BE68-5825-486B-84B0-D55EC76ED268}"/>
    <hyperlink ref="AJ619" r:id="rId8646" display="https://www.daloopa.com/src/76383249" xr:uid="{5368B74E-7DB5-492E-AE73-CE261F2C4B2F}"/>
    <hyperlink ref="AN619" r:id="rId8647" display="https://www.daloopa.com/src/76383203" xr:uid="{E0DB3FE4-CBC6-45CB-AC61-60A22BAE0F8E}"/>
    <hyperlink ref="AR619" r:id="rId8648" display="https://www.daloopa.com/src/70323324" xr:uid="{AACC48BD-D793-4D84-A132-C95FEBEC4A68}"/>
    <hyperlink ref="A620" r:id="rId8649" xr:uid="{AB05D64A-C068-4E5D-870A-70529B89ACBD}"/>
    <hyperlink ref="C620" r:id="rId8650" xr:uid="{451EA3BA-2B71-449D-9474-AC64E96F73E6}"/>
    <hyperlink ref="H620" r:id="rId8651" display="https://www.daloopa.com/src/76383635" xr:uid="{B041DEF6-4388-4897-A4E4-F9F4A7155239}"/>
    <hyperlink ref="L620" r:id="rId8652" display="https://www.daloopa.com/src/76383597" xr:uid="{E9E3FA68-6A84-4267-8A82-F67127B10B1C}"/>
    <hyperlink ref="P620" r:id="rId8653" display="https://www.daloopa.com/src/76383532" xr:uid="{C4EB5C6A-07C5-4038-8BB8-E1DF8516DA2A}"/>
    <hyperlink ref="T620" r:id="rId8654" display="https://www.daloopa.com/src/76383481" xr:uid="{D13F4B99-F7EE-4172-A959-3D3C0A36F124}"/>
    <hyperlink ref="X620" r:id="rId8655" display="https://www.daloopa.com/src/76383451" xr:uid="{1F5ECA5D-EA41-4C1E-923C-2FF4FD172CB7}"/>
    <hyperlink ref="AB620" r:id="rId8656" display="https://www.daloopa.com/src/76383378" xr:uid="{C8A3B495-7907-4A8D-A60E-34BE3B4C8DB7}"/>
    <hyperlink ref="AF620" r:id="rId8657" display="https://www.daloopa.com/src/76383356" xr:uid="{70A8A99F-CE6C-456E-B6A1-5F0FDE5FE691}"/>
    <hyperlink ref="AJ620" r:id="rId8658" display="https://www.daloopa.com/src/76383250" xr:uid="{72B4CDF1-A8D7-4D96-8793-AB3E3EC9E51C}"/>
    <hyperlink ref="AN620" r:id="rId8659" display="https://www.daloopa.com/src/76383205" xr:uid="{4A8D0E92-CE51-40AF-A6F1-024EB0BA1BEC}"/>
    <hyperlink ref="AR620" r:id="rId8660" display="https://www.daloopa.com/src/70323328" xr:uid="{FC96CC78-CFCB-4D0F-AA01-5CFCF4AA77B5}"/>
    <hyperlink ref="A622" r:id="rId8661" xr:uid="{0B74DFB8-AE89-4EAE-B280-3AF142F1217A}"/>
    <hyperlink ref="C622" r:id="rId8662" xr:uid="{DC3017B1-50DE-4B50-8A51-2559E299F87C}"/>
    <hyperlink ref="H622" r:id="rId8663" display="https://www.daloopa.com/src/76383638" xr:uid="{A62B07D1-9AD5-48E3-93F7-5B812AFB9977}"/>
    <hyperlink ref="L622" r:id="rId8664" display="https://www.daloopa.com/src/76383599" xr:uid="{C12A404C-1108-4B1D-B946-416988EFB248}"/>
    <hyperlink ref="P622" r:id="rId8665" display="https://www.daloopa.com/src/76383535" xr:uid="{AC4C2846-A627-4122-AB86-858CEE5D1774}"/>
    <hyperlink ref="X622" r:id="rId8666" display="https://www.daloopa.com/src/76383452" xr:uid="{3AC03C65-6CE7-4A12-A267-0496A2F8A436}"/>
    <hyperlink ref="AB622" r:id="rId8667" display="https://www.daloopa.com/src/76383379" xr:uid="{2B6487AE-B9A9-429C-9257-2BFEB3F454B4}"/>
    <hyperlink ref="AF622" r:id="rId8668" display="https://www.daloopa.com/src/76383358" xr:uid="{ADEA7993-25A5-4AE3-8925-82680D33DA6D}"/>
    <hyperlink ref="AJ622" r:id="rId8669" display="https://www.daloopa.com/src/76383254" xr:uid="{74C76F9D-0E03-4C7D-A636-6CDE3AD0F52E}"/>
    <hyperlink ref="AN622" r:id="rId8670" display="https://www.daloopa.com/src/76383208" xr:uid="{563E8EEA-FB26-4764-BB75-4E76CAF33F68}"/>
    <hyperlink ref="AR622" r:id="rId8671" display="https://www.daloopa.com/src/70323329" xr:uid="{66C6ACEF-8282-4071-9ED6-E312CDE82CE0}"/>
    <hyperlink ref="A623" r:id="rId8672" xr:uid="{992F47CB-1E7B-430E-A949-C833B670344B}"/>
    <hyperlink ref="C623" r:id="rId8673" xr:uid="{58E791E1-F905-44F1-87E2-E77FB8BB7129}"/>
    <hyperlink ref="H623" r:id="rId8674" display="https://www.daloopa.com/src/76383630" xr:uid="{36601BD4-8A6D-4EBB-9627-17E4DD0FDFB1}"/>
    <hyperlink ref="L623" r:id="rId8675" display="https://www.daloopa.com/src/76383591" xr:uid="{D63F8667-32BC-4C07-9700-01FD6A6F0359}"/>
    <hyperlink ref="P623" r:id="rId8676" display="https://www.daloopa.com/src/76383536" xr:uid="{561491B4-4C30-484A-BFFD-D0EC5EF791E4}"/>
    <hyperlink ref="T623" r:id="rId8677" display="https://www.daloopa.com/src/76383483" xr:uid="{BDB72EB8-AFE0-49C8-B2FF-AC6D7E67412F}"/>
    <hyperlink ref="X623" r:id="rId8678" display="https://www.daloopa.com/src/76383434" xr:uid="{68B08BB5-CB94-4F1A-B8D0-30F08B46D893}"/>
    <hyperlink ref="AB623" r:id="rId8679" display="https://www.daloopa.com/src/76383380" xr:uid="{7701F28D-F096-4501-A796-5E5703D522DC}"/>
    <hyperlink ref="AF623" r:id="rId8680" display="https://www.daloopa.com/src/76383359" xr:uid="{4EB2DFF1-91A3-44F5-8C80-3A2CF5855002}"/>
    <hyperlink ref="AJ623" r:id="rId8681" display="https://www.daloopa.com/src/76383253" xr:uid="{192E16B1-06FA-4C15-A924-9C3303C1F7DE}"/>
    <hyperlink ref="AN623" r:id="rId8682" display="https://www.daloopa.com/src/76383206" xr:uid="{5B0627C4-FE6C-4587-AC5B-19C673ECC2FD}"/>
    <hyperlink ref="AR623" r:id="rId8683" display="https://www.daloopa.com/src/70323330" xr:uid="{8ABCAF3F-9BCA-4CAA-988A-8D3ECB34A500}"/>
    <hyperlink ref="A626" r:id="rId8684" xr:uid="{6E132E92-5F5F-4000-9C6D-D4F02F3097E3}"/>
    <hyperlink ref="C626" r:id="rId8685" xr:uid="{1CEDE71C-8001-447D-A349-79701ED49C55}"/>
    <hyperlink ref="H626" r:id="rId8686" display="https://www.daloopa.com/src/76383634" xr:uid="{E5B61DC0-C864-486B-B569-7E262A8278C0}"/>
    <hyperlink ref="L626" r:id="rId8687" display="https://www.daloopa.com/src/76383595" xr:uid="{B4560D12-6D57-4BAC-8CFE-66123831EB78}"/>
    <hyperlink ref="P626" r:id="rId8688" display="https://www.daloopa.com/src/76383530" xr:uid="{B28BC5CF-1EB4-413E-8620-4869C47DD675}"/>
    <hyperlink ref="T626" r:id="rId8689" display="https://www.daloopa.com/src/76383482" xr:uid="{A3C6B9E1-3DC2-4A93-B6D2-B35AD27C2640}"/>
    <hyperlink ref="X626" r:id="rId8690" display="https://www.daloopa.com/src/76383436" xr:uid="{464BDBEE-5E58-4419-BF71-B60FB40EE7E2}"/>
    <hyperlink ref="AB626" r:id="rId8691" display="https://www.daloopa.com/src/76383385" xr:uid="{4FA1A211-E8C8-4889-8502-FC15E2971B19}"/>
    <hyperlink ref="AF626" r:id="rId8692" display="https://www.daloopa.com/src/76383366" xr:uid="{DF2324C7-68DB-45D2-8A89-222420FED1CE}"/>
    <hyperlink ref="AJ626" r:id="rId8693" display="https://www.daloopa.com/src/76383251" xr:uid="{98D829F9-83A7-45C7-A859-5CB96C227FFD}"/>
    <hyperlink ref="AN626" r:id="rId8694" display="https://www.daloopa.com/src/76383204" xr:uid="{004D56AD-2A2C-48C9-B48B-B5A0645871F0}"/>
    <hyperlink ref="AR626" r:id="rId8695" display="https://www.daloopa.com/src/70323325" xr:uid="{AFE94816-319D-422D-AD99-13910F687F38}"/>
    <hyperlink ref="A627" r:id="rId8696" xr:uid="{D2BD2F3B-BFB4-4486-92DA-10763F0351FF}"/>
    <hyperlink ref="C627" r:id="rId8697" xr:uid="{74AC621B-988C-4313-B4C1-F1422CF1BBE5}"/>
    <hyperlink ref="AF627" r:id="rId8698" display="https://www.daloopa.com/src/76383360" xr:uid="{2DBD227E-A28E-4D00-9854-84F3F9970739}"/>
    <hyperlink ref="AJ627" r:id="rId8699" display="https://www.daloopa.com/src/76383248" xr:uid="{F5B6CEC7-0209-4F96-89C4-739C6F61BD4A}"/>
    <hyperlink ref="AN627" r:id="rId8700" display="https://www.daloopa.com/src/76383211" xr:uid="{3BC09DD7-67C1-4372-A0CA-78199F6593BF}"/>
    <hyperlink ref="AR627" r:id="rId8701" display="https://www.daloopa.com/src/70323321" xr:uid="{C12B8118-8772-4682-8855-752AA3B86C38}"/>
    <hyperlink ref="A628" r:id="rId8702" xr:uid="{8210019F-0B85-4DB7-B75D-3A72A90BC15F}"/>
    <hyperlink ref="C628" r:id="rId8703" xr:uid="{8B1FB83E-6DE0-4BDD-97A8-3906DF6F8404}"/>
    <hyperlink ref="H628" r:id="rId8704" display="https://www.daloopa.com/src/76383637" xr:uid="{3A098FB9-E62A-4F07-9280-63ABAFF44F6C}"/>
    <hyperlink ref="L628" r:id="rId8705" display="https://www.daloopa.com/src/76383592" xr:uid="{CFA8736E-710D-4AE6-9DEC-46C4858C34C0}"/>
    <hyperlink ref="P628" r:id="rId8706" display="https://www.daloopa.com/src/76383528" xr:uid="{E107C8D9-9B66-42D7-BEC4-DA15B5C5D80F}"/>
    <hyperlink ref="T628" r:id="rId8707" display="https://www.daloopa.com/src/76383484" xr:uid="{6E38C2DB-52C7-42C1-A317-4CD764BF396D}"/>
    <hyperlink ref="X628" r:id="rId8708" display="https://www.daloopa.com/src/76383443" xr:uid="{3061BB0F-14E0-4E2F-8283-29F1065319EF}"/>
    <hyperlink ref="AB628" r:id="rId8709" display="https://www.daloopa.com/src/76383382" xr:uid="{5EC11BDB-28B3-43E5-9DD6-084095854D2D}"/>
    <hyperlink ref="AF628" r:id="rId8710" display="https://www.daloopa.com/src/76383367" xr:uid="{3DC7EDBB-CC6E-4BAE-AC35-F3F8043ED28B}"/>
    <hyperlink ref="AJ628" r:id="rId8711" display="https://www.daloopa.com/src/76383246" xr:uid="{36F6CB31-D39A-4D0E-8CCA-A4B45A729EE0}"/>
    <hyperlink ref="AN628" r:id="rId8712" display="https://www.daloopa.com/src/76383214" xr:uid="{D4CF314D-D9AA-4B2A-B9E4-545BD36D1857}"/>
    <hyperlink ref="AR628" r:id="rId8713" display="https://www.daloopa.com/src/70323326" xr:uid="{B547FDF1-9B6F-4978-A93F-2E5B999B8ED3}"/>
    <hyperlink ref="A629" r:id="rId8714" xr:uid="{670099C2-A26E-4DD7-BEBC-8F4950C7B238}"/>
    <hyperlink ref="C629" r:id="rId8715" xr:uid="{A6B59809-1615-47CA-8250-D294DEF20342}"/>
    <hyperlink ref="H629" r:id="rId8716" display="https://www.daloopa.com/src/76383642" xr:uid="{253164A2-9695-4107-82DC-BF564152260D}"/>
    <hyperlink ref="L629" r:id="rId8717" display="https://www.daloopa.com/src/76383600" xr:uid="{CF10E6AB-0D18-4D18-95CB-B4674D3CEBE6}"/>
    <hyperlink ref="P629" r:id="rId8718" display="https://www.daloopa.com/src/76383534" xr:uid="{47DAFFBD-B1CC-43D8-B050-B5199FD5E8FC}"/>
    <hyperlink ref="T629" r:id="rId8719" display="https://www.daloopa.com/src/76383486" xr:uid="{69E1076D-5CB8-4589-AF63-F031D2CD5787}"/>
    <hyperlink ref="X629" r:id="rId8720" display="https://www.daloopa.com/src/76383442" xr:uid="{6CA04DDB-FBBA-4790-9C97-62F2D04A0FE1}"/>
    <hyperlink ref="AB629" r:id="rId8721" display="https://www.daloopa.com/src/76383383" xr:uid="{AF2E565E-1861-4789-9867-55E62103CE95}"/>
    <hyperlink ref="AF629" r:id="rId8722" display="https://www.daloopa.com/src/76383365" xr:uid="{C1616308-95EA-46EA-A96F-57EBF852BE20}"/>
    <hyperlink ref="AJ629" r:id="rId8723" display="https://www.daloopa.com/src/76383245" xr:uid="{FC6558DE-5D34-49DC-AD35-3D5931A312F9}"/>
    <hyperlink ref="AN629" r:id="rId8724" display="https://www.daloopa.com/src/76383192" xr:uid="{254F2256-871A-49BD-BB5B-7FEB4826181E}"/>
    <hyperlink ref="AR629" r:id="rId8725" display="https://www.daloopa.com/src/70323323" xr:uid="{354E5C05-3AC3-43A6-8028-98EBDAAC6825}"/>
    <hyperlink ref="A630" r:id="rId8726" xr:uid="{57AAB766-9B49-44E4-B7CF-3801271D3F9A}"/>
    <hyperlink ref="C630" r:id="rId8727" xr:uid="{B0EB3349-3769-4919-871C-12995F2D13FA}"/>
    <hyperlink ref="H630" r:id="rId8728" display="https://www.daloopa.com/src/76383643" xr:uid="{14832207-BEE5-428A-B46C-F19640C55CB1}"/>
    <hyperlink ref="A631" r:id="rId8729" xr:uid="{1A606367-879F-4B8A-8B3B-BA6C385536C6}"/>
    <hyperlink ref="C631" r:id="rId8730" xr:uid="{6676671E-8992-49FD-AE3D-A822EBFD0849}"/>
    <hyperlink ref="X631" r:id="rId8731" display="https://www.daloopa.com/src/76383448" xr:uid="{5B3EA92E-947E-4792-9C07-328139DBCB31}"/>
    <hyperlink ref="AB631" r:id="rId8732" display="https://www.daloopa.com/src/76383381" xr:uid="{6DCFF328-C7C1-4E95-8FBB-A17F2BB248C4}"/>
    <hyperlink ref="AF631" r:id="rId8733" display="https://www.daloopa.com/src/76383363" xr:uid="{D9780E53-08CE-41DB-8057-BD6532927F2C}"/>
    <hyperlink ref="AJ631" r:id="rId8734" display="https://www.daloopa.com/src/76383243" xr:uid="{9A5F8050-C9A5-47DF-A889-271A2CF76CB6}"/>
    <hyperlink ref="AN631" r:id="rId8735" display="https://www.daloopa.com/src/76383193" xr:uid="{C0A764BA-5F9F-4138-95AD-7BF591282309}"/>
    <hyperlink ref="AR631" r:id="rId8736" display="https://www.daloopa.com/src/70323322" xr:uid="{94C5FB75-5B93-4C52-B2C4-4AA57B18B5E4}"/>
    <hyperlink ref="A632" r:id="rId8737" xr:uid="{37E34E6F-5F0C-4EEC-AB67-6629FEA64FB7}"/>
    <hyperlink ref="C632" r:id="rId8738" xr:uid="{D3BEDF84-9974-4E8D-B8BE-51DADE811B62}"/>
    <hyperlink ref="H632" r:id="rId8739" display="https://www.daloopa.com/src/76383631" xr:uid="{3B232E9F-673A-4A0A-9D56-F677D42A87F7}"/>
    <hyperlink ref="L632" r:id="rId8740" display="https://www.daloopa.com/src/76383601" xr:uid="{C8EB9876-1DD2-4429-9B64-A9F3CB212A8C}"/>
    <hyperlink ref="P632" r:id="rId8741" display="https://www.daloopa.com/src/76383533" xr:uid="{DE9FCD40-22C9-45C9-AE93-8C8D4F414477}"/>
    <hyperlink ref="T632" r:id="rId8742" display="https://www.daloopa.com/src/76383485" xr:uid="{F1D28095-881B-478E-A476-6CEF06BDB56A}"/>
    <hyperlink ref="X632" r:id="rId8743" display="https://www.daloopa.com/src/76383447" xr:uid="{2CF69863-C57B-46D8-89D1-94091A49D492}"/>
    <hyperlink ref="AB632" r:id="rId8744" display="https://www.daloopa.com/src/76383384" xr:uid="{837BE4BB-F17E-477F-BF44-E2685F1A031C}"/>
    <hyperlink ref="AF632" r:id="rId8745" display="https://www.daloopa.com/src/76383361" xr:uid="{9E04B911-C2F0-4388-B274-BE8191C233AD}"/>
    <hyperlink ref="AJ632" r:id="rId8746" display="https://www.daloopa.com/src/76383247" xr:uid="{4DE44672-55D9-4065-BA8A-3E510AC1310C}"/>
    <hyperlink ref="AN632" r:id="rId8747" display="https://www.daloopa.com/src/76383196" xr:uid="{D9B48D98-44B5-43BD-AE13-1452795D7897}"/>
    <hyperlink ref="AR632" r:id="rId8748" display="https://www.daloopa.com/src/70323317" xr:uid="{97A16EF6-3DAC-4070-9A56-7FA3730545E2}"/>
    <hyperlink ref="A633" r:id="rId8749" xr:uid="{74833B27-B63F-4D75-A90B-D16AFB3A39CB}"/>
    <hyperlink ref="C633" r:id="rId8750" xr:uid="{4DDF3FC2-3A54-448D-A636-B5D2CF69592B}"/>
    <hyperlink ref="H633" r:id="rId8751" display="https://www.daloopa.com/src/76383627" xr:uid="{560DD8CA-6788-4805-B8A5-6D42F058AF73}"/>
    <hyperlink ref="L633" r:id="rId8752" display="https://www.daloopa.com/src/76383602" xr:uid="{863BFEBC-51F4-430A-AE13-A8E711717553}"/>
    <hyperlink ref="P633" r:id="rId8753" display="https://www.daloopa.com/src/76383531" xr:uid="{D4F80EEE-6765-45CF-BEA2-40351827BB25}"/>
    <hyperlink ref="T633" r:id="rId8754" display="https://www.daloopa.com/src/76383488" xr:uid="{FCCD4FE8-2BF1-4CF0-A282-BADA1CEA8BC3}"/>
    <hyperlink ref="X633" r:id="rId8755" display="https://www.daloopa.com/src/76383438" xr:uid="{79E93D40-0491-4A88-921A-A11E66017544}"/>
    <hyperlink ref="AB633" r:id="rId8756" display="https://www.daloopa.com/src/76383386" xr:uid="{6E05C2F8-8552-4DE3-A559-4322B8D9F311}"/>
    <hyperlink ref="AF633" r:id="rId8757" display="https://www.daloopa.com/src/76383362" xr:uid="{9238D86C-C433-4906-B0D5-085D58FF3CB7}"/>
    <hyperlink ref="AJ633" r:id="rId8758" display="https://www.daloopa.com/src/76383252" xr:uid="{FD12A344-2EEC-4FD7-8BAC-678000D3CA41}"/>
    <hyperlink ref="AN633" r:id="rId8759" display="https://www.daloopa.com/src/76383195" xr:uid="{4DC07D31-501B-4F35-B9A1-B773D0140DD2}"/>
    <hyperlink ref="AR633" r:id="rId8760" display="https://www.daloopa.com/src/70323318" xr:uid="{EB4EEB68-6B25-4C78-B888-C674AF9FAD50}"/>
    <hyperlink ref="A635" r:id="rId8761" xr:uid="{4874FA70-D44A-4B1F-9306-F940F0FA8BCE}"/>
    <hyperlink ref="C635" r:id="rId8762" xr:uid="{073AFF11-0AB3-4688-B378-B64500B37385}"/>
    <hyperlink ref="H635" r:id="rId8763" display="https://www.daloopa.com/src/76383636" xr:uid="{C2B4CB3E-F71A-4D45-B2A0-1A7B71184CC0}"/>
    <hyperlink ref="L635" r:id="rId8764" display="https://www.daloopa.com/src/76383603" xr:uid="{B202F71A-B57E-478D-A2E0-6E7CB28DB918}"/>
    <hyperlink ref="P635" r:id="rId8765" display="https://www.daloopa.com/src/76383529" xr:uid="{4B245A3B-F49E-473A-AC87-311695E1D143}"/>
    <hyperlink ref="T635" r:id="rId8766" display="https://www.daloopa.com/src/76383487" xr:uid="{8F700781-125F-406C-A33F-F64758B780A7}"/>
    <hyperlink ref="X635" r:id="rId8767" display="https://www.daloopa.com/src/76383453" xr:uid="{2E066FEB-752C-49DF-85C2-8B3D64DE3DA3}"/>
    <hyperlink ref="AB635" r:id="rId8768" display="https://www.daloopa.com/src/76383387" xr:uid="{4134298B-D72D-4AB8-9908-94170E89CD14}"/>
    <hyperlink ref="AF635" r:id="rId8769" display="https://www.daloopa.com/src/76383364" xr:uid="{C6432F54-8D94-4EBE-899A-C59E107AAE9C}"/>
    <hyperlink ref="AJ635" r:id="rId8770" display="https://www.daloopa.com/src/76383256" xr:uid="{3F1B9DE7-493D-4EF5-82DD-2DE5C46FB507}"/>
    <hyperlink ref="AN635" r:id="rId8771" display="https://www.daloopa.com/src/76383194" xr:uid="{DC9C66D1-87BD-44E8-9083-2FEE81C34AFB}"/>
    <hyperlink ref="AR635" r:id="rId8772" display="https://www.daloopa.com/src/70323319" xr:uid="{C457C12E-6B8C-4729-99D5-CF0248FDA55A}"/>
    <hyperlink ref="A638" r:id="rId8773" xr:uid="{004BAFDD-3A57-40C9-9866-783040D58E48}"/>
    <hyperlink ref="C638" r:id="rId8774" xr:uid="{A7AC361E-D49B-43CC-986A-58F238E0E089}"/>
    <hyperlink ref="AR638" r:id="rId8775" display="https://www.daloopa.com/src/70323362" xr:uid="{087D416F-F075-469E-9EBE-560832A99C10}"/>
    <hyperlink ref="A639" r:id="rId8776" xr:uid="{B8268401-E3C8-4D6D-93CF-08EF9922B6EF}"/>
    <hyperlink ref="C639" r:id="rId8777" xr:uid="{3655F77E-33CA-40D3-BD74-8185AA58DCFC}"/>
    <hyperlink ref="AR639" r:id="rId8778" display="https://www.daloopa.com/src/70323363" xr:uid="{073087AE-C306-496C-A15D-CC9D0EDA3D12}"/>
    <hyperlink ref="A640" r:id="rId8779" xr:uid="{522AEB80-FDA1-47D7-812A-842609A47F74}"/>
    <hyperlink ref="C640" r:id="rId8780" xr:uid="{87596A9C-B46F-44B6-92D9-0E70C607731E}"/>
    <hyperlink ref="AR640" r:id="rId8781" display="https://www.daloopa.com/src/70323369" xr:uid="{F6A7A8A4-BF62-455F-84E8-96B1553B382A}"/>
    <hyperlink ref="A641" r:id="rId8782" xr:uid="{E1DDAEC3-2CF9-48F5-B1A8-EB9D15511AC3}"/>
    <hyperlink ref="C641" r:id="rId8783" xr:uid="{FA4776FE-6DDF-4F97-BEF2-CFC63B3DFBD5}"/>
    <hyperlink ref="AR641" r:id="rId8784" display="https://www.daloopa.com/src/70323367" xr:uid="{62B1B800-1EBF-47F3-B1AB-DBDC7D0BBCAE}"/>
    <hyperlink ref="A642" r:id="rId8785" xr:uid="{3D0B3B93-4432-4983-A327-D4020E735BF3}"/>
    <hyperlink ref="C642" r:id="rId8786" xr:uid="{1155F693-5887-48E3-8D52-995FED2DA41F}"/>
    <hyperlink ref="AR642" r:id="rId8787" display="https://www.daloopa.com/src/70323370" xr:uid="{DA9F7502-7B00-4E51-A11D-EDAB20971809}"/>
    <hyperlink ref="A643" r:id="rId8788" xr:uid="{1E803446-F55A-4F89-A789-FF165B491296}"/>
    <hyperlink ref="C643" r:id="rId8789" xr:uid="{9AB40A8B-C4E6-430D-9A22-CC12B059E254}"/>
    <hyperlink ref="AR643" r:id="rId8790" display="https://www.daloopa.com/src/70323365" xr:uid="{C49090D5-AD43-430E-B306-DB1AB51E3ED6}"/>
    <hyperlink ref="A644" r:id="rId8791" xr:uid="{35F0F3D4-8665-4AC8-AA21-79590F23C70A}"/>
    <hyperlink ref="C644" r:id="rId8792" xr:uid="{988906C0-2418-4285-A335-5D91FDF34C35}"/>
    <hyperlink ref="AR644" r:id="rId8793" display="https://www.daloopa.com/src/70323366" xr:uid="{D7DD3690-F22B-43A3-9D24-863CFD494744}"/>
    <hyperlink ref="A646" r:id="rId8794" xr:uid="{8416DC18-53D9-4F3D-9A86-4721EAA0A355}"/>
    <hyperlink ref="C646" r:id="rId8795" xr:uid="{DC846D7E-BF49-427C-BA1D-FBCC6E0868AC}"/>
    <hyperlink ref="AR646" r:id="rId8796" display="https://www.daloopa.com/src/70323368" xr:uid="{A94D6DDE-3836-48C9-8860-31E9F6C73BD3}"/>
    <hyperlink ref="A647" r:id="rId8797" xr:uid="{A7FF3F55-2AAB-4ED1-B6C9-BDFA277E7677}"/>
    <hyperlink ref="C647" r:id="rId8798" xr:uid="{DBCD4BE5-84EB-4D29-8C3E-CE021EB2C45B}"/>
    <hyperlink ref="AR647" r:id="rId8799" display="https://www.daloopa.com/src/70323364" xr:uid="{A692F2E9-1C39-4335-BF49-C574B11A2D1C}"/>
    <hyperlink ref="A651" r:id="rId8800" xr:uid="{02609EE6-9DAB-4175-A746-33496A78E90D}"/>
    <hyperlink ref="C651" r:id="rId8801" xr:uid="{EC12ABEB-5E25-4811-80AD-5C30930C87E8}"/>
    <hyperlink ref="I651" r:id="rId8802" display="https://www.daloopa.com/src/8781097" xr:uid="{6B70ACDF-0001-466B-83F9-2F7813C4868E}"/>
    <hyperlink ref="O651" r:id="rId8803" display="https://www.daloopa.com/src/8781071" xr:uid="{A364BAF4-B299-4E0C-B1C8-4A79C1109651}"/>
    <hyperlink ref="R651" r:id="rId8804" display="https://www.daloopa.com/src/8781064" xr:uid="{D170EC68-1063-4E1D-8650-3FC06F86BC5F}"/>
    <hyperlink ref="S651" r:id="rId8805" display="https://www.daloopa.com/src/8781057" xr:uid="{866C49B9-596E-45E9-93FA-8158AF6C93EE}"/>
    <hyperlink ref="T651" r:id="rId8806" display="https://www.daloopa.com/src/8781144" xr:uid="{1F214D36-E136-4BE2-884B-42E67C99187E}"/>
    <hyperlink ref="AA651" r:id="rId8807" display="https://www.daloopa.com/src/8781025" xr:uid="{A2C3157E-8CB2-449D-AE1D-21F863919F01}"/>
    <hyperlink ref="AD651" r:id="rId8808" display="https://www.daloopa.com/src/8781015" xr:uid="{A928229C-5BE5-4D2E-9A5E-435E93A743E8}"/>
    <hyperlink ref="AH651" r:id="rId8809" display="https://www.daloopa.com/src/8847956" xr:uid="{C4C532A6-2B32-47E1-A232-531F1443B0D0}"/>
    <hyperlink ref="AI651" r:id="rId8810" display="https://www.daloopa.com/src/18767631" xr:uid="{9DBFD313-1E78-479D-BAED-59119ABC11F5}"/>
    <hyperlink ref="AK651" r:id="rId8811" display="https://www.daloopa.com/src/23053167" xr:uid="{5E6D81F5-62E4-4D9E-8C07-804BA921AFAE}"/>
    <hyperlink ref="AL651" r:id="rId8812" display="https://www.daloopa.com/src/33999751" xr:uid="{3B0D216E-6FE8-414B-82D4-4CF11129C094}"/>
    <hyperlink ref="AM651" r:id="rId8813" display="https://www.daloopa.com/src/41059781" xr:uid="{44AF5F09-418D-4D89-B974-CA020F67787D}"/>
    <hyperlink ref="AO651" r:id="rId8814" display="https://www.daloopa.com/src/55743991" xr:uid="{27964BDF-7646-40B8-955D-709B36D871F8}"/>
    <hyperlink ref="AP651" r:id="rId8815" display="https://www.daloopa.com/src/60201722" xr:uid="{BC16C8F0-28EF-435D-9B1F-83BA5AD25B90}"/>
    <hyperlink ref="AQ651" r:id="rId8816" display="https://www.daloopa.com/src/64849037" xr:uid="{E589BBA2-3369-4942-BF61-806A7137AB58}"/>
    <hyperlink ref="A652" r:id="rId8817" xr:uid="{34346630-9B42-4CB2-BD7E-0BFDA73D2A8A}"/>
    <hyperlink ref="C652" r:id="rId8818" xr:uid="{56405EF9-7D07-4740-A1FE-D12E3288C9AC}"/>
    <hyperlink ref="F652" r:id="rId8819" display="https://www.daloopa.com/src/8781108" xr:uid="{9AC245EA-C3A6-4813-920D-1269E939830C}"/>
    <hyperlink ref="G652" r:id="rId8820" display="https://www.daloopa.com/src/8781106" xr:uid="{5F8FE5A0-5CA6-4702-8C8E-62482CF08674}"/>
    <hyperlink ref="H652" r:id="rId8821" display="https://www.daloopa.com/src/8781122" xr:uid="{60B1240D-3257-43FA-89D7-1D08E5556029}"/>
    <hyperlink ref="I652" r:id="rId8822" display="https://www.daloopa.com/src/8781098" xr:uid="{188174FA-88E7-47CB-BFE2-FA736847FBB6}"/>
    <hyperlink ref="M652" r:id="rId8823" display="https://www.daloopa.com/src/8781088" xr:uid="{1F56D7D1-034F-4FD2-AB7A-80147C171913}"/>
    <hyperlink ref="N652" r:id="rId8824" display="https://www.daloopa.com/src/8781078" xr:uid="{8F0CC9A0-9955-49AE-B10F-E7464252A6E4}"/>
    <hyperlink ref="O652" r:id="rId8825" display="https://www.daloopa.com/src/8781072" xr:uid="{42418B18-D4CD-44FB-A8D6-EA353F41C76E}"/>
    <hyperlink ref="P652" r:id="rId8826" display="https://www.daloopa.com/src/8781128" xr:uid="{ECB29A47-3A84-4B74-B8ED-24D085D29F93}"/>
    <hyperlink ref="Q652" r:id="rId8827" display="https://www.daloopa.com/src/8781068" xr:uid="{3282935F-9822-4D5D-AB85-77D58DA87E42}"/>
    <hyperlink ref="R652" r:id="rId8828" display="https://www.daloopa.com/src/8781065" xr:uid="{31687B9F-BBF7-4396-8633-E49BBFE52270}"/>
    <hyperlink ref="S652" r:id="rId8829" display="https://www.daloopa.com/src/8781058" xr:uid="{B943C52D-F9A6-4DF1-99D5-0692F0C37907}"/>
    <hyperlink ref="T652" r:id="rId8830" display="https://www.daloopa.com/src/8781145" xr:uid="{F46343CA-3F5D-4907-8629-0B411C71EF29}"/>
    <hyperlink ref="U652" r:id="rId8831" display="https://www.daloopa.com/src/8781052" xr:uid="{37D1530C-9578-449D-B1DE-36008646EBBE}"/>
    <hyperlink ref="V652" r:id="rId8832" display="https://www.daloopa.com/src/8781050" xr:uid="{5312B111-8962-4DE5-913F-E9AC16271242}"/>
    <hyperlink ref="W652" r:id="rId8833" display="https://www.daloopa.com/src/8781044" xr:uid="{D3A0C5E6-394A-4110-8D6E-A69B56D57B31}"/>
    <hyperlink ref="X652" r:id="rId8834" display="https://www.daloopa.com/src/8781152" xr:uid="{1B3D7DE5-B292-483E-ACE9-8EF3E5297E0B}"/>
    <hyperlink ref="Y652" r:id="rId8835" display="https://www.daloopa.com/src/8781038" xr:uid="{BCC6BBAF-724C-4BEB-B774-F33E876A3792}"/>
    <hyperlink ref="Z652" r:id="rId8836" display="https://www.daloopa.com/src/8781032" xr:uid="{A25661BA-9246-4E17-BEF8-0C21E8FED2FF}"/>
    <hyperlink ref="AA652" r:id="rId8837" display="https://www.daloopa.com/src/8781026" xr:uid="{2EDD6B39-A060-4C94-B6C4-70A598569C58}"/>
    <hyperlink ref="AB652" r:id="rId8838" display="https://www.daloopa.com/src/8781163" xr:uid="{928369C8-9A8D-4510-9B22-B99CB88BABAB}"/>
    <hyperlink ref="AC652" r:id="rId8839" display="https://www.daloopa.com/src/8781022" xr:uid="{87D73D2F-FDD6-42EA-9E10-812285BAED09}"/>
    <hyperlink ref="AD652" r:id="rId8840" display="https://www.daloopa.com/src/8781016" xr:uid="{7CE0C5F7-271A-4F8F-AEE4-745030DBDC12}"/>
    <hyperlink ref="AE652" r:id="rId8841" display="https://www.daloopa.com/src/8781006" xr:uid="{77469A05-E1AC-4B9B-A9AC-5467F11F966C}"/>
    <hyperlink ref="AF652" r:id="rId8842" display="https://www.daloopa.com/src/8780995" xr:uid="{3AA0CDEC-5254-4642-840B-E8599C449299}"/>
    <hyperlink ref="AG652" r:id="rId8843" display="https://www.daloopa.com/src/8780992" xr:uid="{D8607371-BE36-4C67-BA9E-E72E3B568F72}"/>
    <hyperlink ref="AH652" r:id="rId8844" display="https://www.daloopa.com/src/8847957" xr:uid="{58A9D96E-295C-4266-95B8-4683EF9CA0F4}"/>
    <hyperlink ref="AI652" r:id="rId8845" display="https://www.daloopa.com/src/18767633" xr:uid="{F766A933-7428-486D-8C0D-3C150EEE3AFA}"/>
    <hyperlink ref="AJ652" r:id="rId8846" display="https://www.daloopa.com/src/23060605" xr:uid="{FD5C534E-579C-4E08-BFA1-003859C1AFB9}"/>
    <hyperlink ref="AK652" r:id="rId8847" display="https://www.daloopa.com/src/23053168" xr:uid="{38B58AC0-F14C-427B-A74C-B34C6377D438}"/>
    <hyperlink ref="AL652" r:id="rId8848" display="https://www.daloopa.com/src/33999749" xr:uid="{32F0CA7E-DDEB-43C4-A8AA-95F96178E374}"/>
    <hyperlink ref="AM652" r:id="rId8849" display="https://www.daloopa.com/src/41059782" xr:uid="{93EDF28B-71D4-4418-A694-B06BA8464C90}"/>
    <hyperlink ref="AN652" r:id="rId8850" display="https://www.daloopa.com/src/50570569" xr:uid="{078152B1-2585-4447-A572-AB71329AB150}"/>
    <hyperlink ref="AO652" r:id="rId8851" display="https://www.daloopa.com/src/55743989" xr:uid="{766A8FBE-B1EF-4DA7-9CEF-BDA50E7D21B2}"/>
    <hyperlink ref="AP652" r:id="rId8852" display="https://www.daloopa.com/src/60201724" xr:uid="{27A898BC-E7C7-46FF-83A2-7F2125C52DB6}"/>
    <hyperlink ref="AQ652" r:id="rId8853" display="https://www.daloopa.com/src/64849036" xr:uid="{73105106-195F-4A32-9799-FE78D6B9D268}"/>
    <hyperlink ref="AR652" r:id="rId8854" display="https://www.daloopa.com/src/70318283" xr:uid="{ECF121E8-584C-4420-9D92-1B66F07E9A60}"/>
    <hyperlink ref="A653" r:id="rId8855" xr:uid="{D8361BFB-74AD-4A93-890E-3F6AEFF32791}"/>
    <hyperlink ref="C653" r:id="rId8856" xr:uid="{6BB88602-106B-4F6B-B49B-6018E010B607}"/>
    <hyperlink ref="E653" r:id="rId8857" display="https://www.daloopa.com/src/8781117" xr:uid="{0CBF26C9-9A1B-4B32-8789-DD747DADC690}"/>
    <hyperlink ref="I653" r:id="rId8858" display="https://www.daloopa.com/src/8781099" xr:uid="{2A7B02B7-EA32-433C-ADFA-044B9632B476}"/>
    <hyperlink ref="M653" r:id="rId8859" display="https://www.daloopa.com/src/8781089" xr:uid="{BCA044ED-9986-458F-BE27-F77FD0034F5E}"/>
    <hyperlink ref="Q653" r:id="rId8860" display="https://www.daloopa.com/src/8781069" xr:uid="{1DB7F7A0-EED1-43D1-B4AD-A740DEB2C128}"/>
    <hyperlink ref="R653" r:id="rId8861" display="https://www.daloopa.com/src/8781066" xr:uid="{20AA82B5-BF26-4170-A669-051DFC0E597F}"/>
    <hyperlink ref="S653" r:id="rId8862" display="https://www.daloopa.com/src/8781059" xr:uid="{22EBC841-9F18-429E-AF82-9501A662FD7F}"/>
    <hyperlink ref="T653" r:id="rId8863" display="https://www.daloopa.com/src/8781146" xr:uid="{3B544666-D146-455A-929E-E37F96F12612}"/>
    <hyperlink ref="W653" r:id="rId8864" display="https://www.daloopa.com/src/8781045" xr:uid="{F27FEA34-CE2D-4DBC-8C4E-97DFDE258E54}"/>
    <hyperlink ref="X653" r:id="rId8865" display="https://www.daloopa.com/src/8781153" xr:uid="{339CF139-A09A-483D-A1D7-AC3B97284E1E}"/>
    <hyperlink ref="Y653" r:id="rId8866" display="https://www.daloopa.com/src/8781039" xr:uid="{8556D749-D0C5-4363-87CE-CFA2A7869496}"/>
    <hyperlink ref="Z653" r:id="rId8867" display="https://www.daloopa.com/src/8781033" xr:uid="{87256F7F-5248-493C-9941-CE4D981D8C42}"/>
    <hyperlink ref="AA653" r:id="rId8868" display="https://www.daloopa.com/src/8781027" xr:uid="{06D5A899-0CA7-4AF8-8A99-DE701D5841E8}"/>
    <hyperlink ref="AB653" r:id="rId8869" display="https://www.daloopa.com/src/8781164" xr:uid="{5A1D2529-ACE5-4F5D-B632-1B8047FB51BC}"/>
    <hyperlink ref="AC653" r:id="rId8870" display="https://www.daloopa.com/src/8781023" xr:uid="{D9B4E458-CA83-4B54-8FB2-C6ECB02B7A02}"/>
    <hyperlink ref="AD653" r:id="rId8871" display="https://www.daloopa.com/src/8781017" xr:uid="{6EEF7A08-B1E5-4693-B098-03C4836D1058}"/>
    <hyperlink ref="AE653" r:id="rId8872" display="https://www.daloopa.com/src/8781007" xr:uid="{63F83414-C236-40EA-8A1C-F24175B623C4}"/>
    <hyperlink ref="AF653" r:id="rId8873" display="https://www.daloopa.com/src/8780996" xr:uid="{CB5A4C29-F018-4926-95C6-A0A31BEA3AE4}"/>
    <hyperlink ref="AI653" r:id="rId8874" display="https://www.daloopa.com/src/18767634" xr:uid="{D64F4B0A-FB0C-448D-BEAA-2D0B956BA63C}"/>
    <hyperlink ref="AJ653" r:id="rId8875" display="https://www.daloopa.com/src/23060604" xr:uid="{3E67D97C-5D8A-4A77-A012-06335220173D}"/>
    <hyperlink ref="AK653" r:id="rId8876" display="https://www.daloopa.com/src/23053166" xr:uid="{00E72FC8-F89C-4D33-A480-A226D6A3D21E}"/>
    <hyperlink ref="AL653" r:id="rId8877" display="https://www.daloopa.com/src/33999750" xr:uid="{627D9AE9-943C-4C94-8F7B-2EDAEAFD8FB9}"/>
    <hyperlink ref="AN653" r:id="rId8878" display="https://www.daloopa.com/src/50570570" xr:uid="{E4EC5BE6-19A9-492E-B5F4-AEED1B218171}"/>
    <hyperlink ref="AO653" r:id="rId8879" display="https://www.daloopa.com/src/55743992" xr:uid="{5AF0E1A1-8E57-49FB-8693-75FD4DDB4BFF}"/>
    <hyperlink ref="AP653" r:id="rId8880" display="https://www.daloopa.com/src/60201723" xr:uid="{BF7D4140-C896-4ED8-83EA-A3B0A1D3E0F0}"/>
    <hyperlink ref="AR653" r:id="rId8881" display="https://www.daloopa.com/src/70318284" xr:uid="{0D8B6089-AF9E-4FD2-BE63-9179B54761E4}"/>
    <hyperlink ref="A654" r:id="rId8882" xr:uid="{52C354EC-9D5D-4288-9EF1-C88BB64833C7}"/>
    <hyperlink ref="C654" r:id="rId8883" xr:uid="{CB3559F5-31E2-4B43-AC70-93B28C70525A}"/>
    <hyperlink ref="E654" r:id="rId8884" display="https://www.daloopa.com/src/8781118" xr:uid="{9CF3FF2F-3D0E-4E62-A59A-73C1C51C085D}"/>
    <hyperlink ref="F654" r:id="rId8885" display="https://www.daloopa.com/src/8781109" xr:uid="{D17A4B1A-41D6-4160-90D0-6E764515A3B9}"/>
    <hyperlink ref="G654" r:id="rId8886" display="https://www.daloopa.com/src/8781107" xr:uid="{3C0D402C-ECB2-4D81-81F5-FD230ABDCE3A}"/>
    <hyperlink ref="H654" r:id="rId8887" display="https://www.daloopa.com/src/8781123" xr:uid="{40712584-3771-40D1-BAD1-824EAD30E04A}"/>
    <hyperlink ref="I654" r:id="rId8888" display="https://www.daloopa.com/src/8781100" xr:uid="{4274B394-1234-40E2-BEB8-CB324B213F8C}"/>
    <hyperlink ref="M654" r:id="rId8889" display="https://www.daloopa.com/src/8781090" xr:uid="{48F2066B-DF99-4A1C-B907-1F625F7FB413}"/>
    <hyperlink ref="N654" r:id="rId8890" display="https://www.daloopa.com/src/8781079" xr:uid="{7C5D3FB2-A537-40F6-9F1B-51E6350D1390}"/>
    <hyperlink ref="O654" r:id="rId8891" display="https://www.daloopa.com/src/8781073" xr:uid="{BDFE611E-A583-4176-B21B-35AEA996BCFA}"/>
    <hyperlink ref="P654" r:id="rId8892" display="https://www.daloopa.com/src/8781129" xr:uid="{3902D924-7490-4A87-A209-37A62664F64F}"/>
    <hyperlink ref="Q654" r:id="rId8893" display="https://www.daloopa.com/src/8781070" xr:uid="{B60EE772-B57E-4B4C-BC5D-60BFAB8B9A83}"/>
    <hyperlink ref="R654" r:id="rId8894" display="https://www.daloopa.com/src/8781067" xr:uid="{1B5B02EE-8A48-4C68-82DC-496160F55054}"/>
    <hyperlink ref="S654" r:id="rId8895" display="https://www.daloopa.com/src/8781060" xr:uid="{E9E59526-2D74-4DA0-899F-9E85BD9E663E}"/>
    <hyperlink ref="T654" r:id="rId8896" display="https://www.daloopa.com/src/8781147" xr:uid="{F23A8FC7-3B98-4DB4-8CD6-3AABA15BF416}"/>
    <hyperlink ref="U654" r:id="rId8897" display="https://www.daloopa.com/src/8781053" xr:uid="{7062C8A9-A221-444C-A6DB-A95CD219CD94}"/>
    <hyperlink ref="V654" r:id="rId8898" display="https://www.daloopa.com/src/8781051" xr:uid="{9D85D151-779F-47B9-8241-00B2E16BEC84}"/>
    <hyperlink ref="W654" r:id="rId8899" display="https://www.daloopa.com/src/8781046" xr:uid="{BD703E68-46D2-44A2-81BB-04953206EC83}"/>
    <hyperlink ref="X654" r:id="rId8900" display="https://www.daloopa.com/src/8781154" xr:uid="{6CE49F5F-913A-433F-9B7F-F695041466F5}"/>
    <hyperlink ref="Y654" r:id="rId8901" display="https://www.daloopa.com/src/8781040" xr:uid="{1A845911-C13E-4286-B2CC-982D66B9A840}"/>
    <hyperlink ref="Z654" r:id="rId8902" display="https://www.daloopa.com/src/8781034" xr:uid="{E19A929D-CF9D-4586-BA9D-CE6D41AEF88A}"/>
    <hyperlink ref="AA654" r:id="rId8903" display="https://www.daloopa.com/src/8781028" xr:uid="{824208D6-02E3-44EE-A535-FD7A1F6572B1}"/>
    <hyperlink ref="AB654" r:id="rId8904" display="https://www.daloopa.com/src/8781165" xr:uid="{18912BFD-69D6-47DF-B096-35DD6BCDFE1B}"/>
    <hyperlink ref="AC654" r:id="rId8905" display="https://www.daloopa.com/src/8781024" xr:uid="{A8E237AE-F4DF-451B-8D87-A6458D7FC955}"/>
    <hyperlink ref="AD654" r:id="rId8906" display="https://www.daloopa.com/src/8781018" xr:uid="{10BECB16-B0F5-4A54-ACB4-EF47864CC434}"/>
    <hyperlink ref="AE654" r:id="rId8907" display="https://www.daloopa.com/src/8781008" xr:uid="{AA290CCA-A2F5-435F-A76A-5B7D9E0DBF3C}"/>
    <hyperlink ref="AF654" r:id="rId8908" display="https://www.daloopa.com/src/8780997" xr:uid="{C74A571B-96E0-4D0C-9C66-3BB35EB4678A}"/>
    <hyperlink ref="AG654" r:id="rId8909" display="https://www.daloopa.com/src/8780993" xr:uid="{0551A8C7-3F00-4058-9491-C47F4F4387DE}"/>
    <hyperlink ref="AH654" r:id="rId8910" display="https://www.daloopa.com/src/8847958" xr:uid="{110AC871-1594-45C2-93E9-3903CFA86B83}"/>
    <hyperlink ref="AI654" r:id="rId8911" display="https://www.daloopa.com/src/18767632" xr:uid="{CCDB850D-7818-48D2-A3CD-86D4C0E385AE}"/>
    <hyperlink ref="AJ654" r:id="rId8912" display="https://www.daloopa.com/src/23060603" xr:uid="{B685DFDD-ADE9-48F0-A685-9F3156A13110}"/>
    <hyperlink ref="AK654" r:id="rId8913" display="https://www.daloopa.com/src/23053165" xr:uid="{BAA6F3A2-39E2-4E06-8407-1DFDE7274AF6}"/>
    <hyperlink ref="AL654" r:id="rId8914" display="https://www.daloopa.com/src/33999748" xr:uid="{8EAECD28-D71B-4974-B44D-13C7DFB73484}"/>
    <hyperlink ref="AM654" r:id="rId8915" display="https://www.daloopa.com/src/41059783" xr:uid="{6B414276-555C-49B9-9FC7-37260C156CE7}"/>
    <hyperlink ref="AN654" r:id="rId8916" display="https://www.daloopa.com/src/50570571" xr:uid="{C73BF031-CDC6-4A7B-985E-78591D97B510}"/>
    <hyperlink ref="AO654" r:id="rId8917" display="https://www.daloopa.com/src/55743990" xr:uid="{C77B4021-3DE1-4BE9-BD7C-6ED019162C6C}"/>
    <hyperlink ref="AP654" r:id="rId8918" display="https://www.daloopa.com/src/60201725" xr:uid="{96FCC869-507C-447D-882E-5C8C9D69B554}"/>
    <hyperlink ref="AQ654" r:id="rId8919" display="https://www.daloopa.com/src/64849035" xr:uid="{D6893F1C-F90A-422B-8E92-D3C14A8CC1E0}"/>
    <hyperlink ref="AR654" r:id="rId8920" display="https://www.daloopa.com/src/70318285" xr:uid="{891CF70B-1A17-4330-ACE1-E272E54C866A}"/>
    <hyperlink ref="AU654" r:id="rId8921" display="https://www.daloopa.com/src/45801655" xr:uid="{F7233656-95CA-4C9D-984A-05D43673EADA}"/>
    <hyperlink ref="AW654" r:id="rId8922" display="https://www.daloopa.com/src/45801656" xr:uid="{69C39D01-3640-473E-B2BB-D35747966538}"/>
    <hyperlink ref="AX654" r:id="rId8923" display="https://www.daloopa.com/src/45801657" xr:uid="{A1BBB588-06E8-4975-B860-0EB445AD3C29}"/>
    <hyperlink ref="AY654" r:id="rId8924" display="https://www.daloopa.com/src/45801658" xr:uid="{C99C4D06-EFE5-47DC-ACEF-410BA7D8D0E3}"/>
    <hyperlink ref="AZ654" r:id="rId8925" display="https://www.daloopa.com/src/45801659" xr:uid="{06FE0780-A6B8-4DDA-AE9A-78D25DF019AA}"/>
    <hyperlink ref="BA654" r:id="rId8926" display="https://www.daloopa.com/src/45801660" xr:uid="{B512D0EF-DCDB-4619-AA2A-E77C352133EF}"/>
    <hyperlink ref="BB654" r:id="rId8927" display="https://www.daloopa.com/src/45801661" xr:uid="{A4028354-8DD2-4DE6-8C25-8D2B5CF9412D}"/>
    <hyperlink ref="BC654" r:id="rId8928" display="https://www.daloopa.com/src/51172105" xr:uid="{2AFCBAFB-87AF-4FCF-B582-B27A9946B743}"/>
    <hyperlink ref="BD654" r:id="rId8929" display="https://www.daloopa.com/src/70328433" xr:uid="{AACF2E3B-649A-4DBF-8FAE-0D8A484F1BF1}"/>
    <hyperlink ref="A657" r:id="rId8930" xr:uid="{FDA98381-7DE3-41EE-A0A5-D4A461CC5780}"/>
    <hyperlink ref="C657" r:id="rId8931" xr:uid="{D1114BC9-DFDF-4B81-B451-5E10F08C6692}"/>
    <hyperlink ref="E657" r:id="rId8932" display="https://www.daloopa.com/src/8783511" xr:uid="{926AC7D1-9FE3-4B3E-BB4F-1FEF28B9B427}"/>
    <hyperlink ref="F657" r:id="rId8933" display="https://www.daloopa.com/src/8783506" xr:uid="{49EA64ED-84F9-4E38-A0AB-771DDE963D36}"/>
    <hyperlink ref="G657" r:id="rId8934" display="https://www.daloopa.com/src/8783502" xr:uid="{A364576B-2CA1-4289-BA61-65897FA7E499}"/>
    <hyperlink ref="H657" r:id="rId8935" display="https://www.daloopa.com/src/8783495" xr:uid="{3703A39C-171E-4CF1-8FFB-BB6E0041D5A0}"/>
    <hyperlink ref="I657" r:id="rId8936" display="https://www.daloopa.com/src/8783490" xr:uid="{F7E2969D-09F9-42D7-AB51-583BA6E7D9CC}"/>
    <hyperlink ref="J657" r:id="rId8937" display="https://www.daloopa.com/src/8783486" xr:uid="{E2AFA0A1-8DDE-4C1F-9DA4-9C1128693411}"/>
    <hyperlink ref="K657" r:id="rId8938" display="https://www.daloopa.com/src/8783480" xr:uid="{0DD0AA26-2274-47EF-BAB4-4FBD85E6BB29}"/>
    <hyperlink ref="L657" r:id="rId8939" display="https://www.daloopa.com/src/8783476" xr:uid="{447F7D83-7A47-4077-BE72-46965D51C4C4}"/>
    <hyperlink ref="M657" r:id="rId8940" display="https://www.daloopa.com/src/8783470" xr:uid="{DDA8F0BA-2260-443D-822F-A876C6BF2760}"/>
    <hyperlink ref="N657" r:id="rId8941" display="https://www.daloopa.com/src/8783464" xr:uid="{2762D0EC-0A4B-4201-892E-C67069F22EAF}"/>
    <hyperlink ref="O657" r:id="rId8942" display="https://www.daloopa.com/src/8783460" xr:uid="{D4B43B81-A98F-4C86-961D-D943F5F8046D}"/>
    <hyperlink ref="P657" r:id="rId8943" display="https://www.daloopa.com/src/8783456" xr:uid="{71DE11B6-F78F-4142-A8A6-BE0514497DA4}"/>
    <hyperlink ref="Q657" r:id="rId8944" display="https://www.daloopa.com/src/8783452" xr:uid="{A2807C21-7A7E-4120-A8A1-7E6915D6B3D3}"/>
    <hyperlink ref="R657" r:id="rId8945" display="https://www.daloopa.com/src/8783448" xr:uid="{F6AC098B-9248-4167-BBE9-ADE6CFCC6AD5}"/>
    <hyperlink ref="S657" r:id="rId8946" display="https://www.daloopa.com/src/8783444" xr:uid="{4A3E7F22-F6AA-4936-A2CF-11D3F46C51EC}"/>
    <hyperlink ref="T657" r:id="rId8947" display="https://www.daloopa.com/src/8783440" xr:uid="{1298A46B-A1D9-4F49-8800-F266DEBDE584}"/>
    <hyperlink ref="U657" r:id="rId8948" display="https://www.daloopa.com/src/8783435" xr:uid="{7478BCB5-AC06-4122-97DB-6E4C4B84AE58}"/>
    <hyperlink ref="V657" r:id="rId8949" display="https://www.daloopa.com/src/8783430" xr:uid="{03CED59F-69D0-404C-80B0-E6B51D0533ED}"/>
    <hyperlink ref="W657" r:id="rId8950" display="https://www.daloopa.com/src/8783426" xr:uid="{CE90482D-A6C0-4247-A451-8AEA261672B2}"/>
    <hyperlink ref="X657" r:id="rId8951" display="https://www.daloopa.com/src/8783422" xr:uid="{2ECFFB77-8CCE-43FA-93AD-0062920C5F03}"/>
    <hyperlink ref="Y657" r:id="rId8952" display="https://www.daloopa.com/src/8783418" xr:uid="{EF2EFC3D-637B-4926-A003-F6DFD8935349}"/>
    <hyperlink ref="Z657" r:id="rId8953" display="https://www.daloopa.com/src/8783414" xr:uid="{FAAAEF27-CE90-422D-9947-AA694FB24325}"/>
    <hyperlink ref="AA657" r:id="rId8954" display="https://www.daloopa.com/src/8783410" xr:uid="{E2E327F4-3F88-4FC9-87B8-DADE21246F98}"/>
    <hyperlink ref="AB657" r:id="rId8955" display="https://www.daloopa.com/src/8781274" xr:uid="{D7692FFB-401A-42F9-BE43-129352B666C9}"/>
    <hyperlink ref="AC657" r:id="rId8956" display="https://www.daloopa.com/src/8781255" xr:uid="{8D2B7581-04D1-4615-998D-26115EFD744F}"/>
    <hyperlink ref="AD657" r:id="rId8957" display="https://www.daloopa.com/src/8781251" xr:uid="{73603ED4-B644-4632-BA6C-AD784B4FBE73}"/>
    <hyperlink ref="AE657" r:id="rId8958" display="https://www.daloopa.com/src/8781228" xr:uid="{EC5CCCF9-D751-4811-A840-2B368EDAA989}"/>
    <hyperlink ref="AF657" r:id="rId8959" display="https://www.daloopa.com/src/8781265" xr:uid="{B0D4A5BA-61A5-43AD-B284-6565E1B7CF4E}"/>
    <hyperlink ref="AG657" r:id="rId8960" display="https://www.daloopa.com/src/8781232" xr:uid="{77165F4A-4F03-4F35-87EE-2C5B7E2F325B}"/>
    <hyperlink ref="AH657" r:id="rId8961" display="https://www.daloopa.com/src/8847959" xr:uid="{CBC7709E-6828-4C42-BEA3-89BA62D998C5}"/>
    <hyperlink ref="AI657" r:id="rId8962" display="https://www.daloopa.com/src/18767678" xr:uid="{5F9B3853-D0DE-417A-A99B-FB0E43DADA4D}"/>
    <hyperlink ref="AJ657" r:id="rId8963" display="https://www.daloopa.com/src/23060619" xr:uid="{706607BA-4292-4BED-8DA6-704435C3E5BB}"/>
    <hyperlink ref="AK657" r:id="rId8964" display="https://www.daloopa.com/src/23053199" xr:uid="{D3DB81AA-2357-4626-A6B3-7FFAA89A27A3}"/>
    <hyperlink ref="AL657" r:id="rId8965" display="https://www.daloopa.com/src/33999774" xr:uid="{27AD4A0B-27B0-43BD-9A10-A075D34E9790}"/>
    <hyperlink ref="AM657" r:id="rId8966" display="https://www.daloopa.com/src/41059793" xr:uid="{08B9FA68-B092-4FFA-978B-3AE9F94C8870}"/>
    <hyperlink ref="AN657" r:id="rId8967" display="https://www.daloopa.com/src/50570611" xr:uid="{54CB20B8-65CF-4645-80A8-A6E74D5746BD}"/>
    <hyperlink ref="AO657" r:id="rId8968" display="https://www.daloopa.com/src/55743995" xr:uid="{AEDA63CA-D32E-4B3A-8596-FE5E9DB581C1}"/>
    <hyperlink ref="AP657" r:id="rId8969" display="https://www.daloopa.com/src/60201759" xr:uid="{5F675896-07E3-465E-B4C4-5F55F6627D80}"/>
    <hyperlink ref="AQ657" r:id="rId8970" display="https://www.daloopa.com/src/64848723" xr:uid="{9131F3CA-C7D6-4AC4-B02F-D92065392CD4}"/>
    <hyperlink ref="AR657" r:id="rId8971" display="https://www.daloopa.com/src/70318311" xr:uid="{3D832BF0-A75C-400A-94BA-1649E1B7F1EB}"/>
    <hyperlink ref="A658" r:id="rId8972" xr:uid="{25B4196A-9377-4B90-9029-08D1EEA1AF26}"/>
    <hyperlink ref="C658" r:id="rId8973" xr:uid="{D76EBC21-0E7B-4983-9DAD-D6218BDB046E}"/>
    <hyperlink ref="E658" r:id="rId8974" display="https://www.daloopa.com/src/8783512" xr:uid="{5701E058-4A5A-439F-9563-9DDB922D3A2D}"/>
    <hyperlink ref="F658" r:id="rId8975" display="https://www.daloopa.com/src/8783507" xr:uid="{2A1A069A-FE15-4118-ADE7-815531D8D35D}"/>
    <hyperlink ref="G658" r:id="rId8976" display="https://www.daloopa.com/src/8783503" xr:uid="{B65C20ED-2229-4A46-8673-1ACAAD1D9502}"/>
    <hyperlink ref="H658" r:id="rId8977" display="https://www.daloopa.com/src/8783496" xr:uid="{5F839B7F-70D7-4A8D-9011-5CAAA65751D6}"/>
    <hyperlink ref="I658" r:id="rId8978" display="https://www.daloopa.com/src/8783491" xr:uid="{CE2F19B1-A299-4E87-908F-CD6822DA4E53}"/>
    <hyperlink ref="J658" r:id="rId8979" display="https://www.daloopa.com/src/8783487" xr:uid="{FBA32D3D-737F-46F4-830D-D0A44CEC908D}"/>
    <hyperlink ref="K658" r:id="rId8980" display="https://www.daloopa.com/src/8783481" xr:uid="{72FDD367-1D1B-4EDA-BD62-637F360C8D4A}"/>
    <hyperlink ref="L658" r:id="rId8981" display="https://www.daloopa.com/src/8783475" xr:uid="{2D581EB7-6D52-4478-8270-101E68A20B00}"/>
    <hyperlink ref="M658" r:id="rId8982" display="https://www.daloopa.com/src/8783471" xr:uid="{8A39537B-2E87-4FB4-B948-D3E4773CFBC1}"/>
    <hyperlink ref="N658" r:id="rId8983" display="https://www.daloopa.com/src/8783465" xr:uid="{12861D9A-F602-4EC3-A314-62E56EE0E28F}"/>
    <hyperlink ref="O658" r:id="rId8984" display="https://www.daloopa.com/src/8783461" xr:uid="{C856A0C8-74A5-47AF-B552-48753AF4362A}"/>
    <hyperlink ref="P658" r:id="rId8985" display="https://www.daloopa.com/src/8783457" xr:uid="{C52836C3-DBE9-492B-81A5-F5A94B64AE45}"/>
    <hyperlink ref="Q658" r:id="rId8986" display="https://www.daloopa.com/src/8783453" xr:uid="{13B0B53F-3A3F-4D3C-9E1E-CD73649F87B0}"/>
    <hyperlink ref="R658" r:id="rId8987" display="https://www.daloopa.com/src/8783449" xr:uid="{EE4D9C12-956F-4929-8F24-4F7D444A3AE7}"/>
    <hyperlink ref="S658" r:id="rId8988" display="https://www.daloopa.com/src/8783445" xr:uid="{CEE518FC-EE62-4B1C-B9AC-FF9BB703EF98}"/>
    <hyperlink ref="T658" r:id="rId8989" display="https://www.daloopa.com/src/8783441" xr:uid="{D96D7DB0-321C-45BD-B37F-B74E7E2D59F2}"/>
    <hyperlink ref="U658" r:id="rId8990" display="https://www.daloopa.com/src/8783436" xr:uid="{D18A202A-F539-458E-8997-C4BE782865E1}"/>
    <hyperlink ref="V658" r:id="rId8991" display="https://www.daloopa.com/src/8783431" xr:uid="{F83C8430-8F59-4472-BB16-CAF39470BB1D}"/>
    <hyperlink ref="W658" r:id="rId8992" display="https://www.daloopa.com/src/8783427" xr:uid="{6AD79D9D-A53B-40C6-9549-F6776F1CB8A5}"/>
    <hyperlink ref="X658" r:id="rId8993" display="https://www.daloopa.com/src/8783423" xr:uid="{EFBB8964-0E81-4F90-925F-47F34672B541}"/>
    <hyperlink ref="Y658" r:id="rId8994" display="https://www.daloopa.com/src/8783419" xr:uid="{6AA46F1D-B1D9-453D-8CAD-0E83618087F7}"/>
    <hyperlink ref="Z658" r:id="rId8995" display="https://www.daloopa.com/src/8783415" xr:uid="{E16B3970-9914-4EA5-AA94-3A3067A761F1}"/>
    <hyperlink ref="AA658" r:id="rId8996" display="https://www.daloopa.com/src/8783411" xr:uid="{97A1665C-AD94-41DA-A4B5-47C5DCEC1B5C}"/>
    <hyperlink ref="AB658" r:id="rId8997" display="https://www.daloopa.com/src/8781275" xr:uid="{76EF0237-1D87-47CE-BE12-E484EE20EED4}"/>
    <hyperlink ref="AC658" r:id="rId8998" display="https://www.daloopa.com/src/8781256" xr:uid="{4DA6A952-B512-4DFA-9E42-B77DF39B2B0D}"/>
    <hyperlink ref="AD658" r:id="rId8999" display="https://www.daloopa.com/src/8781252" xr:uid="{6A0C5BAD-7ADF-4DED-BA01-598062076FF0}"/>
    <hyperlink ref="AE658" r:id="rId9000" display="https://www.daloopa.com/src/8781229" xr:uid="{2D2AB881-C7CB-42A4-8078-C0471A10DA4E}"/>
    <hyperlink ref="AF658" r:id="rId9001" display="https://www.daloopa.com/src/8781266" xr:uid="{58F4A29E-9CC6-4DF2-9AE6-FE1DA70B3F27}"/>
    <hyperlink ref="AG658" r:id="rId9002" display="https://www.daloopa.com/src/8781233" xr:uid="{C0D90A30-A673-4A2E-8221-69D5894D2601}"/>
    <hyperlink ref="AH658" r:id="rId9003" display="https://www.daloopa.com/src/8847960" xr:uid="{B439A05B-AE46-4FAA-8CD2-6F02FB52B643}"/>
    <hyperlink ref="AI658" r:id="rId9004" display="https://www.daloopa.com/src/18767679" xr:uid="{73C821FB-459C-478F-BE55-EADDBE1E6F67}"/>
    <hyperlink ref="AJ658" r:id="rId9005" display="https://www.daloopa.com/src/23060616" xr:uid="{F7606375-1A64-42E7-B104-AB8018B11D7A}"/>
    <hyperlink ref="AK658" r:id="rId9006" display="https://www.daloopa.com/src/23053200" xr:uid="{ABC577C8-2F4A-40E7-951C-3173C0377B2A}"/>
    <hyperlink ref="AL658" r:id="rId9007" display="https://www.daloopa.com/src/33999775" xr:uid="{77BB9F0A-F702-4D49-93ED-36A8BCC1F1CE}"/>
    <hyperlink ref="AM658" r:id="rId9008" display="https://www.daloopa.com/src/41059794" xr:uid="{A8D7628B-7D77-4F83-AF9D-4CC48392F1EB}"/>
    <hyperlink ref="AN658" r:id="rId9009" display="https://www.daloopa.com/src/50570612" xr:uid="{7B1AECEE-620A-427C-8492-44DA51C08129}"/>
    <hyperlink ref="AO658" r:id="rId9010" display="https://www.daloopa.com/src/55743996" xr:uid="{1E763FC0-6616-4ABA-9FF8-173DE0874393}"/>
    <hyperlink ref="AP658" r:id="rId9011" display="https://www.daloopa.com/src/60201758" xr:uid="{AD42B63B-E4BF-4EC1-B4AC-981B82A9B571}"/>
    <hyperlink ref="AQ658" r:id="rId9012" display="https://www.daloopa.com/src/64848722" xr:uid="{E9AD0B7C-A5D2-4422-A7FE-09DA4530438E}"/>
    <hyperlink ref="AR658" r:id="rId9013" display="https://www.daloopa.com/src/70318308" xr:uid="{061B37EE-9E3E-4B28-A384-CE83E5DD7074}"/>
    <hyperlink ref="A659" r:id="rId9014" xr:uid="{7E64D7C1-C4DD-4831-A45F-57724F977CB7}"/>
    <hyperlink ref="C659" r:id="rId9015" xr:uid="{D672DE94-94B9-4CFD-9A6F-3A57F4D820DB}"/>
    <hyperlink ref="E659" r:id="rId9016" display="https://www.daloopa.com/src/8783513" xr:uid="{2A26030F-BF8A-46C0-9628-D86F303DEC70}"/>
    <hyperlink ref="F659" r:id="rId9017" display="https://www.daloopa.com/src/8783508" xr:uid="{63B4DF66-1203-4669-A32C-49E61522846D}"/>
    <hyperlink ref="G659" r:id="rId9018" display="https://www.daloopa.com/src/8783504" xr:uid="{139B23C1-08B4-40F5-8BEE-9C5E2F19683D}"/>
    <hyperlink ref="H659" r:id="rId9019" display="https://www.daloopa.com/src/8783497" xr:uid="{5BA4688C-5543-473D-9735-1175AC417561}"/>
    <hyperlink ref="I659" r:id="rId9020" display="https://www.daloopa.com/src/8783492" xr:uid="{9DB9A1FA-9519-4AC5-9CFA-901D4006DCE9}"/>
    <hyperlink ref="J659" r:id="rId9021" display="https://www.daloopa.com/src/8783488" xr:uid="{5560266A-94A4-44BE-93BF-D5473B91E43C}"/>
    <hyperlink ref="K659" r:id="rId9022" display="https://www.daloopa.com/src/8783482" xr:uid="{B4D06052-5E6B-4E88-8501-9C8082EAE5E4}"/>
    <hyperlink ref="L659" r:id="rId9023" display="https://www.daloopa.com/src/8783477" xr:uid="{8B5B18DE-8A50-4047-A157-1F2B52BFA75B}"/>
    <hyperlink ref="M659" r:id="rId9024" display="https://www.daloopa.com/src/8783472" xr:uid="{EA8FAA49-3763-4E17-8F80-7329AD8DCC21}"/>
    <hyperlink ref="N659" r:id="rId9025" display="https://www.daloopa.com/src/8783466" xr:uid="{58C6BB69-6D99-45C7-BDE8-28509F0AA97E}"/>
    <hyperlink ref="O659" r:id="rId9026" display="https://www.daloopa.com/src/8783462" xr:uid="{95F099BE-CED2-4859-A453-1DB342831AFA}"/>
    <hyperlink ref="P659" r:id="rId9027" display="https://www.daloopa.com/src/8783458" xr:uid="{91862645-E816-4A1E-9917-78F288B876EF}"/>
    <hyperlink ref="Q659" r:id="rId9028" display="https://www.daloopa.com/src/8783454" xr:uid="{2DB06F39-87CD-4460-8BD1-2DD175AC6978}"/>
    <hyperlink ref="R659" r:id="rId9029" display="https://www.daloopa.com/src/8783450" xr:uid="{282010C7-8C6E-4B78-B9A7-9AF3609414D2}"/>
    <hyperlink ref="S659" r:id="rId9030" display="https://www.daloopa.com/src/8783446" xr:uid="{ADF665E4-D182-4A04-B6A6-0F7513C06D1F}"/>
    <hyperlink ref="T659" r:id="rId9031" display="https://www.daloopa.com/src/8783442" xr:uid="{4B7DD470-EFDD-4857-90D0-32E3B413C28E}"/>
    <hyperlink ref="U659" r:id="rId9032" display="https://www.daloopa.com/src/8783437" xr:uid="{0BB52832-7359-4541-A049-0812610E53CF}"/>
    <hyperlink ref="V659" r:id="rId9033" display="https://www.daloopa.com/src/8783432" xr:uid="{91E04297-5FF2-465A-A9B3-C24BAE5BA247}"/>
    <hyperlink ref="W659" r:id="rId9034" display="https://www.daloopa.com/src/8783428" xr:uid="{BDBC11C8-3E3D-44A7-9099-46117B8C6B11}"/>
    <hyperlink ref="X659" r:id="rId9035" display="https://www.daloopa.com/src/8783424" xr:uid="{FCC62497-F00D-4218-8155-2CC5AC3D249E}"/>
    <hyperlink ref="Y659" r:id="rId9036" display="https://www.daloopa.com/src/8783420" xr:uid="{EC98F56E-3927-463D-BD0B-8FD7676358D7}"/>
    <hyperlink ref="Z659" r:id="rId9037" display="https://www.daloopa.com/src/8783416" xr:uid="{5E87FC93-FA7E-4011-BEC2-FEFC6BD653E7}"/>
    <hyperlink ref="AA659" r:id="rId9038" display="https://www.daloopa.com/src/8783412" xr:uid="{165BB82F-ECFB-49A0-AFC0-ACCC101497E9}"/>
    <hyperlink ref="AB659" r:id="rId9039" display="https://www.daloopa.com/src/8781276" xr:uid="{4AB43C97-C14B-4C6F-8A24-F93DF932534B}"/>
    <hyperlink ref="AC659" r:id="rId9040" display="https://www.daloopa.com/src/8781257" xr:uid="{14A33ADF-71DC-46BC-B3EA-CA8B2AAC9002}"/>
    <hyperlink ref="AD659" r:id="rId9041" display="https://www.daloopa.com/src/8781253" xr:uid="{63C11599-F2E6-44D9-B505-2F771E933024}"/>
    <hyperlink ref="AE659" r:id="rId9042" display="https://www.daloopa.com/src/8781230" xr:uid="{90C73F8C-DA63-4ADF-B9D7-EC383FC8884C}"/>
    <hyperlink ref="AF659" r:id="rId9043" display="https://www.daloopa.com/src/8781267" xr:uid="{89F7D3B7-1EE4-4906-A2E7-39671C825F30}"/>
    <hyperlink ref="AG659" r:id="rId9044" display="https://www.daloopa.com/src/8781234" xr:uid="{D73ABF0C-D966-4777-A5C6-8E6331037ACA}"/>
    <hyperlink ref="AH659" r:id="rId9045" display="https://www.daloopa.com/src/8847961" xr:uid="{1EC1F797-0F4C-485F-B26A-29B0AA121A43}"/>
    <hyperlink ref="AI659" r:id="rId9046" display="https://www.daloopa.com/src/18767680" xr:uid="{0B141584-1CE1-416F-84A9-6B8C2E8E2BB0}"/>
    <hyperlink ref="AJ659" r:id="rId9047" display="https://www.daloopa.com/src/23060617" xr:uid="{E2E9E2B8-E3EC-4311-9DDB-DFD7354DA7BA}"/>
    <hyperlink ref="AK659" r:id="rId9048" display="https://www.daloopa.com/src/23053201" xr:uid="{77E1700F-03FD-485C-B315-729F82EC5EB2}"/>
    <hyperlink ref="AL659" r:id="rId9049" display="https://www.daloopa.com/src/33999772" xr:uid="{7431ADBF-8629-48B7-A653-FBCE2D5F46CC}"/>
    <hyperlink ref="AM659" r:id="rId9050" display="https://www.daloopa.com/src/41059792" xr:uid="{1DD3DD42-5309-4E54-A6BF-92EFFC2F5673}"/>
    <hyperlink ref="AN659" r:id="rId9051" display="https://www.daloopa.com/src/50570613" xr:uid="{4AAE19E9-0005-4F81-B8D5-0F7F73B8AE1E}"/>
    <hyperlink ref="AO659" r:id="rId9052" display="https://www.daloopa.com/src/55743997" xr:uid="{31114575-F25B-4E11-84D5-81681E5ACF47}"/>
    <hyperlink ref="AP659" r:id="rId9053" display="https://www.daloopa.com/src/60201757" xr:uid="{624D9E06-532D-495F-9D1F-8DB46AF047CC}"/>
    <hyperlink ref="AQ659" r:id="rId9054" display="https://www.daloopa.com/src/64848721" xr:uid="{161834A5-23AE-4022-B7C9-D686310F4C50}"/>
    <hyperlink ref="AR659" r:id="rId9055" display="https://www.daloopa.com/src/70318309" xr:uid="{1FE9B6FA-477B-4338-AC9F-D04DFDB38F30}"/>
    <hyperlink ref="A660" r:id="rId9056" xr:uid="{45DC99DF-CA3C-4CC7-8192-4B210D501B2E}"/>
    <hyperlink ref="C660" r:id="rId9057" xr:uid="{97AD50A0-BF1A-444C-815E-76B9A02AF8A6}"/>
    <hyperlink ref="E660" r:id="rId9058" display="https://www.daloopa.com/src/8783514" xr:uid="{4EC2D23B-CAA7-4921-ADAA-C310D157FB0F}"/>
    <hyperlink ref="F660" r:id="rId9059" display="https://www.daloopa.com/src/8783509" xr:uid="{40921A0D-9A85-4C80-BB95-B9ABFEA0DEAB}"/>
    <hyperlink ref="G660" r:id="rId9060" display="https://www.daloopa.com/src/8783505" xr:uid="{13A62DC2-652D-4F7F-84D7-7D8E63B395C9}"/>
    <hyperlink ref="H660" r:id="rId9061" display="https://www.daloopa.com/src/8783498" xr:uid="{AC94E87E-9491-449B-AB6B-64BF38E621E4}"/>
    <hyperlink ref="I660" r:id="rId9062" display="https://www.daloopa.com/src/8783493" xr:uid="{5041877C-CC98-4A83-BDE5-8ADC609F0646}"/>
    <hyperlink ref="J660" r:id="rId9063" display="https://www.daloopa.com/src/8783489" xr:uid="{4D3F4007-5782-46EC-A53D-65D0A5979302}"/>
    <hyperlink ref="K660" r:id="rId9064" display="https://www.daloopa.com/src/8783483" xr:uid="{CB9D013C-85F8-412A-9F50-C0D1FCBA4256}"/>
    <hyperlink ref="L660" r:id="rId9065" display="https://www.daloopa.com/src/8783478" xr:uid="{617E95A6-A737-42FD-8541-E15361B8D226}"/>
    <hyperlink ref="M660" r:id="rId9066" display="https://www.daloopa.com/src/8783473" xr:uid="{8D6DA501-19F4-40DB-B870-1453F3760EAA}"/>
    <hyperlink ref="N660" r:id="rId9067" display="https://www.daloopa.com/src/8783467" xr:uid="{8BE503C8-4294-4926-A540-7C045AA55EE5}"/>
    <hyperlink ref="O660" r:id="rId9068" display="https://www.daloopa.com/src/8783463" xr:uid="{AEDD53DF-905B-41AD-A068-A3CA9FA6AA56}"/>
    <hyperlink ref="P660" r:id="rId9069" display="https://www.daloopa.com/src/8783459" xr:uid="{DDF1ECC9-44C9-40E2-A404-79655A8DD03C}"/>
    <hyperlink ref="Q660" r:id="rId9070" display="https://www.daloopa.com/src/8783455" xr:uid="{D6B69B61-F3E8-4AA5-B2B8-B588D148E66F}"/>
    <hyperlink ref="R660" r:id="rId9071" display="https://www.daloopa.com/src/8783451" xr:uid="{DE8E54D4-62BF-4811-AB2D-738AF6C389A7}"/>
    <hyperlink ref="S660" r:id="rId9072" display="https://www.daloopa.com/src/8783447" xr:uid="{1A4152AF-967C-499F-9BE5-38320826A1C2}"/>
    <hyperlink ref="T660" r:id="rId9073" display="https://www.daloopa.com/src/8783443" xr:uid="{9E82EE2D-4E1C-44F8-8E90-3B0646F6664A}"/>
    <hyperlink ref="U660" r:id="rId9074" display="https://www.daloopa.com/src/8783438" xr:uid="{95F54B52-270D-45E1-B625-4D0BA020088C}"/>
    <hyperlink ref="V660" r:id="rId9075" display="https://www.daloopa.com/src/8783433" xr:uid="{BCDD89BF-68C8-44D5-8E9A-6C5E0BB6385E}"/>
    <hyperlink ref="W660" r:id="rId9076" display="https://www.daloopa.com/src/8783429" xr:uid="{E7342B26-54B1-4EC4-9704-93115DD4E691}"/>
    <hyperlink ref="X660" r:id="rId9077" display="https://www.daloopa.com/src/8783425" xr:uid="{F82DDD6F-6CA9-4E8B-A0FC-B7FAA382EF8F}"/>
    <hyperlink ref="Y660" r:id="rId9078" display="https://www.daloopa.com/src/8783421" xr:uid="{1E238C05-F06F-4BE8-90B9-9015763E5EC2}"/>
    <hyperlink ref="Z660" r:id="rId9079" display="https://www.daloopa.com/src/8783417" xr:uid="{B58E1080-C953-4195-8C6D-85E453A29B8F}"/>
    <hyperlink ref="AA660" r:id="rId9080" display="https://www.daloopa.com/src/8783413" xr:uid="{BE6AF3CD-F00B-4377-9D0B-AAC589B3F748}"/>
    <hyperlink ref="AB660" r:id="rId9081" display="https://www.daloopa.com/src/8781277" xr:uid="{46CEFF88-B0B8-449A-AAD2-436BC90571DD}"/>
    <hyperlink ref="AC660" r:id="rId9082" display="https://www.daloopa.com/src/8781258" xr:uid="{0D1830DF-C4DA-416D-AD1D-4D64A00028F0}"/>
    <hyperlink ref="AD660" r:id="rId9083" display="https://www.daloopa.com/src/8781254" xr:uid="{0A136C57-47F2-4CF1-BEF8-BD1FA506BEA0}"/>
    <hyperlink ref="AE660" r:id="rId9084" display="https://www.daloopa.com/src/8781231" xr:uid="{DE87842D-B8C3-4BDD-AED2-FC15452F794B}"/>
    <hyperlink ref="AF660" r:id="rId9085" display="https://www.daloopa.com/src/8781268" xr:uid="{B1DF7AA1-AEE7-4EC8-BCB6-1DE0E9B9BCC6}"/>
    <hyperlink ref="AG660" r:id="rId9086" display="https://www.daloopa.com/src/8781235" xr:uid="{955A301D-5B84-4B23-BF84-DB41EA8E9A94}"/>
    <hyperlink ref="AH660" r:id="rId9087" display="https://www.daloopa.com/src/8847962" xr:uid="{E8DE3696-35FE-4ADA-BDA6-4BB36485BFFC}"/>
    <hyperlink ref="AI660" r:id="rId9088" display="https://www.daloopa.com/src/18767681" xr:uid="{F990BF63-9094-4B85-AB75-C2FDAEF275E3}"/>
    <hyperlink ref="AJ660" r:id="rId9089" display="https://www.daloopa.com/src/23060618" xr:uid="{310D0298-A082-4BAE-B927-DFB4CCEDD8BD}"/>
    <hyperlink ref="AK660" r:id="rId9090" display="https://www.daloopa.com/src/23053202" xr:uid="{AC05EF51-7874-4449-88B6-DA826B2F6716}"/>
    <hyperlink ref="AL660" r:id="rId9091" display="https://www.daloopa.com/src/33999773" xr:uid="{D5D12CE9-8143-4DAF-B44D-63FAC012D689}"/>
    <hyperlink ref="AM660" r:id="rId9092" display="https://www.daloopa.com/src/41059791" xr:uid="{8A8859DD-183D-4487-AB4B-6C7C0E556348}"/>
    <hyperlink ref="AN660" r:id="rId9093" display="https://www.daloopa.com/src/50570614" xr:uid="{38698A5A-5AAF-44C6-BC4B-4A75B8DC38B9}"/>
    <hyperlink ref="AO660" r:id="rId9094" display="https://www.daloopa.com/src/55743998" xr:uid="{932F4BC2-5125-4914-9B4F-5DC32D327F24}"/>
    <hyperlink ref="AP660" r:id="rId9095" display="https://www.daloopa.com/src/60201756" xr:uid="{6F6204E5-8413-42A0-86CE-A5138EEE6079}"/>
    <hyperlink ref="AQ660" r:id="rId9096" display="https://www.daloopa.com/src/64848720" xr:uid="{70DA2049-CE80-4D07-BFB9-89A5CA19D031}"/>
    <hyperlink ref="AR660" r:id="rId9097" display="https://www.daloopa.com/src/70318310" xr:uid="{939E67BF-67C6-44C7-BF04-6FB9E72F3E42}"/>
    <hyperlink ref="A663" r:id="rId9098" xr:uid="{B56A7D6F-EF38-4925-96B6-A122CF7E48DD}"/>
    <hyperlink ref="C663" r:id="rId9099" xr:uid="{29152AA0-821B-4348-BC3F-F3F12FABC19E}"/>
    <hyperlink ref="H663" r:id="rId9100" display="https://www.daloopa.com/src/8795293" xr:uid="{7BAFC58F-EF25-4145-A63B-4818891341F6}"/>
    <hyperlink ref="L663" r:id="rId9101" display="https://www.daloopa.com/src/8795270" xr:uid="{AC94B370-CF5C-4349-AE49-2B4F2C25A996}"/>
    <hyperlink ref="P663" r:id="rId9102" display="https://www.daloopa.com/src/8795247" xr:uid="{ABBB56D2-EBE4-42BB-899E-661A0A079F35}"/>
    <hyperlink ref="T663" r:id="rId9103" display="https://www.daloopa.com/src/8795224" xr:uid="{8349075D-6E99-46AE-BB44-03997B5D3FB8}"/>
    <hyperlink ref="X663" r:id="rId9104" display="https://www.daloopa.com/src/8795201" xr:uid="{22022ECF-EFE7-4E83-A1F6-C749B0ED9A44}"/>
    <hyperlink ref="AB663" r:id="rId9105" display="https://www.daloopa.com/src/8795179" xr:uid="{CD013AA9-C851-4732-813D-256B0B5C35FE}"/>
    <hyperlink ref="AF663" r:id="rId9106" display="https://www.daloopa.com/src/8795155" xr:uid="{B2DC82D9-D541-4488-8FA9-E133B743CBB6}"/>
    <hyperlink ref="AJ663" r:id="rId9107" display="https://www.daloopa.com/src/23060710" xr:uid="{A56E306D-B670-4B9A-8624-C0D728F2780B}"/>
    <hyperlink ref="AN663" r:id="rId9108" display="https://www.daloopa.com/src/50570702" xr:uid="{EB11E110-360A-436E-87E7-E2D5383CDE3F}"/>
    <hyperlink ref="AR663" r:id="rId9109" display="https://www.daloopa.com/src/70318334" xr:uid="{128C8D33-B3DA-4D45-9BAC-5BB06C3DA40A}"/>
    <hyperlink ref="A664" r:id="rId9110" xr:uid="{4B6AF0D5-549A-49C9-BEE4-9B94CC59EA5C}"/>
    <hyperlink ref="C664" r:id="rId9111" xr:uid="{1F2EC28E-9C44-49F7-8FA1-5CD5B856C5F9}"/>
    <hyperlink ref="H664" r:id="rId9112" display="https://www.daloopa.com/src/8795294" xr:uid="{7C05B73A-EF94-46B6-9D61-1B44500FE9CF}"/>
    <hyperlink ref="L664" r:id="rId9113" display="https://www.daloopa.com/src/8795271" xr:uid="{A768CC8D-4380-427C-BADF-98CD3BE8245A}"/>
    <hyperlink ref="P664" r:id="rId9114" display="https://www.daloopa.com/src/8795248" xr:uid="{C91D0339-25FC-4E27-A254-6E774D559112}"/>
    <hyperlink ref="T664" r:id="rId9115" display="https://www.daloopa.com/src/8795225" xr:uid="{3FEFCE6C-22D8-4911-98F6-448E84596511}"/>
    <hyperlink ref="X664" r:id="rId9116" display="https://www.daloopa.com/src/8795202" xr:uid="{EC6D1D7C-1C15-42A4-BE35-BB094AF1B468}"/>
    <hyperlink ref="AB664" r:id="rId9117" display="https://www.daloopa.com/src/8795180" xr:uid="{2E69185A-065F-42CA-B160-6E1774115272}"/>
    <hyperlink ref="AF664" r:id="rId9118" display="https://www.daloopa.com/src/8795156" xr:uid="{B155E326-14B5-48AB-81AF-7B3CC7235562}"/>
    <hyperlink ref="AJ664" r:id="rId9119" display="https://www.daloopa.com/src/23060711" xr:uid="{AA4A3AA7-1822-404E-97FB-2E40C2DF9269}"/>
    <hyperlink ref="AN664" r:id="rId9120" display="https://www.daloopa.com/src/50570704" xr:uid="{EFE0AC04-05D9-4F9D-B87B-942559FB466B}"/>
    <hyperlink ref="AR664" r:id="rId9121" display="https://www.daloopa.com/src/70318332" xr:uid="{CE268118-6B10-4C51-8507-3ADEF667938F}"/>
    <hyperlink ref="A665" r:id="rId9122" xr:uid="{E0A9FFDD-9D2B-49AC-9C98-DA98F302025A}"/>
    <hyperlink ref="C665" r:id="rId9123" xr:uid="{9A60BC0B-0A27-43DA-AE6B-D778FA616C91}"/>
    <hyperlink ref="H665" r:id="rId9124" display="https://www.daloopa.com/src/8795295" xr:uid="{E9977F05-821A-4FFD-8B3E-C36D3D077AE1}"/>
    <hyperlink ref="L665" r:id="rId9125" display="https://www.daloopa.com/src/8795272" xr:uid="{86BB7E3D-B028-4771-B32F-CA33ABE2316A}"/>
    <hyperlink ref="P665" r:id="rId9126" display="https://www.daloopa.com/src/8795249" xr:uid="{B11DA861-9EA3-4B5A-9B5D-247EB62F0814}"/>
    <hyperlink ref="T665" r:id="rId9127" display="https://www.daloopa.com/src/8795226" xr:uid="{70C7D017-349A-4602-98A6-0814A96DC5A0}"/>
    <hyperlink ref="X665" r:id="rId9128" display="https://www.daloopa.com/src/8795203" xr:uid="{6C9B622E-1BAF-49B1-9693-8CCEE86D15F0}"/>
    <hyperlink ref="AB665" r:id="rId9129" display="https://www.daloopa.com/src/8795181" xr:uid="{32A049F0-5A5F-4F01-8CC2-45D7BCD2BE9D}"/>
    <hyperlink ref="AF665" r:id="rId9130" display="https://www.daloopa.com/src/8795157" xr:uid="{3B10E3AA-4950-4F8A-9DA7-E410A4AA23AC}"/>
    <hyperlink ref="AJ665" r:id="rId9131" display="https://www.daloopa.com/src/23060714" xr:uid="{940B8D91-0A71-4624-8661-BF037A473D18}"/>
    <hyperlink ref="AN665" r:id="rId9132" display="https://www.daloopa.com/src/50570703" xr:uid="{C436FE51-9A38-478E-9A31-6B2C5EBE060B}"/>
    <hyperlink ref="AR665" r:id="rId9133" display="https://www.daloopa.com/src/70318335" xr:uid="{712482BE-57D2-426D-8405-895C194E7E57}"/>
    <hyperlink ref="A666" r:id="rId9134" xr:uid="{3153A9A4-F74F-4ABF-B190-46AD4C80737D}"/>
    <hyperlink ref="C666" r:id="rId9135" xr:uid="{3350F092-E609-4D29-8217-97B2CC79621E}"/>
    <hyperlink ref="H666" r:id="rId9136" display="https://www.daloopa.com/src/8795296" xr:uid="{407A2C71-17BB-4672-A7B1-44B9828B33AC}"/>
    <hyperlink ref="L666" r:id="rId9137" display="https://www.daloopa.com/src/8795273" xr:uid="{A9F1FE95-C5E1-4B9C-A5EB-2D4D83C89C67}"/>
    <hyperlink ref="P666" r:id="rId9138" display="https://www.daloopa.com/src/8795250" xr:uid="{DCF13EBA-3EFB-4C9F-8605-0F1BA6ECBE52}"/>
    <hyperlink ref="T666" r:id="rId9139" display="https://www.daloopa.com/src/8795227" xr:uid="{F25285ED-1CC9-45B2-9A5E-FCBE1E9C3E11}"/>
    <hyperlink ref="X666" r:id="rId9140" display="https://www.daloopa.com/src/8795204" xr:uid="{5AE2BAED-68CF-4BE7-A8A4-FC34F169A54E}"/>
    <hyperlink ref="AB666" r:id="rId9141" display="https://www.daloopa.com/src/8795182" xr:uid="{8B3BE261-1EFB-40A7-AA8B-443D0F51C25D}"/>
    <hyperlink ref="AF666" r:id="rId9142" display="https://www.daloopa.com/src/8795158" xr:uid="{F9C444F6-9473-4D05-9EA4-A882E5E387AC}"/>
    <hyperlink ref="AJ666" r:id="rId9143" display="https://www.daloopa.com/src/23060715" xr:uid="{D5A5EB88-E553-45C0-B263-F16BE5BBBF46}"/>
    <hyperlink ref="AN666" r:id="rId9144" display="https://www.daloopa.com/src/50570705" xr:uid="{3D9470B2-97F7-4887-BA74-B7034ADD7D95}"/>
    <hyperlink ref="AR666" r:id="rId9145" display="https://www.daloopa.com/src/70318331" xr:uid="{C85745CC-0A1A-4A56-A895-C32A4DCEFE09}"/>
    <hyperlink ref="A667" r:id="rId9146" xr:uid="{53E9E422-BB40-4B7E-89E7-1C30AF4F471B}"/>
    <hyperlink ref="C667" r:id="rId9147" xr:uid="{851E352D-53B0-4BBD-8E8B-C2116F1440B1}"/>
    <hyperlink ref="H667" r:id="rId9148" display="https://www.daloopa.com/src/8795297" xr:uid="{A31E880F-24DD-4D1A-BB33-37FD69B23D40}"/>
    <hyperlink ref="L667" r:id="rId9149" display="https://www.daloopa.com/src/8795274" xr:uid="{3968EFBF-EDBA-40EE-BFD6-2DBC25C4C095}"/>
    <hyperlink ref="P667" r:id="rId9150" display="https://www.daloopa.com/src/8795251" xr:uid="{6E36FE68-8FA2-433F-BD69-886AEC08D069}"/>
    <hyperlink ref="T667" r:id="rId9151" display="https://www.daloopa.com/src/8795228" xr:uid="{CCEFD528-578F-499A-A781-65E5CDF0883A}"/>
    <hyperlink ref="X667" r:id="rId9152" display="https://www.daloopa.com/src/8795205" xr:uid="{2547F925-D91C-48A2-A054-696788A50B2A}"/>
    <hyperlink ref="AB667" r:id="rId9153" display="https://www.daloopa.com/src/8795183" xr:uid="{2E000982-97EB-413D-B0DD-9E0E14C2CFF2}"/>
    <hyperlink ref="AF667" r:id="rId9154" display="https://www.daloopa.com/src/8795159" xr:uid="{59F1D116-B56D-49A4-9C68-0F1CCC9E5511}"/>
    <hyperlink ref="AJ667" r:id="rId9155" display="https://www.daloopa.com/src/23060716" xr:uid="{582162BF-7932-4FF3-BED9-FEDC1E1FF7A5}"/>
    <hyperlink ref="AN667" r:id="rId9156" display="https://www.daloopa.com/src/50570706" xr:uid="{0556EB50-EDB4-4E79-A8F2-9D961A2BC841}"/>
    <hyperlink ref="AR667" r:id="rId9157" display="https://www.daloopa.com/src/70318336" xr:uid="{758A18FA-31F0-48F3-B9A0-714161539400}"/>
    <hyperlink ref="A668" r:id="rId9158" xr:uid="{675D4952-7873-4A23-9988-E0391E50CD13}"/>
    <hyperlink ref="C668" r:id="rId9159" xr:uid="{F9AAA6F4-48BF-4179-881B-3F22CB6E88CB}"/>
    <hyperlink ref="H668" r:id="rId9160" display="https://www.daloopa.com/src/8795298" xr:uid="{ADE5D17D-C7C5-4F06-B392-A3771E69FA72}"/>
    <hyperlink ref="L668" r:id="rId9161" display="https://www.daloopa.com/src/8795275" xr:uid="{B38365E7-2104-4FE8-AFF0-A5ACCCB82C98}"/>
    <hyperlink ref="P668" r:id="rId9162" display="https://www.daloopa.com/src/8795252" xr:uid="{28636DA7-FF4E-4D67-B3DA-C1D97D448C0C}"/>
    <hyperlink ref="T668" r:id="rId9163" display="https://www.daloopa.com/src/8795229" xr:uid="{EE68AFCD-A70A-4ADC-A6EF-54184FE8A680}"/>
    <hyperlink ref="X668" r:id="rId9164" display="https://www.daloopa.com/src/8795206" xr:uid="{83A73967-B9DC-4B2E-BEE6-D435FE397830}"/>
    <hyperlink ref="AB668" r:id="rId9165" display="https://www.daloopa.com/src/8795184" xr:uid="{F672A91D-F70D-4698-8FA5-88040610FAE7}"/>
    <hyperlink ref="AF668" r:id="rId9166" display="https://www.daloopa.com/src/8795160" xr:uid="{2CAA0FE4-D638-4FBF-92EA-93FC447E6ED9}"/>
    <hyperlink ref="AJ668" r:id="rId9167" display="https://www.daloopa.com/src/23060717" xr:uid="{9BA210BE-4DA0-447D-9A05-07E6EF6F796B}"/>
    <hyperlink ref="AN668" r:id="rId9168" display="https://www.daloopa.com/src/50570707" xr:uid="{9FB15B23-FDC1-4720-A64E-CD5D3C91C11C}"/>
    <hyperlink ref="AR668" r:id="rId9169" display="https://www.daloopa.com/src/70318333" xr:uid="{C8EAA334-7092-48A6-AA42-C230E21200D9}"/>
    <hyperlink ref="A669" r:id="rId9170" xr:uid="{BEF86FC8-95BB-457F-8C2C-EB8B66F9F728}"/>
    <hyperlink ref="C669" r:id="rId9171" xr:uid="{7711222F-789A-425D-98D2-312050313EEC}"/>
    <hyperlink ref="H669" r:id="rId9172" display="https://www.daloopa.com/src/8795299" xr:uid="{7F1FF938-7412-4AF9-ACE2-1AE55A1A3AE3}"/>
    <hyperlink ref="L669" r:id="rId9173" display="https://www.daloopa.com/src/8795276" xr:uid="{AE4414E4-411B-4058-87FA-DB195115A23B}"/>
    <hyperlink ref="P669" r:id="rId9174" display="https://www.daloopa.com/src/8795253" xr:uid="{BC52B0E7-3F6E-4E03-87D9-4A41E4310E8E}"/>
    <hyperlink ref="T669" r:id="rId9175" display="https://www.daloopa.com/src/8795230" xr:uid="{245CB06D-4372-47EF-AE59-E181D0D7237A}"/>
    <hyperlink ref="X669" r:id="rId9176" display="https://www.daloopa.com/src/8795207" xr:uid="{3554F805-1BB4-4009-B540-4EFB05B8612F}"/>
    <hyperlink ref="AB669" r:id="rId9177" display="https://www.daloopa.com/src/8795185" xr:uid="{D923ED0F-DD2E-4F97-8171-8AED66CEA91F}"/>
    <hyperlink ref="AF669" r:id="rId9178" display="https://www.daloopa.com/src/8795161" xr:uid="{F68A4DE9-2B79-4CA5-B376-DBCC498AA2A4}"/>
    <hyperlink ref="AJ669" r:id="rId9179" display="https://www.daloopa.com/src/23060718" xr:uid="{ADE52F45-5DE6-4501-AD94-15326419ACE7}"/>
    <hyperlink ref="AN669" r:id="rId9180" display="https://www.daloopa.com/src/50570708" xr:uid="{6A146C8E-0D29-469C-9736-FB3AAFACD15E}"/>
    <hyperlink ref="AR669" r:id="rId9181" display="https://www.daloopa.com/src/70318337" xr:uid="{76B02872-062D-4322-AF6B-812708029C4F}"/>
    <hyperlink ref="A670" r:id="rId9182" xr:uid="{B07CCAE0-2E7E-4AA5-9F05-591DA27276D3}"/>
    <hyperlink ref="C670" r:id="rId9183" xr:uid="{C7328C72-AAAA-4BE1-BD4E-C6A85A6A2EF6}"/>
    <hyperlink ref="H670" r:id="rId9184" display="https://www.daloopa.com/src/8795300" xr:uid="{0A837BC9-6EBD-4D68-A89B-7A08ABF55421}"/>
    <hyperlink ref="L670" r:id="rId9185" display="https://www.daloopa.com/src/8795277" xr:uid="{EDEA3159-0707-474A-AF73-C4F87ACEE9AA}"/>
    <hyperlink ref="P670" r:id="rId9186" display="https://www.daloopa.com/src/8795254" xr:uid="{C16FB5C1-838A-4278-A0FB-0BC696D8D40D}"/>
    <hyperlink ref="T670" r:id="rId9187" display="https://www.daloopa.com/src/8795231" xr:uid="{75C6375D-2B98-42CE-A7BE-5E319EC0EBF8}"/>
    <hyperlink ref="X670" r:id="rId9188" display="https://www.daloopa.com/src/8795208" xr:uid="{DBB54927-A619-49E6-B3FF-C62E3FC3A095}"/>
    <hyperlink ref="AB670" r:id="rId9189" display="https://www.daloopa.com/src/8795186" xr:uid="{8D0518FA-DB63-4158-A5FF-247552E4C9B7}"/>
    <hyperlink ref="AF670" r:id="rId9190" display="https://www.daloopa.com/src/8795162" xr:uid="{7AB2D0DE-40FF-40AA-ABE4-707B905E8278}"/>
    <hyperlink ref="AJ670" r:id="rId9191" display="https://www.daloopa.com/src/23060719" xr:uid="{7AFDC276-0D7C-4007-8428-1B3D6FDB7EA2}"/>
    <hyperlink ref="AN670" r:id="rId9192" display="https://www.daloopa.com/src/50570710" xr:uid="{4F8379CA-333F-4276-B7AA-F8775E7FF11D}"/>
    <hyperlink ref="AR670" r:id="rId9193" display="https://www.daloopa.com/src/70318349" xr:uid="{B706D0BA-AFE5-4E52-98D8-45CC97F09D5C}"/>
    <hyperlink ref="A671" r:id="rId9194" xr:uid="{47B06A8F-561F-49BF-B1D6-FB7AB8DB2100}"/>
    <hyperlink ref="C671" r:id="rId9195" xr:uid="{FE0A4DC9-A253-451A-8A8C-492DE54AC9C5}"/>
    <hyperlink ref="H671" r:id="rId9196" display="https://www.daloopa.com/src/8795301" xr:uid="{A069D268-15DB-4BDE-A540-0BCD3A68546C}"/>
    <hyperlink ref="L671" r:id="rId9197" display="https://www.daloopa.com/src/8795278" xr:uid="{989C121D-D323-425C-AFA6-DCED63DEBCE8}"/>
    <hyperlink ref="P671" r:id="rId9198" display="https://www.daloopa.com/src/8795255" xr:uid="{0FC1F738-5A21-4FEA-8550-158521364EF8}"/>
    <hyperlink ref="T671" r:id="rId9199" display="https://www.daloopa.com/src/8795232" xr:uid="{0CD83867-8F71-4C75-BC46-3C0A4CB42916}"/>
    <hyperlink ref="X671" r:id="rId9200" display="https://www.daloopa.com/src/8795209" xr:uid="{6558B8A3-1EEF-42A7-B8FC-D59F97536F5C}"/>
    <hyperlink ref="AB671" r:id="rId9201" display="https://www.daloopa.com/src/8795187" xr:uid="{7D1AC6AB-FB27-45E1-8D6B-C18687465A42}"/>
    <hyperlink ref="AF671" r:id="rId9202" display="https://www.daloopa.com/src/8795163" xr:uid="{F151A450-9790-40C0-A536-3B134E04C9D2}"/>
    <hyperlink ref="AJ671" r:id="rId9203" display="https://www.daloopa.com/src/23060720" xr:uid="{70AD2FA3-A97A-47C6-B9F7-628F4AB54DEE}"/>
    <hyperlink ref="AN671" r:id="rId9204" display="https://www.daloopa.com/src/50570711" xr:uid="{5B53BE5B-B072-4683-878F-5D3EB5CA0B2F}"/>
    <hyperlink ref="AR671" r:id="rId9205" display="https://www.daloopa.com/src/70318339" xr:uid="{8A31034D-123C-4095-A533-D56B7D4516C4}"/>
    <hyperlink ref="A672" r:id="rId9206" xr:uid="{63937EFE-2339-46F9-BEAA-3608E32EC115}"/>
    <hyperlink ref="C672" r:id="rId9207" xr:uid="{2FDDD72F-FBE5-4085-9FEC-819129063FDD}"/>
    <hyperlink ref="H672" r:id="rId9208" display="https://www.daloopa.com/src/8795302" xr:uid="{7D3B702B-06F4-4CF5-8813-A680A7805804}"/>
    <hyperlink ref="L672" r:id="rId9209" display="https://www.daloopa.com/src/8795279" xr:uid="{B54273F8-C2A1-427A-855F-EA9A738E0AB1}"/>
    <hyperlink ref="P672" r:id="rId9210" display="https://www.daloopa.com/src/8795256" xr:uid="{224490DF-E544-4221-8E73-5284808B5813}"/>
    <hyperlink ref="T672" r:id="rId9211" display="https://www.daloopa.com/src/8795233" xr:uid="{2780B56F-1B0E-41A9-854F-8B111208AED9}"/>
    <hyperlink ref="X672" r:id="rId9212" display="https://www.daloopa.com/src/8795210" xr:uid="{D5A95EA0-0BAB-4246-A26E-C8CCB17A1B11}"/>
    <hyperlink ref="AB672" r:id="rId9213" display="https://www.daloopa.com/src/8795188" xr:uid="{52F4FD57-DAD7-43EE-9ED9-4F8E742EEF6C}"/>
    <hyperlink ref="AF672" r:id="rId9214" display="https://www.daloopa.com/src/8795164" xr:uid="{95FD234A-FA17-45DC-8A58-DE62A530F072}"/>
    <hyperlink ref="AJ672" r:id="rId9215" display="https://www.daloopa.com/src/23060721" xr:uid="{DF407827-9CDA-47B9-8ED3-A35B89C7D0F8}"/>
    <hyperlink ref="AN672" r:id="rId9216" display="https://www.daloopa.com/src/50570716" xr:uid="{1C6927B3-6618-45D1-9DB7-DE964E075E28}"/>
    <hyperlink ref="AR672" r:id="rId9217" display="https://www.daloopa.com/src/70318346" xr:uid="{C8C80651-AC5E-4153-9E54-37F5D3CA4193}"/>
    <hyperlink ref="A673" r:id="rId9218" xr:uid="{96F083F8-28B0-42D5-AA91-E61CCAA8E72F}"/>
    <hyperlink ref="C673" r:id="rId9219" xr:uid="{432BE0F6-541D-4FE4-B557-E0C9A67B8A68}"/>
    <hyperlink ref="H673" r:id="rId9220" display="https://www.daloopa.com/src/8795303" xr:uid="{85CCB2CD-074C-44FD-A043-CAB48EE5022F}"/>
    <hyperlink ref="L673" r:id="rId9221" display="https://www.daloopa.com/src/8795280" xr:uid="{A018A8B8-C068-4E72-9A3B-2ED73742A7BB}"/>
    <hyperlink ref="P673" r:id="rId9222" display="https://www.daloopa.com/src/8795257" xr:uid="{06537D94-C8BA-40EE-8905-22D6FF35B1BB}"/>
    <hyperlink ref="T673" r:id="rId9223" display="https://www.daloopa.com/src/8795234" xr:uid="{38F22C64-8AEF-44AB-8EA2-4B3259F9A7DC}"/>
    <hyperlink ref="X673" r:id="rId9224" display="https://www.daloopa.com/src/8795211" xr:uid="{936F5CD9-3166-4CE6-8B53-19F94AF4F972}"/>
    <hyperlink ref="AB673" r:id="rId9225" display="https://www.daloopa.com/src/8795189" xr:uid="{5CF5C3C9-7B57-4F6E-A7C4-26FF17896A5A}"/>
    <hyperlink ref="AF673" r:id="rId9226" display="https://www.daloopa.com/src/8795165" xr:uid="{942FFF96-3070-4574-A4F1-BD2D180A319E}"/>
    <hyperlink ref="AJ673" r:id="rId9227" display="https://www.daloopa.com/src/23060722" xr:uid="{10D47B6C-49AF-4948-A363-BB454909DB2C}"/>
    <hyperlink ref="AN673" r:id="rId9228" display="https://www.daloopa.com/src/50570712" xr:uid="{E5A1EBB0-F838-4A8B-8710-13237471E9DF}"/>
    <hyperlink ref="AR673" r:id="rId9229" display="https://www.daloopa.com/src/70318343" xr:uid="{7916DE5D-0860-4196-93B3-EAF6CF78A1AC}"/>
    <hyperlink ref="A674" r:id="rId9230" xr:uid="{D2D029AD-9669-4CC5-B859-8E02326382F9}"/>
    <hyperlink ref="C674" r:id="rId9231" xr:uid="{2DB88F23-CFD7-4D61-A725-E462EB768907}"/>
    <hyperlink ref="H674" r:id="rId9232" display="https://www.daloopa.com/src/8795304" xr:uid="{E7B897E0-1E27-4E13-A5EA-D0AFA2ED90E6}"/>
    <hyperlink ref="L674" r:id="rId9233" display="https://www.daloopa.com/src/8795281" xr:uid="{4A26F5D5-9707-4B91-881D-F3ABD070CFA1}"/>
    <hyperlink ref="P674" r:id="rId9234" display="https://www.daloopa.com/src/8795258" xr:uid="{890C3035-47D0-419C-83BC-0AC173FADC5A}"/>
    <hyperlink ref="T674" r:id="rId9235" display="https://www.daloopa.com/src/8795235" xr:uid="{A46C9279-A46B-4B93-8307-6609BD77887D}"/>
    <hyperlink ref="X674" r:id="rId9236" display="https://www.daloopa.com/src/8795212" xr:uid="{76F27678-826E-4456-AFB4-73E5DE4466B4}"/>
    <hyperlink ref="AB674" r:id="rId9237" display="https://www.daloopa.com/src/8795190" xr:uid="{D4E94430-E476-41F7-8306-A97497B5B2CD}"/>
    <hyperlink ref="AF674" r:id="rId9238" display="https://www.daloopa.com/src/8795166" xr:uid="{2AF0CFBC-D81B-4B4C-AB26-F9F8341FF969}"/>
    <hyperlink ref="AJ674" r:id="rId9239" display="https://www.daloopa.com/src/23060723" xr:uid="{BBF3DE56-8CC7-4C1B-96E3-7B14C35B794E}"/>
    <hyperlink ref="AN674" r:id="rId9240" display="https://www.daloopa.com/src/50570713" xr:uid="{76D7AEC0-4EDF-4E09-A73C-17947CA8B86F}"/>
    <hyperlink ref="AR674" r:id="rId9241" display="https://www.daloopa.com/src/70318341" xr:uid="{81EE78CE-20AC-4479-B052-48FE5B43D0C9}"/>
    <hyperlink ref="A675" r:id="rId9242" xr:uid="{54EC84B7-2725-41E7-B816-09BB3064EFD6}"/>
    <hyperlink ref="C675" r:id="rId9243" xr:uid="{E20B0B07-AD87-4E4F-8CDC-95A5A06525E1}"/>
    <hyperlink ref="H675" r:id="rId9244" display="https://www.daloopa.com/src/8795305" xr:uid="{A0F0DB15-F7FE-4A1D-B41E-5B11E0F980B7}"/>
    <hyperlink ref="L675" r:id="rId9245" display="https://www.daloopa.com/src/8795282" xr:uid="{716FFF42-25B4-419D-904F-876091C938FD}"/>
    <hyperlink ref="P675" r:id="rId9246" display="https://www.daloopa.com/src/8795259" xr:uid="{F9F29BA1-247A-4E1B-BE90-57EC3E5FFC73}"/>
    <hyperlink ref="T675" r:id="rId9247" display="https://www.daloopa.com/src/8795236" xr:uid="{8D03AB54-6AF8-4EDD-9577-7FE80E7636C8}"/>
    <hyperlink ref="X675" r:id="rId9248" display="https://www.daloopa.com/src/8795213" xr:uid="{55C114ED-933A-42B0-BC63-51AEE6265FA0}"/>
    <hyperlink ref="AB675" r:id="rId9249" display="https://www.daloopa.com/src/8795191" xr:uid="{D378D853-C629-4315-AB0D-B6D9AA29DB13}"/>
    <hyperlink ref="AF675" r:id="rId9250" display="https://www.daloopa.com/src/8795167" xr:uid="{A3C0127C-4DBB-40B7-8D5B-100F6A3CC277}"/>
    <hyperlink ref="AJ675" r:id="rId9251" display="https://www.daloopa.com/src/23060713" xr:uid="{63DD5C35-BC78-4ED2-AEBC-D837E8CEFA73}"/>
    <hyperlink ref="AN675" r:id="rId9252" display="https://www.daloopa.com/src/50570714" xr:uid="{73EBDAD4-F855-4670-B8AB-EB852EC31AD1}"/>
    <hyperlink ref="AR675" r:id="rId9253" display="https://www.daloopa.com/src/70318338" xr:uid="{B6F6BCAC-8D07-4C77-A929-0EED8EA63D98}"/>
    <hyperlink ref="A676" r:id="rId9254" xr:uid="{D846EE4D-040E-4D81-BAD2-EBB97599AC28}"/>
    <hyperlink ref="C676" r:id="rId9255" xr:uid="{DEE78EF7-CA2B-42D2-A332-173FD8C987E0}"/>
    <hyperlink ref="H676" r:id="rId9256" display="https://www.daloopa.com/src/8795306" xr:uid="{2CBAB276-9712-4D85-94FD-EDD6B3F60356}"/>
    <hyperlink ref="L676" r:id="rId9257" display="https://www.daloopa.com/src/8795283" xr:uid="{D5D709E5-56E4-457E-BD07-668570AA37A6}"/>
    <hyperlink ref="P676" r:id="rId9258" display="https://www.daloopa.com/src/8795260" xr:uid="{19ED231B-2F87-4210-8DE3-FECE6FD1F7C9}"/>
    <hyperlink ref="T676" r:id="rId9259" display="https://www.daloopa.com/src/8795237" xr:uid="{DD0F6E4D-731E-448A-B6A7-360819D87A90}"/>
    <hyperlink ref="X676" r:id="rId9260" display="https://www.daloopa.com/src/8795214" xr:uid="{B44AA7F8-56CE-42DD-AE04-606A2AB3B954}"/>
    <hyperlink ref="AB676" r:id="rId9261" display="https://www.daloopa.com/src/8795192" xr:uid="{8E9268DA-3F49-416A-AA28-1BCFBE99D965}"/>
    <hyperlink ref="AF676" r:id="rId9262" display="https://www.daloopa.com/src/8795168" xr:uid="{3E8CB6EE-5D1E-480C-A161-DD5701D6145E}"/>
    <hyperlink ref="AJ676" r:id="rId9263" display="https://www.daloopa.com/src/23060712" xr:uid="{BB998561-A025-4B0A-8492-A354EA8E7AB5}"/>
    <hyperlink ref="AN676" r:id="rId9264" display="https://www.daloopa.com/src/50570715" xr:uid="{9B5AC90E-6C01-40F6-8F3F-8CD65D499103}"/>
    <hyperlink ref="AR676" r:id="rId9265" display="https://www.daloopa.com/src/70318340" xr:uid="{C92BCB3F-9396-4390-890E-DEB48B28F1F2}"/>
    <hyperlink ref="A677" r:id="rId9266" xr:uid="{EED4D2AD-C6E5-462E-819F-4D26CDD838A1}"/>
    <hyperlink ref="C677" r:id="rId9267" xr:uid="{2B2AF7AC-B979-43F3-84E5-47348A99E41A}"/>
    <hyperlink ref="H677" r:id="rId9268" display="https://www.daloopa.com/src/8795307" xr:uid="{0377114A-585F-4543-BB9A-EA130052E9FE}"/>
    <hyperlink ref="L677" r:id="rId9269" display="https://www.daloopa.com/src/8795284" xr:uid="{031C06A1-731B-46C7-AEEB-2F85A7B1607B}"/>
    <hyperlink ref="P677" r:id="rId9270" display="https://www.daloopa.com/src/8795261" xr:uid="{15D4FA34-C465-4B8A-B3F1-7F6A2EA60183}"/>
    <hyperlink ref="T677" r:id="rId9271" display="https://www.daloopa.com/src/8795238" xr:uid="{23E75DD2-D4D6-4B18-B5AF-BD7F45978A14}"/>
    <hyperlink ref="X677" r:id="rId9272" display="https://www.daloopa.com/src/8795215" xr:uid="{4C60849C-63A3-44C0-B863-EDC8B26B8979}"/>
    <hyperlink ref="AB677" r:id="rId9273" display="https://www.daloopa.com/src/8795193" xr:uid="{A99E74AA-3571-4C85-98C6-133999935675}"/>
    <hyperlink ref="AF677" r:id="rId9274" display="https://www.daloopa.com/src/8795169" xr:uid="{8E2BD4F6-788D-4AF7-9FB6-13267BD61209}"/>
    <hyperlink ref="AJ677" r:id="rId9275" display="https://www.daloopa.com/src/23060709" xr:uid="{296DC98D-D0D4-4488-BCEA-F6D0C4EC7C7C}"/>
    <hyperlink ref="AN677" r:id="rId9276" display="https://www.daloopa.com/src/50570717" xr:uid="{1E78CC18-4CA1-40C1-BE25-168D3340BEC5}"/>
    <hyperlink ref="AR677" r:id="rId9277" display="https://www.daloopa.com/src/70318350" xr:uid="{C9B78E9D-CA4A-4FA4-A741-A70B028F0841}"/>
    <hyperlink ref="A678" r:id="rId9278" xr:uid="{4BEE5AAD-D174-4BE3-B802-DD90D5A54445}"/>
    <hyperlink ref="C678" r:id="rId9279" xr:uid="{B8E88405-08D6-462A-82F2-7B7C458C3698}"/>
    <hyperlink ref="AN678" r:id="rId9280" display="https://www.daloopa.com/src/50570709" xr:uid="{34F4F6EE-8CFB-4A1B-8680-7A22742EACA5}"/>
    <hyperlink ref="AR678" r:id="rId9281" display="https://www.daloopa.com/src/70318348" xr:uid="{8E2569A2-2489-44EE-A4EF-7E7DAD6BA514}"/>
    <hyperlink ref="A679" r:id="rId9282" xr:uid="{AF64C025-FC4C-444F-B424-C8423AD5D737}"/>
    <hyperlink ref="C679" r:id="rId9283" xr:uid="{673F9887-780D-472D-9DAB-AD6A11F5427E}"/>
    <hyperlink ref="L679" r:id="rId9284" display="https://www.daloopa.com/src/8795285" xr:uid="{A1D46D89-C15B-4416-BD44-F704642618BE}"/>
    <hyperlink ref="P679" r:id="rId9285" display="https://www.daloopa.com/src/8795262" xr:uid="{6AE2C327-D829-4DBE-A26E-4F65D99AAE1A}"/>
    <hyperlink ref="T679" r:id="rId9286" display="https://www.daloopa.com/src/8795239" xr:uid="{8070ABC2-E04E-497C-B3DA-ECF005DDFB73}"/>
    <hyperlink ref="X679" r:id="rId9287" display="https://www.daloopa.com/src/8795216" xr:uid="{8DC83581-7E4E-47FB-831B-226CCAE4824F}"/>
    <hyperlink ref="AB679" r:id="rId9288" display="https://www.daloopa.com/src/8795194" xr:uid="{25F18DB6-FFC6-435A-B08E-73C9B2A5F7FF}"/>
    <hyperlink ref="AF679" r:id="rId9289" display="https://www.daloopa.com/src/8795170" xr:uid="{82C0B07E-E32C-4BA9-B1B6-EF80C9DDCBA7}"/>
    <hyperlink ref="AJ679" r:id="rId9290" display="https://www.daloopa.com/src/23060708" xr:uid="{8E2FE4C3-23C2-437C-8C6A-1D4FE26C4FDA}"/>
    <hyperlink ref="AN679" r:id="rId9291" display="https://www.daloopa.com/src/50570718" xr:uid="{03897A9E-D432-4DD6-BBB0-064C7EEF57D5}"/>
    <hyperlink ref="AR679" r:id="rId9292" display="https://www.daloopa.com/src/70318345" xr:uid="{37A02B8D-1E12-4919-AE18-0D8BEAA377F5}"/>
    <hyperlink ref="A680" r:id="rId9293" xr:uid="{23FCE658-7358-4DE1-95C7-F09A116595BC}"/>
    <hyperlink ref="C680" r:id="rId9294" xr:uid="{C08A9E10-C7BF-4060-BE97-9A0E8C8BD955}"/>
    <hyperlink ref="H680" r:id="rId9295" display="https://www.daloopa.com/src/8795308" xr:uid="{009C1656-9722-49C6-85FF-5EADEEDF926A}"/>
    <hyperlink ref="L680" r:id="rId9296" display="https://www.daloopa.com/src/8795286" xr:uid="{B21C816B-5DFA-4980-9703-616758281D09}"/>
    <hyperlink ref="P680" r:id="rId9297" display="https://www.daloopa.com/src/8795263" xr:uid="{D47FCEF4-55E2-4A0B-BF4F-26787F91741A}"/>
    <hyperlink ref="T680" r:id="rId9298" display="https://www.daloopa.com/src/8795240" xr:uid="{DF9591CA-CA81-48FF-AA6E-EF7A925ECC0D}"/>
    <hyperlink ref="X680" r:id="rId9299" display="https://www.daloopa.com/src/8795217" xr:uid="{69BB6E4C-1470-4C09-8A98-D4A4C9DC4257}"/>
    <hyperlink ref="AB680" r:id="rId9300" display="https://www.daloopa.com/src/8795195" xr:uid="{4958B275-52CD-48A2-B6E8-EB1976F0A1B8}"/>
    <hyperlink ref="AF680" r:id="rId9301" display="https://www.daloopa.com/src/8795171" xr:uid="{98F84E26-7B6A-45D4-ABF6-84AE97C0F7BD}"/>
    <hyperlink ref="AJ680" r:id="rId9302" display="https://www.daloopa.com/src/23060707" xr:uid="{1CD31C68-7525-4AAA-B34D-C1A65F478FA9}"/>
    <hyperlink ref="AN680" r:id="rId9303" display="https://www.daloopa.com/src/50570720" xr:uid="{2DF7A4B3-E8EA-445F-BDAB-F8AF7F1FDD11}"/>
    <hyperlink ref="AR680" r:id="rId9304" display="https://www.daloopa.com/src/70318344" xr:uid="{A041B60C-284C-4D7C-BB02-473B3D4CC2CE}"/>
    <hyperlink ref="A681" r:id="rId9305" xr:uid="{044AC5FD-6E85-4BD3-9D66-005335EBE9A0}"/>
    <hyperlink ref="C681" r:id="rId9306" xr:uid="{5BDBB9BA-C8B2-47AD-829E-546F9890FC48}"/>
    <hyperlink ref="H681" r:id="rId9307" display="https://www.daloopa.com/src/8795309" xr:uid="{D6C187AB-DC7D-4C31-A511-599DF065E2E6}"/>
    <hyperlink ref="L681" r:id="rId9308" display="https://www.daloopa.com/src/8795287" xr:uid="{D1E2AC5B-564C-480F-8FC5-6087AEB21D8F}"/>
    <hyperlink ref="P681" r:id="rId9309" display="https://www.daloopa.com/src/8795264" xr:uid="{02CE1669-44A3-4BF0-91DE-378D985A9CF6}"/>
    <hyperlink ref="T681" r:id="rId9310" display="https://www.daloopa.com/src/8795241" xr:uid="{F15FC1E6-7C82-45DF-8E67-7002A40F4C0B}"/>
    <hyperlink ref="X681" r:id="rId9311" display="https://www.daloopa.com/src/8795218" xr:uid="{109655DB-D4B7-40E8-954B-658A001A5599}"/>
    <hyperlink ref="AB681" r:id="rId9312" display="https://www.daloopa.com/src/8795196" xr:uid="{605BA632-3E99-4F18-A12B-DA7561772B76}"/>
    <hyperlink ref="AF681" r:id="rId9313" display="https://www.daloopa.com/src/8795172" xr:uid="{DF75B5EE-167B-4DF9-8960-4DB22B3B708B}"/>
    <hyperlink ref="AJ681" r:id="rId9314" display="https://www.daloopa.com/src/23060706" xr:uid="{66BA5D47-64D0-4124-9CC1-8FA464683B29}"/>
    <hyperlink ref="AN681" r:id="rId9315" display="https://www.daloopa.com/src/50570719" xr:uid="{C135BD14-1DD0-4F6E-8655-2ED4053BDC8A}"/>
    <hyperlink ref="AR681" r:id="rId9316" display="https://www.daloopa.com/src/70318342" xr:uid="{E9B25194-255C-4A09-B181-8BBAD52DD152}"/>
    <hyperlink ref="A682" r:id="rId9317" xr:uid="{715116C6-D4DD-418B-8F62-65735E739909}"/>
    <hyperlink ref="C682" r:id="rId9318" xr:uid="{DAEC1274-EDEC-4049-8F14-E6903B0B7260}"/>
    <hyperlink ref="H682" r:id="rId9319" display="https://www.daloopa.com/src/8795310" xr:uid="{8C0E7C07-69B6-49C6-9907-735E1852C8B0}"/>
    <hyperlink ref="L682" r:id="rId9320" display="https://www.daloopa.com/src/8795288" xr:uid="{178E2A02-4D9B-421C-8580-2ABEFE4D9AB6}"/>
    <hyperlink ref="P682" r:id="rId9321" display="https://www.daloopa.com/src/8795265" xr:uid="{6201C4E5-5FB9-4AE1-B877-DBC22BD62EC4}"/>
    <hyperlink ref="T682" r:id="rId9322" display="https://www.daloopa.com/src/8795242" xr:uid="{B46A4C96-D655-4FE4-BB69-E206EC7C62BB}"/>
    <hyperlink ref="X682" r:id="rId9323" display="https://www.daloopa.com/src/8795219" xr:uid="{46AE40D0-2299-4A17-A7F3-93529194FB13}"/>
    <hyperlink ref="AB682" r:id="rId9324" display="https://www.daloopa.com/src/8795197" xr:uid="{3643B056-3730-401C-A6F0-15D52DF43404}"/>
    <hyperlink ref="AF682" r:id="rId9325" display="https://www.daloopa.com/src/8795173" xr:uid="{34D140C6-5BDC-450F-ACC7-3CA8E55632D5}"/>
    <hyperlink ref="AJ682" r:id="rId9326" display="https://www.daloopa.com/src/23060705" xr:uid="{8A1896CF-955B-4959-926E-62B8703701F6}"/>
    <hyperlink ref="AN682" r:id="rId9327" display="https://www.daloopa.com/src/50570697" xr:uid="{D3FCF0BC-9B59-4BF6-98C4-D4F0BB08660D}"/>
    <hyperlink ref="AR682" r:id="rId9328" display="https://www.daloopa.com/src/70318351" xr:uid="{CEA44437-2C45-4BFC-BAC4-1B8E931F458C}"/>
    <hyperlink ref="A683" r:id="rId9329" xr:uid="{6D7C2534-EA2F-48CB-A330-DF19258BED7C}"/>
    <hyperlink ref="C683" r:id="rId9330" xr:uid="{08C443B6-5CB8-4607-9716-E84EC8FE99E8}"/>
    <hyperlink ref="H683" r:id="rId9331" display="https://www.daloopa.com/src/8795311" xr:uid="{4EC72D0F-46A9-41D3-AA14-8418D45410FB}"/>
    <hyperlink ref="L683" r:id="rId9332" display="https://www.daloopa.com/src/8795289" xr:uid="{F3655500-7EE7-4EE4-B720-6391B24EE02F}"/>
    <hyperlink ref="P683" r:id="rId9333" display="https://www.daloopa.com/src/8795266" xr:uid="{D6512C12-A228-47AE-A412-C9A1AE078DC0}"/>
    <hyperlink ref="T683" r:id="rId9334" display="https://www.daloopa.com/src/8795243" xr:uid="{31F4D1FC-4E1C-4418-B86A-6928F4AC698C}"/>
    <hyperlink ref="X683" r:id="rId9335" display="https://www.daloopa.com/src/8795220" xr:uid="{A90CE607-80C7-4B28-93F1-D9A0B7614480}"/>
    <hyperlink ref="AB683" r:id="rId9336" display="https://www.daloopa.com/src/8795198" xr:uid="{BAEF24C4-843E-4456-9E0A-296B400927AF}"/>
    <hyperlink ref="AF683" r:id="rId9337" display="https://www.daloopa.com/src/8795174" xr:uid="{38076918-46EF-4727-8C5B-1F9E033F60EF}"/>
    <hyperlink ref="AJ683" r:id="rId9338" display="https://www.daloopa.com/src/23060704" xr:uid="{8D9436C3-4C63-4331-A2C7-B895AB500533}"/>
    <hyperlink ref="AN683" r:id="rId9339" display="https://www.daloopa.com/src/50570698" xr:uid="{9877DFD0-90A0-4B62-B94C-8977849CF505}"/>
    <hyperlink ref="AR683" r:id="rId9340" display="https://www.daloopa.com/src/70318347" xr:uid="{C9EF5BEF-E1A2-4B83-A5C4-806A852DE0DD}"/>
    <hyperlink ref="A684" r:id="rId9341" xr:uid="{8FA73F3E-215E-454E-9030-5EF6B2FAEEA6}"/>
    <hyperlink ref="C684" r:id="rId9342" xr:uid="{60774FA7-C160-443A-A78D-E56D24D57E79}"/>
    <hyperlink ref="H684" r:id="rId9343" display="https://www.daloopa.com/src/8795312" xr:uid="{D39BF4B5-4F9E-438A-A5EE-9EC4310D8EB5}"/>
    <hyperlink ref="L684" r:id="rId9344" display="https://www.daloopa.com/src/8795290" xr:uid="{C6AAC35A-72CA-4F73-B4AA-66690B007C73}"/>
    <hyperlink ref="P684" r:id="rId9345" display="https://www.daloopa.com/src/8795267" xr:uid="{D99F6388-D8E1-469A-995B-AD295B2D3F06}"/>
    <hyperlink ref="T684" r:id="rId9346" display="https://www.daloopa.com/src/8795244" xr:uid="{BA2D65A2-092D-44D8-8D8B-F5C87D9E5A47}"/>
    <hyperlink ref="X684" r:id="rId9347" display="https://www.daloopa.com/src/8795221" xr:uid="{2EFDD345-B4FA-4A5F-A689-41531BCC521E}"/>
    <hyperlink ref="AB684" r:id="rId9348" display="https://www.daloopa.com/src/8795199" xr:uid="{3F687BFB-18DF-454A-8AA6-36F1250C5540}"/>
    <hyperlink ref="AF684" r:id="rId9349" display="https://www.daloopa.com/src/8795175" xr:uid="{318CA627-D4AF-4414-B974-48C117E24A03}"/>
    <hyperlink ref="AJ684" r:id="rId9350" display="https://www.daloopa.com/src/23060703" xr:uid="{4517C0B9-B121-4220-8D8D-71D9B67A8F85}"/>
    <hyperlink ref="AN684" r:id="rId9351" display="https://www.daloopa.com/src/50570699" xr:uid="{C9B9F4B7-D8EF-4CEF-A0A9-7D8678C90DC5}"/>
    <hyperlink ref="AR684" r:id="rId9352" display="https://www.daloopa.com/src/70318352" xr:uid="{476037EA-DD97-413D-991F-4D807208D10A}"/>
    <hyperlink ref="A685" r:id="rId9353" xr:uid="{33E934AA-5FB7-4712-B652-25C7388FBA51}"/>
    <hyperlink ref="C685" r:id="rId9354" xr:uid="{7D1AFB56-EE7A-4640-AB5E-C8BE73D9D4E8}"/>
    <hyperlink ref="H685" r:id="rId9355" display="https://www.daloopa.com/src/8795469" xr:uid="{067EC06B-3B4F-4E55-98D5-4194C633359F}"/>
    <hyperlink ref="L685" r:id="rId9356" display="https://www.daloopa.com/src/8795291" xr:uid="{B2D38D1E-2C9D-49EF-B548-AB35E07D1EC1}"/>
    <hyperlink ref="P685" r:id="rId9357" display="https://www.daloopa.com/src/8795268" xr:uid="{34A359D3-3716-41A0-B54B-404263277A54}"/>
    <hyperlink ref="T685" r:id="rId9358" display="https://www.daloopa.com/src/8795245" xr:uid="{C65FB911-C447-4F5F-A4A8-C1ED8193F8CC}"/>
    <hyperlink ref="X685" r:id="rId9359" display="https://www.daloopa.com/src/8795222" xr:uid="{BB30D8FC-37F2-436E-A113-109A48C4E456}"/>
    <hyperlink ref="AB685" r:id="rId9360" display="https://www.daloopa.com/src/8795200" xr:uid="{DEB58586-F735-4974-8244-EDDC33C2E8AE}"/>
    <hyperlink ref="AF685" r:id="rId9361" display="https://www.daloopa.com/src/8795176" xr:uid="{902A1199-C830-4223-98E9-3CF4639A5450}"/>
    <hyperlink ref="AJ685" r:id="rId9362" display="https://www.daloopa.com/src/23060702" xr:uid="{E26561D0-0A79-4755-A447-078F3626DFF4}"/>
    <hyperlink ref="AN685" r:id="rId9363" display="https://www.daloopa.com/src/50570701" xr:uid="{81C5F13D-1EF4-4383-ADC4-DA01896001E6}"/>
    <hyperlink ref="AR685" r:id="rId9364" display="https://www.daloopa.com/src/70318353" xr:uid="{6DCFDE30-B7C6-4797-8DC0-AF063E3FA7AA}"/>
    <hyperlink ref="A686" r:id="rId9365" xr:uid="{2C966629-48F8-461A-AFF1-2B829A11C00B}"/>
    <hyperlink ref="C686" r:id="rId9366" xr:uid="{FB945D5D-4C8C-4D63-BB2D-44046EE8509F}"/>
    <hyperlink ref="H686" r:id="rId9367" display="https://www.daloopa.com/src/8795470" xr:uid="{BB0BE3FC-2D9D-49B3-89C7-871E0C091088}"/>
    <hyperlink ref="L686" r:id="rId9368" display="https://www.daloopa.com/src/8795448" xr:uid="{DAD07764-010E-4894-BB15-3D54B2EE242D}"/>
    <hyperlink ref="P686" r:id="rId9369" display="https://www.daloopa.com/src/8795426" xr:uid="{EF4F3CE8-F0E7-4EAD-A9B7-A4614AAA1D6E}"/>
    <hyperlink ref="T686" r:id="rId9370" display="https://www.daloopa.com/src/8795403" xr:uid="{F33A9DCB-DFA7-4FDA-A61B-1C4553DC58D4}"/>
    <hyperlink ref="X686" r:id="rId9371" display="https://www.daloopa.com/src/8795380" xr:uid="{0655BDD8-8194-4146-999E-81386AE7C3AF}"/>
    <hyperlink ref="AB686" r:id="rId9372" display="https://www.daloopa.com/src/8795379" xr:uid="{2B730C15-32E0-48C9-A588-1FB7FDEFDECB}"/>
    <hyperlink ref="AF686" r:id="rId9373" display="https://www.daloopa.com/src/8795177" xr:uid="{6228FE71-1E80-4D5D-8C86-6510F6C5260F}"/>
    <hyperlink ref="AJ686" r:id="rId9374" display="https://www.daloopa.com/src/23060701" xr:uid="{074570DF-B683-4A6A-B061-A584398C894E}"/>
    <hyperlink ref="AN686" r:id="rId9375" display="https://www.daloopa.com/src/50570700" xr:uid="{75D8A6D4-61C5-4BA1-8E68-D10E99CB72D9}"/>
    <hyperlink ref="AR686" r:id="rId9376" display="https://www.daloopa.com/src/70318354" xr:uid="{0ED809E3-9460-4AAF-BCD2-1A99CAB261D7}"/>
    <hyperlink ref="A687" r:id="rId9377" xr:uid="{FE5E3342-5433-4B04-AC1E-540F2C91FB29}"/>
    <hyperlink ref="C687" r:id="rId9378" xr:uid="{40EF524A-ED40-42B8-8C3B-DBC6A6BD2194}"/>
    <hyperlink ref="H687" r:id="rId9379" display="https://www.daloopa.com/src/8795471" xr:uid="{713692D8-9296-49EA-A83A-5571DF5BC324}"/>
    <hyperlink ref="L687" r:id="rId9380" display="https://www.daloopa.com/src/8795449" xr:uid="{D470C2DB-A482-4147-90E0-C77013F7279A}"/>
    <hyperlink ref="P687" r:id="rId9381" display="https://www.daloopa.com/src/8795427" xr:uid="{6519DDE2-5E2B-4C82-B285-684E5AD451A8}"/>
    <hyperlink ref="T687" r:id="rId9382" display="https://www.daloopa.com/src/8795404" xr:uid="{2010D755-0CC8-41B3-A66E-BE750A6DB51E}"/>
    <hyperlink ref="X687" r:id="rId9383" display="https://www.daloopa.com/src/8795381" xr:uid="{D438240F-DB00-427B-B916-61CE186B26F4}"/>
    <hyperlink ref="AB687" r:id="rId9384" display="https://www.daloopa.com/src/8795358" xr:uid="{5D8C4570-E32A-4C59-8652-5ADD368C583E}"/>
    <hyperlink ref="AF687" r:id="rId9385" display="https://www.daloopa.com/src/8795335" xr:uid="{8ABA2E24-8555-4786-B862-75FDE93AD038}"/>
    <hyperlink ref="AJ687" r:id="rId9386" display="https://www.daloopa.com/src/23060738" xr:uid="{9D3C0DAF-33EF-41AC-8936-602878F2B7AD}"/>
    <hyperlink ref="AN687" r:id="rId9387" display="https://www.daloopa.com/src/50570741" xr:uid="{D8FD8B02-F1FC-4523-913C-456A02B35201}"/>
    <hyperlink ref="AR687" r:id="rId9388" display="https://www.daloopa.com/src/70320427" xr:uid="{BB2C09F6-9582-4528-A41E-E3A2CA1398DA}"/>
    <hyperlink ref="A688" r:id="rId9389" xr:uid="{73F8D992-C26F-4C8B-897B-7586EA1D46AC}"/>
    <hyperlink ref="C688" r:id="rId9390" xr:uid="{2DB32280-6159-4FB2-A1B1-05D112CE8ADC}"/>
    <hyperlink ref="H688" r:id="rId9391" display="https://www.daloopa.com/src/8795472" xr:uid="{52D42197-7FEB-4CA3-874E-3EEE847E659B}"/>
    <hyperlink ref="L688" r:id="rId9392" display="https://www.daloopa.com/src/8795450" xr:uid="{B3840D4F-3721-41F7-8503-177438490347}"/>
    <hyperlink ref="P688" r:id="rId9393" display="https://www.daloopa.com/src/8795428" xr:uid="{ECCFA3A6-66C5-4A88-9EA5-58305A8BC5E9}"/>
    <hyperlink ref="T688" r:id="rId9394" display="https://www.daloopa.com/src/8795405" xr:uid="{5E2318CA-691B-4557-AFB5-4B892D30D254}"/>
    <hyperlink ref="X688" r:id="rId9395" display="https://www.daloopa.com/src/8795382" xr:uid="{F36153DB-DED0-4E53-96A4-6E4C52A97103}"/>
    <hyperlink ref="AB688" r:id="rId9396" display="https://www.daloopa.com/src/8795359" xr:uid="{5EEDAC30-F536-413D-90BB-F0948A8EAB26}"/>
    <hyperlink ref="AF688" r:id="rId9397" display="https://www.daloopa.com/src/8795336" xr:uid="{82E61606-B96C-468E-93B9-CA53293E864C}"/>
    <hyperlink ref="AJ688" r:id="rId9398" display="https://www.daloopa.com/src/23060736" xr:uid="{3C313701-03CF-4718-BEF3-B8F585FAE215}"/>
    <hyperlink ref="AN688" r:id="rId9399" display="https://www.daloopa.com/src/50570740" xr:uid="{54203661-E377-4B42-8194-53B2312F690A}"/>
    <hyperlink ref="AR688" r:id="rId9400" display="https://www.daloopa.com/src/70320428" xr:uid="{0422B65B-F3C2-404A-AB55-3E47BF1F13BB}"/>
    <hyperlink ref="A689" r:id="rId9401" xr:uid="{C8012E93-90E5-4155-AD77-3ABA0A9A33DF}"/>
    <hyperlink ref="C689" r:id="rId9402" xr:uid="{010AB1C2-C738-476F-BB5A-159EDC7CF2EC}"/>
    <hyperlink ref="H689" r:id="rId9403" display="https://www.daloopa.com/src/8795473" xr:uid="{43B3B8BE-29BF-420A-997D-C5162B755BBD}"/>
    <hyperlink ref="L689" r:id="rId9404" display="https://www.daloopa.com/src/8795451" xr:uid="{02D48C49-F543-49D4-99E7-0DEAB9C99827}"/>
    <hyperlink ref="P689" r:id="rId9405" display="https://www.daloopa.com/src/8795429" xr:uid="{47DE4D9B-29F5-47CA-AA57-030F4A7E66FE}"/>
    <hyperlink ref="T689" r:id="rId9406" display="https://www.daloopa.com/src/8795406" xr:uid="{5FD3834F-905C-4143-ABE4-A84BC8704B0B}"/>
    <hyperlink ref="X689" r:id="rId9407" display="https://www.daloopa.com/src/8795383" xr:uid="{D3E8FF86-FEB2-4F0C-8E80-0D142F95EFCB}"/>
    <hyperlink ref="AB689" r:id="rId9408" display="https://www.daloopa.com/src/8795360" xr:uid="{287AF519-BEE4-451C-9550-A32612B2FC4E}"/>
    <hyperlink ref="AF689" r:id="rId9409" display="https://www.daloopa.com/src/8795337" xr:uid="{034273CB-C979-4252-AC54-72AB3106D08E}"/>
    <hyperlink ref="AJ689" r:id="rId9410" display="https://www.daloopa.com/src/23060732" xr:uid="{88043389-D799-46D2-9A3D-9B152CF9C9B9}"/>
    <hyperlink ref="AN689" r:id="rId9411" display="https://www.daloopa.com/src/50570739" xr:uid="{CE2ED7AE-1B57-4FFD-A57C-631A7808D314}"/>
    <hyperlink ref="AR689" r:id="rId9412" display="https://www.daloopa.com/src/70320443" xr:uid="{1A2F111A-9190-4D13-A437-1C3A8CE5A486}"/>
    <hyperlink ref="A690" r:id="rId9413" xr:uid="{722F8486-5C53-4239-BA9E-DF459C9A3A7A}"/>
    <hyperlink ref="C690" r:id="rId9414" xr:uid="{B69B7A5E-1C0D-4F05-BE21-131C067ADC0D}"/>
    <hyperlink ref="H690" r:id="rId9415" display="https://www.daloopa.com/src/8795474" xr:uid="{1AF351D1-41F9-443D-BA9B-DA64ED698D9C}"/>
    <hyperlink ref="L690" r:id="rId9416" display="https://www.daloopa.com/src/8795452" xr:uid="{77302FE4-D6A5-4DCC-A91A-0A84E4A84F18}"/>
    <hyperlink ref="P690" r:id="rId9417" display="https://www.daloopa.com/src/8795430" xr:uid="{D7164B76-FB48-471F-B67C-60984F96F321}"/>
    <hyperlink ref="T690" r:id="rId9418" display="https://www.daloopa.com/src/8795407" xr:uid="{0FACA414-E498-4A56-B03C-A351D2DA4F0E}"/>
    <hyperlink ref="X690" r:id="rId9419" display="https://www.daloopa.com/src/8795384" xr:uid="{574FA306-0A08-4A67-BFEF-E5AC78BA1BD2}"/>
    <hyperlink ref="AB690" r:id="rId9420" display="https://www.daloopa.com/src/8795361" xr:uid="{489629B2-8F4D-45B8-B208-63DC1F19086B}"/>
    <hyperlink ref="AF690" r:id="rId9421" display="https://www.daloopa.com/src/8795338" xr:uid="{8C39D164-FED8-4C84-98B8-7334FD783D66}"/>
    <hyperlink ref="AJ690" r:id="rId9422" display="https://www.daloopa.com/src/23060734" xr:uid="{9BDB3A40-D9B6-4F71-98FD-3F6854A93589}"/>
    <hyperlink ref="AN690" r:id="rId9423" display="https://www.daloopa.com/src/50570738" xr:uid="{53F85FC4-1DFA-477F-B0F4-BE954B660620}"/>
    <hyperlink ref="AR690" r:id="rId9424" display="https://www.daloopa.com/src/70320445" xr:uid="{C0BB672C-6FA6-4879-9E2D-8AD7118705D8}"/>
    <hyperlink ref="A691" r:id="rId9425" xr:uid="{23B2D3A1-A3A0-4A67-91DF-364C1EDCBC9E}"/>
    <hyperlink ref="C691" r:id="rId9426" xr:uid="{5185D583-3EA6-439D-BDEB-1946F3C20A8A}"/>
    <hyperlink ref="H691" r:id="rId9427" display="https://www.daloopa.com/src/8795475" xr:uid="{E2A72891-6EDC-4B7C-8B38-2C024C331692}"/>
    <hyperlink ref="L691" r:id="rId9428" display="https://www.daloopa.com/src/8795453" xr:uid="{9CA35F48-3E5A-4239-B94A-EB1B304A81F5}"/>
    <hyperlink ref="P691" r:id="rId9429" display="https://www.daloopa.com/src/8795431" xr:uid="{38422295-E987-4F89-AB50-57E69CF26050}"/>
    <hyperlink ref="T691" r:id="rId9430" display="https://www.daloopa.com/src/8795408" xr:uid="{45499237-2321-4904-9DA3-7A105A715C5E}"/>
    <hyperlink ref="X691" r:id="rId9431" display="https://www.daloopa.com/src/8795385" xr:uid="{F020DC09-1BB8-4B7A-820E-ECF8C865E4FB}"/>
    <hyperlink ref="AB691" r:id="rId9432" display="https://www.daloopa.com/src/8795362" xr:uid="{F6953A88-29FE-46CF-AD9F-843ED70ADAA4}"/>
    <hyperlink ref="AF691" r:id="rId9433" display="https://www.daloopa.com/src/8795339" xr:uid="{A5965585-7213-4ED9-A239-6DF9A3773D17}"/>
    <hyperlink ref="AJ691" r:id="rId9434" display="https://www.daloopa.com/src/23060735" xr:uid="{2187E6B7-FAA3-4CCD-8195-43FCCE72C261}"/>
    <hyperlink ref="AN691" r:id="rId9435" display="https://www.daloopa.com/src/50570737" xr:uid="{4CFE0B81-A1BB-4B76-A6EE-A065407002D3}"/>
    <hyperlink ref="AR691" r:id="rId9436" display="https://www.daloopa.com/src/70320446" xr:uid="{A42CAAAA-76CA-455A-9BED-CC9EFF16C8F0}"/>
    <hyperlink ref="A692" r:id="rId9437" xr:uid="{B6F441CF-88C7-4019-8506-5CE818890F0E}"/>
    <hyperlink ref="C692" r:id="rId9438" xr:uid="{3F1BA3C4-1C60-4D74-924F-63F10BA96386}"/>
    <hyperlink ref="H692" r:id="rId9439" display="https://www.daloopa.com/src/8795476" xr:uid="{6807B040-B39D-49BE-A272-16CBC32D7245}"/>
    <hyperlink ref="L692" r:id="rId9440" display="https://www.daloopa.com/src/8795454" xr:uid="{C5FB9E70-7D7F-47C2-B871-C01A524FA922}"/>
    <hyperlink ref="P692" r:id="rId9441" display="https://www.daloopa.com/src/8795432" xr:uid="{89C65AD3-D248-4AB3-8FEE-2566EEA72B00}"/>
    <hyperlink ref="T692" r:id="rId9442" display="https://www.daloopa.com/src/8795409" xr:uid="{45EEADBE-08EE-4DE3-A6DF-332C88046177}"/>
    <hyperlink ref="X692" r:id="rId9443" display="https://www.daloopa.com/src/8795386" xr:uid="{EC890B70-D2EC-4A89-A00D-A3488A543B5B}"/>
    <hyperlink ref="AB692" r:id="rId9444" display="https://www.daloopa.com/src/8795363" xr:uid="{93240E25-7C3B-4887-9C47-B78AC63E9779}"/>
    <hyperlink ref="AF692" r:id="rId9445" display="https://www.daloopa.com/src/8795340" xr:uid="{F12B2EC8-F8DB-4CCF-8709-A9E4DBBBBDBE}"/>
    <hyperlink ref="AJ692" r:id="rId9446" display="https://www.daloopa.com/src/23060733" xr:uid="{68A9E011-1BDB-4A72-AEFB-37F58FDDE039}"/>
    <hyperlink ref="AN692" r:id="rId9447" display="https://www.daloopa.com/src/50570736" xr:uid="{A963742C-5B99-4A2B-A441-3771915BF8BD}"/>
    <hyperlink ref="AR692" r:id="rId9448" display="https://www.daloopa.com/src/70320447" xr:uid="{59A1CB42-FA18-4D15-AC3B-0362D41EFB87}"/>
    <hyperlink ref="A693" r:id="rId9449" xr:uid="{7675134C-7464-4448-98A4-0197884EDA68}"/>
    <hyperlink ref="C693" r:id="rId9450" xr:uid="{E2ABF53B-3733-4F9C-A3A0-77A80B1A7169}"/>
    <hyperlink ref="T693" r:id="rId9451" display="https://www.daloopa.com/src/8795410" xr:uid="{3CFA14C7-1E78-47B7-84A8-D6893CFBCE55}"/>
    <hyperlink ref="X693" r:id="rId9452" display="https://www.daloopa.com/src/8795387" xr:uid="{5D927C77-464D-427C-89C2-A89027CB6B58}"/>
    <hyperlink ref="AB693" r:id="rId9453" display="https://www.daloopa.com/src/8795364" xr:uid="{893C56F4-A182-4AAA-9688-34E0FFDDA56D}"/>
    <hyperlink ref="AF693" r:id="rId9454" display="https://www.daloopa.com/src/8795341" xr:uid="{FAAAE14A-CFF4-421A-B474-7C1A7EAC733A}"/>
    <hyperlink ref="AJ693" r:id="rId9455" display="https://www.daloopa.com/src/23060730" xr:uid="{63E3CADE-EB67-417D-A7CB-177B4948B1F7}"/>
    <hyperlink ref="AN693" r:id="rId9456" display="https://www.daloopa.com/src/50570742" xr:uid="{344FF1AC-96A7-438E-A1AF-CDA702AA2399}"/>
    <hyperlink ref="AR693" r:id="rId9457" display="https://www.daloopa.com/src/70320448" xr:uid="{F365452E-597C-4D82-A008-95393D4004C3}"/>
    <hyperlink ref="A694" r:id="rId9458" xr:uid="{B9AF3BD0-C67A-422B-8660-ED36733BFDF2}"/>
    <hyperlink ref="C694" r:id="rId9459" xr:uid="{073E3B30-0025-458A-BF23-E04597AC26EA}"/>
    <hyperlink ref="H694" r:id="rId9460" display="https://www.daloopa.com/src/8795477" xr:uid="{7BC7746D-4CD3-4750-A187-8ED2694DC1DE}"/>
    <hyperlink ref="L694" r:id="rId9461" display="https://www.daloopa.com/src/8795455" xr:uid="{57586116-7439-42C2-A1FA-0156F8A674D4}"/>
    <hyperlink ref="P694" r:id="rId9462" display="https://www.daloopa.com/src/8795433" xr:uid="{51B82CAD-05E5-4731-B4CC-E8F10C28C2E3}"/>
    <hyperlink ref="T694" r:id="rId9463" display="https://www.daloopa.com/src/8795411" xr:uid="{A2262E77-2D8D-49A6-AFC8-D7CD1020831C}"/>
    <hyperlink ref="X694" r:id="rId9464" display="https://www.daloopa.com/src/8795388" xr:uid="{E8F0F8DB-9392-4E44-9762-9036398DA969}"/>
    <hyperlink ref="AB694" r:id="rId9465" display="https://www.daloopa.com/src/8795365" xr:uid="{4F3F6EE5-1E8A-492D-BBA3-68028AAA595B}"/>
    <hyperlink ref="AF694" r:id="rId9466" display="https://www.daloopa.com/src/8795342" xr:uid="{B9C51EB6-6BB6-4697-BED1-C1A499FD7D84}"/>
    <hyperlink ref="AJ694" r:id="rId9467" display="https://www.daloopa.com/src/23060729" xr:uid="{8C570D50-F6A9-4D93-8317-6C89497C8300}"/>
    <hyperlink ref="AN694" r:id="rId9468" display="https://www.daloopa.com/src/50570746" xr:uid="{A71CC8A4-1C24-47CE-9D1C-F044D21A25D5}"/>
    <hyperlink ref="AR694" r:id="rId9469" display="https://www.daloopa.com/src/70320449" xr:uid="{63AFB649-A026-41C6-BA16-47EA9F8AC40E}"/>
    <hyperlink ref="A695" r:id="rId9470" xr:uid="{36F7CF62-F2EA-4D16-B049-ADFB5BB38D57}"/>
    <hyperlink ref="C695" r:id="rId9471" xr:uid="{041AA828-1BC1-4E75-8FB2-56524863F45F}"/>
    <hyperlink ref="H695" r:id="rId9472" display="https://www.daloopa.com/src/8795478" xr:uid="{50195A8C-084B-4B06-A72E-C34E3AF4D774}"/>
    <hyperlink ref="L695" r:id="rId9473" display="https://www.daloopa.com/src/8795456" xr:uid="{689404F1-9C31-4A95-AE72-0B81E0DBB6E0}"/>
    <hyperlink ref="P695" r:id="rId9474" display="https://www.daloopa.com/src/8795434" xr:uid="{B90C5D9F-C32C-4E00-B5C9-171B2C43ADC9}"/>
    <hyperlink ref="T695" r:id="rId9475" display="https://www.daloopa.com/src/8795412" xr:uid="{494EE0B3-C7E4-459D-96FF-DC19B93250A7}"/>
    <hyperlink ref="X695" r:id="rId9476" display="https://www.daloopa.com/src/8795389" xr:uid="{9AF3F6F4-9D27-49D8-AC73-CFBDA0AF0D7E}"/>
    <hyperlink ref="AB695" r:id="rId9477" display="https://www.daloopa.com/src/8795366" xr:uid="{E8E6AE83-0F29-4A69-B633-2BA322BC16F7}"/>
    <hyperlink ref="AF695" r:id="rId9478" display="https://www.daloopa.com/src/8795343" xr:uid="{F1C6E586-08F1-4A5C-A958-559327DF4417}"/>
    <hyperlink ref="AJ695" r:id="rId9479" display="https://www.daloopa.com/src/23060731" xr:uid="{576A5E55-D70E-4FB7-AE89-E920B04412FD}"/>
    <hyperlink ref="AN695" r:id="rId9480" display="https://www.daloopa.com/src/50570745" xr:uid="{ABE0261B-42A1-4508-AD4C-85E436AFC1AF}"/>
    <hyperlink ref="AR695" r:id="rId9481" display="https://www.daloopa.com/src/70320450" xr:uid="{DF18C6D7-0F6E-4E5F-9771-27D27909B1D1}"/>
    <hyperlink ref="A696" r:id="rId9482" xr:uid="{4FBA2E6B-CADB-4782-859D-4CA8BFBAA996}"/>
    <hyperlink ref="C696" r:id="rId9483" xr:uid="{9E5B5AB4-441C-4BF0-9CA7-A9223407A097}"/>
    <hyperlink ref="L696" r:id="rId9484" display="https://www.daloopa.com/src/8795457" xr:uid="{5B95AB5E-CA0B-4F35-9611-F2E02AB56E4B}"/>
    <hyperlink ref="P696" r:id="rId9485" display="https://www.daloopa.com/src/8795435" xr:uid="{1352D903-0D59-44BA-9F40-923854240A32}"/>
    <hyperlink ref="T696" r:id="rId9486" display="https://www.daloopa.com/src/8795413" xr:uid="{1D9498BC-331E-469B-AC39-865C9655DF35}"/>
    <hyperlink ref="X696" r:id="rId9487" display="https://www.daloopa.com/src/8795390" xr:uid="{F5EE9EB1-AB7D-45C3-9578-467CB17586F2}"/>
    <hyperlink ref="AB696" r:id="rId9488" display="https://www.daloopa.com/src/8795367" xr:uid="{8DDB77E0-ECAE-428D-AF97-BBF1C5F93123}"/>
    <hyperlink ref="AF696" r:id="rId9489" display="https://www.daloopa.com/src/8795344" xr:uid="{79A114A7-7341-4E03-A909-56F5BD067986}"/>
    <hyperlink ref="AJ696" r:id="rId9490" display="https://www.daloopa.com/src/23060737" xr:uid="{8AF20EA5-6E13-414C-A6F0-ADC5C3E4A78A}"/>
    <hyperlink ref="AN696" r:id="rId9491" display="https://www.daloopa.com/src/50570744" xr:uid="{9A443E09-1236-4F3B-93BE-FF6F9C8FE470}"/>
    <hyperlink ref="AR696" r:id="rId9492" display="https://www.daloopa.com/src/70320452" xr:uid="{B26C64D3-D695-445F-8D39-F478AE7E6E34}"/>
    <hyperlink ref="A697" r:id="rId9493" xr:uid="{ECBA1F84-9E08-419B-837C-EBFE49A11120}"/>
    <hyperlink ref="C697" r:id="rId9494" xr:uid="{99C1D402-C266-4A84-B398-C276E8643591}"/>
    <hyperlink ref="H697" r:id="rId9495" display="https://www.daloopa.com/src/8795479" xr:uid="{0CCD499B-B9FD-4B55-B937-35E18C1FB2DB}"/>
    <hyperlink ref="L697" r:id="rId9496" display="https://www.daloopa.com/src/8795458" xr:uid="{AD2041D8-BC07-42A4-8EA6-E3E1259D58B7}"/>
    <hyperlink ref="P697" r:id="rId9497" display="https://www.daloopa.com/src/8795436" xr:uid="{0341052E-7B22-4001-B63C-684E02F8FF54}"/>
    <hyperlink ref="T697" r:id="rId9498" display="https://www.daloopa.com/src/8795414" xr:uid="{4DB90C85-394E-4632-BAB9-6F6FE2C786B0}"/>
    <hyperlink ref="X697" r:id="rId9499" display="https://www.daloopa.com/src/8795391" xr:uid="{BB8EF0FF-BE59-40D5-9205-735C1E3637B9}"/>
    <hyperlink ref="AB697" r:id="rId9500" display="https://www.daloopa.com/src/8795368" xr:uid="{8789E7CB-765C-43C7-99EB-70D66FB74C10}"/>
    <hyperlink ref="AF697" r:id="rId9501" display="https://www.daloopa.com/src/8795345" xr:uid="{F6640AB8-3CB2-44E1-AB93-819BE22AC93F}"/>
    <hyperlink ref="AJ697" r:id="rId9502" display="https://www.daloopa.com/src/23060739" xr:uid="{7A86432D-150C-4793-B0CE-5BCA1DA60E80}"/>
    <hyperlink ref="AN697" r:id="rId9503" display="https://www.daloopa.com/src/50570743" xr:uid="{48C979DF-5C74-45A9-9B83-FB9FE15FD536}"/>
    <hyperlink ref="AR697" r:id="rId9504" display="https://www.daloopa.com/src/70320453" xr:uid="{FE67CADB-AB0C-454C-93E2-957CD70047C7}"/>
    <hyperlink ref="A698" r:id="rId9505" xr:uid="{A5050BC6-6376-487F-A841-F61A89461C9C}"/>
    <hyperlink ref="C698" r:id="rId9506" xr:uid="{A298CFB1-5945-48ED-B193-7D90104D0337}"/>
    <hyperlink ref="L698" r:id="rId9507" display="https://www.daloopa.com/src/8795459" xr:uid="{F0D09E54-6729-4844-B25A-C105F5D92B05}"/>
    <hyperlink ref="P698" r:id="rId9508" display="https://www.daloopa.com/src/8795437" xr:uid="{430EDFBB-3A9F-4369-BB42-1783DEC3A9BE}"/>
    <hyperlink ref="T698" r:id="rId9509" display="https://www.daloopa.com/src/8795415" xr:uid="{4DA98DBB-2D46-4392-BDDC-ED9B15FB1D59}"/>
    <hyperlink ref="X698" r:id="rId9510" display="https://www.daloopa.com/src/8795392" xr:uid="{ECC4BADE-2AFD-4CCF-8DDC-FADC5290B04F}"/>
    <hyperlink ref="AB698" r:id="rId9511" display="https://www.daloopa.com/src/8795369" xr:uid="{0FDFE822-0CD9-46B1-89B5-89350E9951A7}"/>
    <hyperlink ref="AF698" r:id="rId9512" display="https://www.daloopa.com/src/8795346" xr:uid="{E8917296-1528-4FDA-9846-BD68E3B9F1F5}"/>
    <hyperlink ref="AJ698" r:id="rId9513" display="https://www.daloopa.com/src/23060744" xr:uid="{438E3240-1147-498D-8042-0DA7272E697A}"/>
    <hyperlink ref="AN698" r:id="rId9514" display="https://www.daloopa.com/src/50570747" xr:uid="{5C2B332E-F92A-416F-B6D7-74A2478D15EB}"/>
    <hyperlink ref="AR698" r:id="rId9515" display="https://www.daloopa.com/src/70320454" xr:uid="{88763EE3-B8BA-4C5A-B8DF-76A7065A5CBA}"/>
    <hyperlink ref="A699" r:id="rId9516" xr:uid="{869BC818-C560-4774-9646-A76B010F180A}"/>
    <hyperlink ref="C699" r:id="rId9517" xr:uid="{9900BCF6-0489-464E-B3C3-3B3B086CF106}"/>
    <hyperlink ref="H699" r:id="rId9518" display="https://www.daloopa.com/src/8795480" xr:uid="{F9E3A983-2F4E-4E88-9642-173297F8E842}"/>
    <hyperlink ref="L699" r:id="rId9519" display="https://www.daloopa.com/src/8795460" xr:uid="{1D00EFCF-BCAA-4534-B2AA-6C0C0B069189}"/>
    <hyperlink ref="P699" r:id="rId9520" display="https://www.daloopa.com/src/8795438" xr:uid="{AA9AC9A2-8B7A-4EAA-B3FC-16C231379762}"/>
    <hyperlink ref="T699" r:id="rId9521" display="https://www.daloopa.com/src/8795416" xr:uid="{596E4B87-56A4-4FB2-8605-C53C406996FC}"/>
    <hyperlink ref="X699" r:id="rId9522" display="https://www.daloopa.com/src/8795393" xr:uid="{8B93C7D5-B8E8-4334-9F3D-C62B28B94179}"/>
    <hyperlink ref="AB699" r:id="rId9523" display="https://www.daloopa.com/src/8795370" xr:uid="{46CFD87A-92A7-4738-8BB3-97F5EEEE8200}"/>
    <hyperlink ref="AF699" r:id="rId9524" display="https://www.daloopa.com/src/8795347" xr:uid="{8F931ECF-2340-4F5B-B2B8-2AA6ACA5E5EB}"/>
    <hyperlink ref="AJ699" r:id="rId9525" display="https://www.daloopa.com/src/23060747" xr:uid="{73286737-E66D-4968-B1DD-E7E64DB7E465}"/>
    <hyperlink ref="AN699" r:id="rId9526" display="https://www.daloopa.com/src/50570753" xr:uid="{668C6625-DAB8-4230-81F9-C8DAB388DEA6}"/>
    <hyperlink ref="AR699" r:id="rId9527" display="https://www.daloopa.com/src/70320455" xr:uid="{56ACD04A-CE5A-4529-8980-3646C5933BED}"/>
    <hyperlink ref="A700" r:id="rId9528" xr:uid="{0A72497F-A9DE-4F12-9C9D-B277EFBAAC66}"/>
    <hyperlink ref="C700" r:id="rId9529" xr:uid="{70D71059-7181-4DFE-8690-551970C745A5}"/>
    <hyperlink ref="H700" r:id="rId9530" display="https://www.daloopa.com/src/8795481" xr:uid="{0FCA3E3B-4D1A-466D-9D19-C7FF7F9148ED}"/>
    <hyperlink ref="L700" r:id="rId9531" display="https://www.daloopa.com/src/8795461" xr:uid="{0C900C67-D506-45BD-8E02-143FBE7E09C9}"/>
    <hyperlink ref="P700" r:id="rId9532" display="https://www.daloopa.com/src/8795439" xr:uid="{CC8BEB5F-CEDF-44D1-8FD6-DE2E9CE8FC1B}"/>
    <hyperlink ref="T700" r:id="rId9533" display="https://www.daloopa.com/src/8795417" xr:uid="{017EF3DD-EBEE-46E6-922E-7A3EFBA91863}"/>
    <hyperlink ref="X700" r:id="rId9534" display="https://www.daloopa.com/src/8795394" xr:uid="{C98F3887-AD05-4231-B5BE-9D09CE2512A2}"/>
    <hyperlink ref="AB700" r:id="rId9535" display="https://www.daloopa.com/src/8795371" xr:uid="{4DCA716E-7D4C-4466-A1A2-4838EFFC2550}"/>
    <hyperlink ref="AF700" r:id="rId9536" display="https://www.daloopa.com/src/8795348" xr:uid="{5B302AB7-5689-44DE-9BE5-BA26F00699FF}"/>
    <hyperlink ref="AJ700" r:id="rId9537" display="https://www.daloopa.com/src/23060751" xr:uid="{F56B6103-86C5-4CA7-9935-621457F77858}"/>
    <hyperlink ref="AN700" r:id="rId9538" display="https://www.daloopa.com/src/50570758" xr:uid="{11387038-0403-461C-8B2D-64949F88B919}"/>
    <hyperlink ref="AR700" r:id="rId9539" display="https://www.daloopa.com/src/70320456" xr:uid="{C525257E-1C4C-44A2-8332-F0310BB02BA5}"/>
    <hyperlink ref="A701" r:id="rId9540" xr:uid="{FFA592FE-8184-48E5-8846-C70A8CD3EEDA}"/>
    <hyperlink ref="C701" r:id="rId9541" xr:uid="{10B63AB8-B777-433D-8C61-1A174CD7F2A4}"/>
    <hyperlink ref="H701" r:id="rId9542" display="https://www.daloopa.com/src/8795482" xr:uid="{A7561FA8-0971-448D-8583-92378F5BCF86}"/>
    <hyperlink ref="L701" r:id="rId9543" display="https://www.daloopa.com/src/8795462" xr:uid="{2216F9C0-AAE3-46CF-96AE-92B23B03E6A8}"/>
    <hyperlink ref="P701" r:id="rId9544" display="https://www.daloopa.com/src/8795440" xr:uid="{0B1EC3BE-2474-45EB-A2CC-7F6F70069859}"/>
    <hyperlink ref="T701" r:id="rId9545" display="https://www.daloopa.com/src/8795418" xr:uid="{88B02DF3-B299-4D32-BCB0-ABCA91455A41}"/>
    <hyperlink ref="X701" r:id="rId9546" display="https://www.daloopa.com/src/8795395" xr:uid="{5B3F1491-B7A2-40F3-8452-C6C3ACBB4211}"/>
    <hyperlink ref="AB701" r:id="rId9547" display="https://www.daloopa.com/src/8795372" xr:uid="{D9CDBC74-B1E8-410A-8649-D37FB6B1CB50}"/>
    <hyperlink ref="AF701" r:id="rId9548" display="https://www.daloopa.com/src/8795349" xr:uid="{544C86DE-2A9C-4643-9EB5-1360BB8A3F94}"/>
    <hyperlink ref="AJ701" r:id="rId9549" display="https://www.daloopa.com/src/23060750" xr:uid="{D54EDEB2-98F0-4590-B9B9-C34167C631FF}"/>
    <hyperlink ref="AN701" r:id="rId9550" display="https://www.daloopa.com/src/50570754" xr:uid="{0FF0EC55-30D0-48DE-BB3D-712999712C43}"/>
    <hyperlink ref="AR701" r:id="rId9551" display="https://www.daloopa.com/src/70320457" xr:uid="{C7864AD6-7107-4F6B-84B3-D812944B72AF}"/>
    <hyperlink ref="A702" r:id="rId9552" xr:uid="{2E25E133-2E11-4B51-B3A6-0CAC5D387E6B}"/>
    <hyperlink ref="C702" r:id="rId9553" xr:uid="{58CA8DE8-F870-4AFB-90C7-0E4829BD3444}"/>
    <hyperlink ref="H702" r:id="rId9554" display="https://www.daloopa.com/src/8795483" xr:uid="{BDEECBB4-9143-4A73-A7F8-A9CB0DEA0757}"/>
    <hyperlink ref="L702" r:id="rId9555" display="https://www.daloopa.com/src/8795463" xr:uid="{42E8708F-9114-4F1C-A19E-A9D0937E5B86}"/>
    <hyperlink ref="P702" r:id="rId9556" display="https://www.daloopa.com/src/8795441" xr:uid="{F6CCD42A-7DF9-4FC8-B1FD-CAF000D29FE5}"/>
    <hyperlink ref="T702" r:id="rId9557" display="https://www.daloopa.com/src/8795419" xr:uid="{F5F4C4A8-36B3-43E6-B393-3247F2CF8610}"/>
    <hyperlink ref="X702" r:id="rId9558" display="https://www.daloopa.com/src/8795396" xr:uid="{C1B53C74-4C92-4827-AF66-7C519BC6C5E1}"/>
    <hyperlink ref="AB702" r:id="rId9559" display="https://www.daloopa.com/src/8795373" xr:uid="{9324D32C-6047-403F-8B29-A3734173A458}"/>
    <hyperlink ref="AF702" r:id="rId9560" display="https://www.daloopa.com/src/8795350" xr:uid="{1A985370-90CA-40FC-8296-0D30DFC6EB07}"/>
    <hyperlink ref="AJ702" r:id="rId9561" display="https://www.daloopa.com/src/23060742" xr:uid="{26F323A0-E49B-4D40-AD4D-320F7A4DA30D}"/>
    <hyperlink ref="AN702" r:id="rId9562" display="https://www.daloopa.com/src/50570751" xr:uid="{F44A98AA-93FE-4C6A-BB49-8CE7D252C1DF}"/>
    <hyperlink ref="AR702" r:id="rId9563" display="https://www.daloopa.com/src/70320458" xr:uid="{8622DA57-513B-4770-9D60-5CE4AA694466}"/>
    <hyperlink ref="A703" r:id="rId9564" xr:uid="{69ADCCB7-FAB2-4EB9-82B0-2178DB3368E4}"/>
    <hyperlink ref="C703" r:id="rId9565" xr:uid="{425170E8-5900-49C8-B1C5-18A8E0C82FEA}"/>
    <hyperlink ref="H703" r:id="rId9566" display="https://www.daloopa.com/src/8795484" xr:uid="{EF333408-2F53-4F91-99DC-EDEFF345D64D}"/>
    <hyperlink ref="L703" r:id="rId9567" display="https://www.daloopa.com/src/8795464" xr:uid="{BAF9BF4D-2042-4E22-B631-B1034DD6A70A}"/>
    <hyperlink ref="P703" r:id="rId9568" display="https://www.daloopa.com/src/8795442" xr:uid="{349F245B-5FBC-444C-8D35-20982D2BD098}"/>
    <hyperlink ref="T703" r:id="rId9569" display="https://www.daloopa.com/src/8795420" xr:uid="{491010D8-1548-45DF-86AA-8D6C70914E44}"/>
    <hyperlink ref="X703" r:id="rId9570" display="https://www.daloopa.com/src/8795397" xr:uid="{75DC240D-9758-4CB1-B77A-300962F4EC26}"/>
    <hyperlink ref="AB703" r:id="rId9571" display="https://www.daloopa.com/src/8795374" xr:uid="{34F8FB54-D8A6-4503-9DD7-87CC1CA88F5D}"/>
    <hyperlink ref="AF703" r:id="rId9572" display="https://www.daloopa.com/src/8795351" xr:uid="{86AF5B7F-BE6B-4D51-9DCF-AEEADCE9576B}"/>
    <hyperlink ref="AJ703" r:id="rId9573" display="https://www.daloopa.com/src/23060741" xr:uid="{9F1F25FF-B827-486E-8639-CE1534841DE6}"/>
    <hyperlink ref="AN703" r:id="rId9574" display="https://www.daloopa.com/src/50570752" xr:uid="{079DB031-1FCD-432B-845F-5F35C1AD05F6}"/>
    <hyperlink ref="AR703" r:id="rId9575" display="https://www.daloopa.com/src/70320422" xr:uid="{A27C23E5-CB30-4E3E-BFA3-F7D3641C6BC3}"/>
    <hyperlink ref="A704" r:id="rId9576" xr:uid="{FEBA5CAF-B776-4258-8300-9C087922E95B}"/>
    <hyperlink ref="C704" r:id="rId9577" xr:uid="{EE92EA2E-91F1-4827-A14E-44BBC022256A}"/>
    <hyperlink ref="H704" r:id="rId9578" display="https://www.daloopa.com/src/8795485" xr:uid="{B2D22EF9-F56B-4092-8715-695AA996EAAB}"/>
    <hyperlink ref="L704" r:id="rId9579" display="https://www.daloopa.com/src/8795465" xr:uid="{B1EE6F54-3D28-4FF7-A5E8-57918717825F}"/>
    <hyperlink ref="P704" r:id="rId9580" display="https://www.daloopa.com/src/8795443" xr:uid="{9791C55F-02F6-4D73-A1E6-AB643B02AE21}"/>
    <hyperlink ref="T704" r:id="rId9581" display="https://www.daloopa.com/src/8795421" xr:uid="{5B5C9105-0679-4C1E-B169-A7AF0C9B99D0}"/>
    <hyperlink ref="X704" r:id="rId9582" display="https://www.daloopa.com/src/8795398" xr:uid="{0CF6106C-960D-4C31-8E9F-10D6A0A0CCE5}"/>
    <hyperlink ref="AB704" r:id="rId9583" display="https://www.daloopa.com/src/8795375" xr:uid="{B00BB017-91BA-46D2-BD75-0F7CF8B11512}"/>
    <hyperlink ref="AF704" r:id="rId9584" display="https://www.daloopa.com/src/8795352" xr:uid="{3EE76BD3-22AD-4DE3-B4E7-022277C9584E}"/>
    <hyperlink ref="AJ704" r:id="rId9585" display="https://www.daloopa.com/src/23060740" xr:uid="{E46EA170-28FC-45C6-8CEB-5D0F5309FE3C}"/>
    <hyperlink ref="AN704" r:id="rId9586" display="https://www.daloopa.com/src/50570756" xr:uid="{20B44181-55E0-4752-AAA5-400392E4CFF3}"/>
    <hyperlink ref="AR704" r:id="rId9587" display="https://www.daloopa.com/src/70320451" xr:uid="{6E75282B-287C-430F-912D-D234262E0229}"/>
    <hyperlink ref="A705" r:id="rId9588" xr:uid="{60C32D43-D89A-46ED-8025-1D58CACBFA53}"/>
    <hyperlink ref="C705" r:id="rId9589" xr:uid="{AAEEF7D6-4174-4CEB-9252-BF686699FE69}"/>
    <hyperlink ref="H705" r:id="rId9590" display="https://www.daloopa.com/src/8795486" xr:uid="{8BE61200-6B3F-42F5-A54D-982219AE6472}"/>
    <hyperlink ref="L705" r:id="rId9591" display="https://www.daloopa.com/src/8795466" xr:uid="{D5AD4E28-49F4-4259-8C45-944E4449FA14}"/>
    <hyperlink ref="P705" r:id="rId9592" display="https://www.daloopa.com/src/8795444" xr:uid="{8B27E351-A765-4CFA-BD11-B9B3B92611CE}"/>
    <hyperlink ref="T705" r:id="rId9593" display="https://www.daloopa.com/src/8795422" xr:uid="{3C2C0BA8-BE58-4A5B-B146-9C5AA61E2597}"/>
    <hyperlink ref="X705" r:id="rId9594" display="https://www.daloopa.com/src/8795399" xr:uid="{761C5566-F5CA-4AFE-9F89-B08F3841EAAF}"/>
    <hyperlink ref="AB705" r:id="rId9595" display="https://www.daloopa.com/src/8795376" xr:uid="{2BF82AD6-5C69-4EAE-A0E0-5435E6A2F9FD}"/>
    <hyperlink ref="AF705" r:id="rId9596" display="https://www.daloopa.com/src/8795353" xr:uid="{A71BB0A1-8109-44D6-86DD-356C6865A1C2}"/>
    <hyperlink ref="AJ705" r:id="rId9597" display="https://www.daloopa.com/src/23060743" xr:uid="{2D45635F-574B-4D91-8CA2-B479B20B9630}"/>
    <hyperlink ref="AN705" r:id="rId9598" display="https://www.daloopa.com/src/50570750" xr:uid="{B371907F-5DA5-492E-A087-60436254F7DA}"/>
    <hyperlink ref="AR705" r:id="rId9599" display="https://www.daloopa.com/src/70320444" xr:uid="{AB4BD093-4D40-4D5E-8BA0-4BA9EBA34388}"/>
    <hyperlink ref="A706" r:id="rId9600" xr:uid="{CA9C8E0C-B7C6-4E56-A6D3-4A533CA84F63}"/>
    <hyperlink ref="C706" r:id="rId9601" xr:uid="{4FCA1202-1358-479B-8DEE-899D786804B4}"/>
    <hyperlink ref="AJ706" r:id="rId9602" display="https://www.daloopa.com/src/23060746" xr:uid="{D4C6D9FA-3C65-4E42-9714-07441BF2D35C}"/>
    <hyperlink ref="AN706" r:id="rId9603" display="https://www.daloopa.com/src/50570748" xr:uid="{CF6E5BC5-B294-4A9B-BB54-958CE065DE4D}"/>
    <hyperlink ref="AR706" r:id="rId9604" display="https://www.daloopa.com/src/70320426" xr:uid="{FA5D7335-6881-48DD-8F73-8E4B2A7EE606}"/>
    <hyperlink ref="A707" r:id="rId9605" xr:uid="{4806CF9D-C61B-4EEB-8924-2FEE2F4E7EE8}"/>
    <hyperlink ref="C707" r:id="rId9606" xr:uid="{B068FE03-942F-4CF0-B926-CF575ED1E57C}"/>
    <hyperlink ref="H707" r:id="rId9607" display="https://www.daloopa.com/src/8795487" xr:uid="{E81D4DED-40B2-4FEC-A3FB-F3F52433E959}"/>
    <hyperlink ref="L707" r:id="rId9608" display="https://www.daloopa.com/src/8795467" xr:uid="{CB115BE4-7146-4A83-8753-3663026F344B}"/>
    <hyperlink ref="P707" r:id="rId9609" display="https://www.daloopa.com/src/8795445" xr:uid="{0C3403BF-DF61-4B5E-9244-7A9A20FA444F}"/>
    <hyperlink ref="T707" r:id="rId9610" display="https://www.daloopa.com/src/8795423" xr:uid="{E8982A1B-A1BB-40FD-BC33-3DBE7C01154F}"/>
    <hyperlink ref="X707" r:id="rId9611" display="https://www.daloopa.com/src/8795400" xr:uid="{059AD383-EC88-4FC9-A00A-DB0AED14C22E}"/>
    <hyperlink ref="AB707" r:id="rId9612" display="https://www.daloopa.com/src/8795377" xr:uid="{CB29DB90-DB64-4903-952B-B81F11C0B576}"/>
    <hyperlink ref="AF707" r:id="rId9613" display="https://www.daloopa.com/src/8795354" xr:uid="{7073D4C4-680B-4E6D-B1C8-04F7072E5666}"/>
    <hyperlink ref="AJ707" r:id="rId9614" display="https://www.daloopa.com/src/23060748" xr:uid="{ED4F27B6-EFD6-4779-976E-69FDCD8EB1AE}"/>
    <hyperlink ref="AN707" r:id="rId9615" display="https://www.daloopa.com/src/50570755" xr:uid="{A8886B42-E5FF-4D44-B669-09411E849B49}"/>
    <hyperlink ref="AR707" r:id="rId9616" display="https://www.daloopa.com/src/70320425" xr:uid="{F8B64DCA-A4E4-49E8-BC53-3BFE98153C73}"/>
    <hyperlink ref="A708" r:id="rId9617" xr:uid="{336B9D96-0606-422F-8B9E-E1C0638CF9A9}"/>
    <hyperlink ref="C708" r:id="rId9618" xr:uid="{216593B2-2DD3-4D55-B3B6-DFAB53EF17A3}"/>
    <hyperlink ref="H708" r:id="rId9619" display="https://www.daloopa.com/src/8795488" xr:uid="{A33B4AF0-A50A-4496-9459-281E617DBFBC}"/>
    <hyperlink ref="L708" r:id="rId9620" display="https://www.daloopa.com/src/8795468" xr:uid="{F024B1FD-2F15-4B5B-8724-C790653F85F8}"/>
    <hyperlink ref="P708" r:id="rId9621" display="https://www.daloopa.com/src/8795446" xr:uid="{40C920D8-5727-4E95-A24E-5B8E598F7C8A}"/>
    <hyperlink ref="T708" r:id="rId9622" display="https://www.daloopa.com/src/8795424" xr:uid="{EC36E5C7-2006-4A78-A60C-4056AB2DC899}"/>
    <hyperlink ref="X708" r:id="rId9623" display="https://www.daloopa.com/src/8795401" xr:uid="{AEFD1E2A-27CE-48F5-9BB7-2AD7157B4A2B}"/>
    <hyperlink ref="AB708" r:id="rId9624" display="https://www.daloopa.com/src/8795378" xr:uid="{77A01962-A41E-43F7-BD44-CD8CEECF105B}"/>
    <hyperlink ref="AF708" r:id="rId9625" display="https://www.daloopa.com/src/8795355" xr:uid="{239D7C5D-6717-440B-A7D5-63F6CF1A791C}"/>
    <hyperlink ref="AJ708" r:id="rId9626" display="https://www.daloopa.com/src/23060749" xr:uid="{0AADC77D-74C2-454B-94D8-3A093D40690A}"/>
    <hyperlink ref="AN708" r:id="rId9627" display="https://www.daloopa.com/src/50570757" xr:uid="{CF30525F-1313-4996-A1A6-CA6C31642F87}"/>
    <hyperlink ref="AR708" r:id="rId9628" display="https://www.daloopa.com/src/70320424" xr:uid="{A3CD3399-F039-443D-8D39-5DD791201F82}"/>
    <hyperlink ref="A709" r:id="rId9629" xr:uid="{9BC93ACE-4F89-403D-B522-57599BDCCBE6}"/>
    <hyperlink ref="C709" r:id="rId9630" xr:uid="{2ED3EC92-765F-4CC3-8B2E-B15B1B14A8E1}"/>
    <hyperlink ref="AF709" r:id="rId9631" display="https://www.daloopa.com/src/8795356" xr:uid="{0A6C3C7E-75FF-4D6A-84BD-F4DCE6215F32}"/>
    <hyperlink ref="AJ709" r:id="rId9632" display="https://www.daloopa.com/src/23060745" xr:uid="{10B2914B-F6FC-47E5-98EB-60472C4C5D34}"/>
    <hyperlink ref="AN709" r:id="rId9633" display="https://www.daloopa.com/src/50570749" xr:uid="{61C3C69C-6F31-410E-913D-7BA94E88678F}"/>
    <hyperlink ref="AR709" r:id="rId9634" display="https://www.daloopa.com/src/70320423" xr:uid="{C67FABBB-9A01-4DC0-A1C3-19A15A9541B4}"/>
    <hyperlink ref="A711" r:id="rId9635" xr:uid="{22DE5596-0E63-40ED-A357-68EFEBDFBEE2}"/>
    <hyperlink ref="C711" r:id="rId9636" xr:uid="{64F348D8-7896-4232-B9BC-EC7491C5D0BD}"/>
    <hyperlink ref="E711" r:id="rId9637" display="https://www.daloopa.com/src/51073884" xr:uid="{A9221C3A-8CF5-4234-8764-D0AA99EDCE09}"/>
    <hyperlink ref="F711" r:id="rId9638" display="https://www.daloopa.com/src/51073859" xr:uid="{A967DA78-97F2-4B79-85A2-593C524B2E8D}"/>
    <hyperlink ref="G711" r:id="rId9639" display="https://www.daloopa.com/src/51073598" xr:uid="{5F496B79-79E1-46BA-9631-3B7DB64653D0}"/>
    <hyperlink ref="I711" r:id="rId9640" display="https://www.daloopa.com/src/51073306" xr:uid="{69D9E123-0694-42D7-884A-B6EBE36D0AF2}"/>
    <hyperlink ref="J711" r:id="rId9641" display="https://www.daloopa.com/src/51073278" xr:uid="{8EDE4A5E-E02A-4C82-93D1-D91A1085C46F}"/>
    <hyperlink ref="K711" r:id="rId9642" display="https://www.daloopa.com/src/51073252" xr:uid="{F17CC834-AAB9-4AAE-A915-3D686B9636F0}"/>
    <hyperlink ref="M711" r:id="rId9643" display="https://www.daloopa.com/src/51073222" xr:uid="{DD2E629A-F4AF-46AF-9D61-63FC79FE5B61}"/>
    <hyperlink ref="N711" r:id="rId9644" display="https://www.daloopa.com/src/51073194" xr:uid="{51406608-7236-4E40-822D-BF4B56F4E5BC}"/>
    <hyperlink ref="O711" r:id="rId9645" display="https://www.daloopa.com/src/51073156" xr:uid="{2BBBE43C-0326-48F9-BEB2-9568D2348433}"/>
    <hyperlink ref="Q711" r:id="rId9646" display="https://www.daloopa.com/src/51073142" xr:uid="{AB312D17-43DF-4B30-AFB1-BFBE527EC373}"/>
    <hyperlink ref="R711" r:id="rId9647" display="https://www.daloopa.com/src/51073077" xr:uid="{489FDC1D-607B-4DE5-BEE2-4ADAC0B821A7}"/>
    <hyperlink ref="S711" r:id="rId9648" display="https://www.daloopa.com/src/51073062" xr:uid="{71CFBEB8-9D2A-44D2-8DF1-66DC92D3AEDB}"/>
    <hyperlink ref="U711" r:id="rId9649" display="https://www.daloopa.com/src/51073023" xr:uid="{8B13E2EF-AFC6-4CEF-9062-B9046DCECB7E}"/>
    <hyperlink ref="V711" r:id="rId9650" display="https://www.daloopa.com/src/51072915" xr:uid="{6F1A6D67-6EB6-4E02-943A-4A397536C722}"/>
    <hyperlink ref="W711" r:id="rId9651" display="https://www.daloopa.com/src/51072881" xr:uid="{E09F70C0-92D9-48E7-824C-9B7654FE81F5}"/>
    <hyperlink ref="Y711" r:id="rId9652" display="https://www.daloopa.com/src/51072797" xr:uid="{222707D5-E4E6-422B-8857-7C7092FF76AC}"/>
    <hyperlink ref="Z711" r:id="rId9653" display="https://www.daloopa.com/src/51072715" xr:uid="{549255FF-91DA-45AD-BB0E-739401C1E8E1}"/>
    <hyperlink ref="AA711" r:id="rId9654" display="https://www.daloopa.com/src/51072596" xr:uid="{3BA2F45E-FE81-423C-9EF9-3531BADC904D}"/>
    <hyperlink ref="AC711" r:id="rId9655" display="https://www.daloopa.com/src/51072553" xr:uid="{A57858FD-D422-4A89-8816-2D883AA71CF3}"/>
    <hyperlink ref="AD711" r:id="rId9656" display="https://www.daloopa.com/src/51072503" xr:uid="{0B7C27ED-2AA4-488B-87EE-7EFA0048FE65}"/>
    <hyperlink ref="AE711" r:id="rId9657" display="https://www.daloopa.com/src/51072492" xr:uid="{616320DF-D61B-4EF9-8794-AEA499F62CB9}"/>
    <hyperlink ref="AG711" r:id="rId9658" display="https://www.daloopa.com/src/51072443" xr:uid="{F331E53F-2A81-4529-BE06-ABECB77016B5}"/>
    <hyperlink ref="AH711" r:id="rId9659" display="https://www.daloopa.com/src/51072321" xr:uid="{A3E6DDFB-6856-4C14-B00C-6771E8CA6AE4}"/>
    <hyperlink ref="AI711" r:id="rId9660" display="https://www.daloopa.com/src/51072226" xr:uid="{E7283F73-055C-4580-99F1-5A35BD8ED833}"/>
    <hyperlink ref="AK711" r:id="rId9661" display="https://www.daloopa.com/src/51072104" xr:uid="{9F18F30A-542D-4CDC-8DB7-BF443B9E0124}"/>
    <hyperlink ref="AL711" r:id="rId9662" display="https://www.daloopa.com/src/51072036" xr:uid="{AE957D03-F20D-43C6-91AC-02DD83DF61F6}"/>
    <hyperlink ref="AM711" r:id="rId9663" display="https://www.daloopa.com/src/51071961" xr:uid="{81C31FD2-A158-4E7B-AE9C-8959067DD154}"/>
    <hyperlink ref="AO711" r:id="rId9664" display="https://www.daloopa.com/src/55744167" xr:uid="{CCD643F4-530D-4B92-9A27-9C5E25972E40}"/>
    <hyperlink ref="AP711" r:id="rId9665" display="https://www.daloopa.com/src/60200982" xr:uid="{4F0587CC-1E93-4DBF-9383-FA24F35BE871}"/>
    <hyperlink ref="AQ711" r:id="rId9666" display="https://www.daloopa.com/src/64848999" xr:uid="{D73391ED-F686-449B-B992-BED442EDEAF8}"/>
    <hyperlink ref="AS711" r:id="rId9667" display="https://www.daloopa.com/src/75155861" xr:uid="{E8CE2A79-11DD-4617-8965-23D8FC136464}"/>
    <hyperlink ref="AU711" r:id="rId9668" display="https://www.daloopa.com/src/8774281" xr:uid="{C27E09DA-2F88-499C-A09E-9CA339BC03AA}"/>
    <hyperlink ref="AV711" r:id="rId9669" display="https://www.daloopa.com/src/8774261" xr:uid="{CA1725B2-B887-4649-844A-DCA253675FC7}"/>
    <hyperlink ref="AW711" r:id="rId9670" display="https://www.daloopa.com/src/8774239" xr:uid="{442928F9-5202-46E2-B74A-91C43386FA91}"/>
    <hyperlink ref="AX711" r:id="rId9671" display="https://www.daloopa.com/src/8774217" xr:uid="{69EC7ADF-215E-4DFD-A76F-E85507E1BC61}"/>
    <hyperlink ref="AY711" r:id="rId9672" display="https://www.daloopa.com/src/8774196" xr:uid="{02EAB360-EF48-4046-80B1-C32F899C37F5}"/>
    <hyperlink ref="AZ711" r:id="rId9673" display="https://www.daloopa.com/src/8774173" xr:uid="{D2A3A955-066D-474A-ADFD-7B536D52D020}"/>
    <hyperlink ref="BA711" r:id="rId9674" display="https://www.daloopa.com/src/8901967" xr:uid="{364E1CED-5E7F-4E04-BD27-93CBB7FE38C3}"/>
    <hyperlink ref="BB711" r:id="rId9675" display="https://www.daloopa.com/src/23060454" xr:uid="{08A5D4B3-56F7-48BA-9DA4-93A31462D899}"/>
    <hyperlink ref="BC711" r:id="rId9676" display="https://www.daloopa.com/src/51070520" xr:uid="{2B67F8E2-78C1-42EC-8C75-F66FEF7C0081}"/>
    <hyperlink ref="BD711" r:id="rId9677" display="https://www.daloopa.com/src/70320195" xr:uid="{64208410-8C00-40B9-B946-AFF77AB05E1C}"/>
    <hyperlink ref="A712" r:id="rId9678" xr:uid="{089013BD-347C-499B-BBB8-1732F0EEAA8D}"/>
    <hyperlink ref="C712" r:id="rId9679" xr:uid="{30F46D1E-B11D-4D86-8035-5653B947C7EA}"/>
    <hyperlink ref="E712" r:id="rId9680" display="https://www.daloopa.com/src/51073885" xr:uid="{1807D958-475F-4AE8-AC1A-253265B3C2D1}"/>
    <hyperlink ref="F712" r:id="rId9681" display="https://www.daloopa.com/src/51073826" xr:uid="{9B88E47E-7EF0-4CCC-8D83-A18DED2A9129}"/>
    <hyperlink ref="G712" r:id="rId9682" display="https://www.daloopa.com/src/51073599" xr:uid="{36DD1B12-F72C-461D-AA58-B5AE905E39E6}"/>
    <hyperlink ref="I712" r:id="rId9683" display="https://www.daloopa.com/src/51073307" xr:uid="{5E6AB714-D178-460D-B0AC-EAEBE63BBA5A}"/>
    <hyperlink ref="J712" r:id="rId9684" display="https://www.daloopa.com/src/51073279" xr:uid="{3E7BB1F8-EAB8-4B66-A826-9CB910B033C3}"/>
    <hyperlink ref="K712" r:id="rId9685" display="https://www.daloopa.com/src/51073253" xr:uid="{1D21A8B1-D580-4F4B-8451-BE41CFCC081B}"/>
    <hyperlink ref="M712" r:id="rId9686" display="https://www.daloopa.com/src/51073223" xr:uid="{17991EDE-0EEB-4277-AE0C-C11E9053EBE1}"/>
    <hyperlink ref="N712" r:id="rId9687" display="https://www.daloopa.com/src/51073195" xr:uid="{0788D96E-0152-4166-839A-DCD91FF4AEF7}"/>
    <hyperlink ref="O712" r:id="rId9688" display="https://www.daloopa.com/src/51073157" xr:uid="{DFC5035A-FE6F-4DDA-9163-71760DFCA8B1}"/>
    <hyperlink ref="Q712" r:id="rId9689" display="https://www.daloopa.com/src/51073143" xr:uid="{8E922E3D-CC11-418F-9687-768C387602D3}"/>
    <hyperlink ref="R712" r:id="rId9690" display="https://www.daloopa.com/src/51073078" xr:uid="{C5F165AF-8CE3-4201-A012-38E59885EA89}"/>
    <hyperlink ref="S712" r:id="rId9691" display="https://www.daloopa.com/src/51073063" xr:uid="{0105DAF8-B325-4995-BEB2-C0E13BD81093}"/>
    <hyperlink ref="U712" r:id="rId9692" display="https://www.daloopa.com/src/51073024" xr:uid="{3A70D986-CFF2-4E9B-9671-15EB8EE1082E}"/>
    <hyperlink ref="V712" r:id="rId9693" display="https://www.daloopa.com/src/51072916" xr:uid="{57C001B8-BF62-4C7C-868A-A199D7C515BF}"/>
    <hyperlink ref="W712" r:id="rId9694" display="https://www.daloopa.com/src/51072882" xr:uid="{54D524A9-4995-48BB-ABAC-9B389FC9B75C}"/>
    <hyperlink ref="Y712" r:id="rId9695" display="https://www.daloopa.com/src/51072798" xr:uid="{C77E502A-6945-4B8B-8331-F0E78091371D}"/>
    <hyperlink ref="Z712" r:id="rId9696" display="https://www.daloopa.com/src/51072716" xr:uid="{0E1E84AF-F9FA-4200-9AB5-75CC8A1EF048}"/>
    <hyperlink ref="AA712" r:id="rId9697" display="https://www.daloopa.com/src/51072618" xr:uid="{96565184-F053-4256-AB85-820600363F9C}"/>
    <hyperlink ref="AC712" r:id="rId9698" display="https://www.daloopa.com/src/51072554" xr:uid="{184D2F35-FF63-45CF-8BDE-A0664649B477}"/>
    <hyperlink ref="AD712" r:id="rId9699" display="https://www.daloopa.com/src/51072504" xr:uid="{02ED1601-F71A-4E4E-A0FC-991CF433BDF3}"/>
    <hyperlink ref="AE712" r:id="rId9700" display="https://www.daloopa.com/src/51072493" xr:uid="{7211331C-57F4-4C6E-BE5E-76A75DA83DD4}"/>
    <hyperlink ref="AG712" r:id="rId9701" display="https://www.daloopa.com/src/51072444" xr:uid="{C29BFB41-419C-42DD-9AB5-15AB79795E01}"/>
    <hyperlink ref="AH712" r:id="rId9702" display="https://www.daloopa.com/src/51072322" xr:uid="{D93A3E25-1018-4656-81FE-9F3207BEB218}"/>
    <hyperlink ref="AI712" r:id="rId9703" display="https://www.daloopa.com/src/51072227" xr:uid="{C8AF0622-64E2-4CAC-B8B1-7A9DE4AD56AA}"/>
    <hyperlink ref="AK712" r:id="rId9704" display="https://www.daloopa.com/src/51072105" xr:uid="{49DBF538-0DE8-4ED9-8CAF-E30E32C700DA}"/>
    <hyperlink ref="AL712" r:id="rId9705" display="https://www.daloopa.com/src/51072037" xr:uid="{94504756-AF0B-4FFD-8C94-1DA34DD281ED}"/>
    <hyperlink ref="AM712" r:id="rId9706" display="https://www.daloopa.com/src/51071962" xr:uid="{19CAFD40-79A3-496B-AAA8-5084014785E6}"/>
    <hyperlink ref="AO712" r:id="rId9707" display="https://www.daloopa.com/src/55744168" xr:uid="{00F2E0BC-6FA5-4C93-91E8-A617DF050BFD}"/>
    <hyperlink ref="AP712" r:id="rId9708" display="https://www.daloopa.com/src/60200983" xr:uid="{FB8FD104-60C0-470A-9B89-0DCEEB066517}"/>
    <hyperlink ref="AQ712" r:id="rId9709" display="https://www.daloopa.com/src/64849000" xr:uid="{1BF67F45-4100-4121-B91E-E2BD3A053788}"/>
    <hyperlink ref="AS712" r:id="rId9710" display="https://www.daloopa.com/src/75155862" xr:uid="{23853C51-25D4-4674-9E09-8CAFCF2954FB}"/>
    <hyperlink ref="AU712" r:id="rId9711" display="https://www.daloopa.com/src/8774282" xr:uid="{33EB753E-175A-4D9F-9425-AF9783C8D710}"/>
    <hyperlink ref="AV712" r:id="rId9712" display="https://www.daloopa.com/src/8774262" xr:uid="{9C1CFFD3-FDEF-4F87-B2B4-766ABBCF3D7D}"/>
    <hyperlink ref="AW712" r:id="rId9713" display="https://www.daloopa.com/src/8774240" xr:uid="{FE6B30B5-1A8A-4619-B9C2-E1CC366DF18C}"/>
    <hyperlink ref="AX712" r:id="rId9714" display="https://www.daloopa.com/src/8774218" xr:uid="{F4EDF7B9-4B29-4C70-8C77-EA5D74E51FD8}"/>
    <hyperlink ref="AY712" r:id="rId9715" display="https://www.daloopa.com/src/8774197" xr:uid="{9F13E2BA-3726-47CB-9532-253E8D1527C7}"/>
    <hyperlink ref="AZ712" r:id="rId9716" display="https://www.daloopa.com/src/8774174" xr:uid="{E771F374-9EAE-4B32-9AFF-3C1AE43D3109}"/>
    <hyperlink ref="BA712" r:id="rId9717" display="https://www.daloopa.com/src/8901968" xr:uid="{8090AE8C-E2D9-4007-936D-FD8F9C16A5BD}"/>
    <hyperlink ref="BB712" r:id="rId9718" display="https://www.daloopa.com/src/23060455" xr:uid="{F43A4805-99FD-42E1-A949-99658DD1064D}"/>
    <hyperlink ref="BC712" r:id="rId9719" display="https://www.daloopa.com/src/51070521" xr:uid="{77A36C1B-7F2C-4870-BC50-EF1360AB57D9}"/>
    <hyperlink ref="BD712" r:id="rId9720" display="https://www.daloopa.com/src/70320196" xr:uid="{1702D07F-FDE5-44DD-9BF4-04D9DC781B1A}"/>
    <hyperlink ref="A713" r:id="rId9721" xr:uid="{FCD464AC-097F-4547-BAD6-CCF0732F0886}"/>
    <hyperlink ref="C713" r:id="rId9722" xr:uid="{6EAC6CFE-972D-4ED8-9BBA-AB5A183F9997}"/>
    <hyperlink ref="E713" r:id="rId9723" display="https://www.daloopa.com/src/51073886" xr:uid="{B88C8CE8-3E4E-405C-82C3-F99706E8A188}"/>
    <hyperlink ref="F713" r:id="rId9724" display="https://www.daloopa.com/src/51073827" xr:uid="{AA9F1480-A648-4533-BF35-40121DE3526B}"/>
    <hyperlink ref="G713" r:id="rId9725" display="https://www.daloopa.com/src/51073600" xr:uid="{0F264E16-0DDA-488D-BF8D-443BAB02DC39}"/>
    <hyperlink ref="I713" r:id="rId9726" display="https://www.daloopa.com/src/51073330" xr:uid="{944C561D-E0EE-4C32-AA95-66EB135932E7}"/>
    <hyperlink ref="J713" r:id="rId9727" display="https://www.daloopa.com/src/51073280" xr:uid="{D095C773-5A7E-4B7F-9BC0-1FB7495891FD}"/>
    <hyperlink ref="K713" r:id="rId9728" display="https://www.daloopa.com/src/51073254" xr:uid="{4ADEC6D0-BEDF-44E3-B39B-1133843CEB20}"/>
    <hyperlink ref="M713" r:id="rId9729" display="https://www.daloopa.com/src/51073224" xr:uid="{26EEF3CE-5839-46C8-8D83-1FFAFBF44E2E}"/>
    <hyperlink ref="N713" r:id="rId9730" display="https://www.daloopa.com/src/51073196" xr:uid="{3C74B8E8-2FBD-4498-ADEE-ABA13EAE6F81}"/>
    <hyperlink ref="O713" r:id="rId9731" display="https://www.daloopa.com/src/51073158" xr:uid="{8B7C1149-8A35-4893-8254-A3AA16EF12EE}"/>
    <hyperlink ref="Q713" r:id="rId9732" display="https://www.daloopa.com/src/51073144" xr:uid="{DEEEE33A-795A-4623-AED7-9D01E4FA3518}"/>
    <hyperlink ref="R713" r:id="rId9733" display="https://www.daloopa.com/src/51073079" xr:uid="{1B5202D9-E46E-42F7-9160-80CF4C43D421}"/>
    <hyperlink ref="S713" r:id="rId9734" display="https://www.daloopa.com/src/51073064" xr:uid="{07FCC479-788A-484E-9BE4-4E314F0A08BE}"/>
    <hyperlink ref="U713" r:id="rId9735" display="https://www.daloopa.com/src/51073037" xr:uid="{032B7814-F358-49A3-9B6E-AB0C7E246FC5}"/>
    <hyperlink ref="V713" r:id="rId9736" display="https://www.daloopa.com/src/51072917" xr:uid="{29539A1C-3DD0-4009-9186-BA11E64A4EBF}"/>
    <hyperlink ref="W713" r:id="rId9737" display="https://www.daloopa.com/src/51072883" xr:uid="{3FB7839D-89F3-426B-A72E-7D4CD7B26DB6}"/>
    <hyperlink ref="Y713" r:id="rId9738" display="https://www.daloopa.com/src/51072799" xr:uid="{DD026DAB-B9A4-4457-9BD4-26EA7068474A}"/>
    <hyperlink ref="Z713" r:id="rId9739" display="https://www.daloopa.com/src/51072717" xr:uid="{84FDE8CA-C3BF-4C6E-8BFD-E8D8D3CCA8FB}"/>
    <hyperlink ref="AA713" r:id="rId9740" display="https://www.daloopa.com/src/51072647" xr:uid="{7BE3A864-2041-4932-BD28-0037AB20F28E}"/>
    <hyperlink ref="AC713" r:id="rId9741" display="https://www.daloopa.com/src/51072555" xr:uid="{F54D0BA8-7483-4F8D-9F01-8363448EF7C7}"/>
    <hyperlink ref="AD713" r:id="rId9742" display="https://www.daloopa.com/src/51072505" xr:uid="{E6DAFA78-5542-4170-92A5-26475ED032C4}"/>
    <hyperlink ref="AE713" r:id="rId9743" display="https://www.daloopa.com/src/51072494" xr:uid="{5388C763-E44E-48EA-8EEE-170B1A519BFD}"/>
    <hyperlink ref="AG713" r:id="rId9744" display="https://www.daloopa.com/src/51072445" xr:uid="{3DE57A08-AABF-40A7-A4D7-84F54BEFFF43}"/>
    <hyperlink ref="AH713" r:id="rId9745" display="https://www.daloopa.com/src/51072323" xr:uid="{A9E65844-4314-443F-836B-EAF7B5735914}"/>
    <hyperlink ref="AI713" r:id="rId9746" display="https://www.daloopa.com/src/51072228" xr:uid="{64309896-2E71-439F-8770-8E596A0CD0CE}"/>
    <hyperlink ref="AK713" r:id="rId9747" display="https://www.daloopa.com/src/51072106" xr:uid="{E906DD02-5602-40F4-853A-8F863C826968}"/>
    <hyperlink ref="AL713" r:id="rId9748" display="https://www.daloopa.com/src/51072038" xr:uid="{A385D28D-E55F-419A-A534-AF16684F5061}"/>
    <hyperlink ref="AM713" r:id="rId9749" display="https://www.daloopa.com/src/51071963" xr:uid="{94CC0BFC-DD93-4834-9790-F9DBED398BB3}"/>
    <hyperlink ref="AO713" r:id="rId9750" display="https://www.daloopa.com/src/55744169" xr:uid="{A7EBEE4E-5C6D-43D7-869B-A347AD47929D}"/>
    <hyperlink ref="AP713" r:id="rId9751" display="https://www.daloopa.com/src/60200984" xr:uid="{6434F2D1-C671-42E9-9BB5-E83CA84C4BFF}"/>
    <hyperlink ref="AQ713" r:id="rId9752" display="https://www.daloopa.com/src/64849001" xr:uid="{422EBD20-8E65-4548-8B0A-C4CE38581D56}"/>
    <hyperlink ref="AS713" r:id="rId9753" display="https://www.daloopa.com/src/75155863" xr:uid="{DBAB3862-B537-417F-99D2-106D4A6F8A54}"/>
    <hyperlink ref="AU713" r:id="rId9754" display="https://www.daloopa.com/src/8774283" xr:uid="{536196AF-60C3-47EA-9E6D-C4DBBF9AD040}"/>
    <hyperlink ref="AV713" r:id="rId9755" display="https://www.daloopa.com/src/8774263" xr:uid="{AF950291-7EA0-4026-85C3-64BFC7D562AB}"/>
    <hyperlink ref="AW713" r:id="rId9756" display="https://www.daloopa.com/src/8774241" xr:uid="{FD1E9C80-FA9F-4B0A-9786-56A99C184C1B}"/>
    <hyperlink ref="AX713" r:id="rId9757" display="https://www.daloopa.com/src/8774219" xr:uid="{6A733563-DC8B-4DCB-8EB9-40C862207203}"/>
    <hyperlink ref="AY713" r:id="rId9758" display="https://www.daloopa.com/src/8774198" xr:uid="{E5D0F5AF-90E9-4E49-8ED4-2603C846DE28}"/>
    <hyperlink ref="AZ713" r:id="rId9759" display="https://www.daloopa.com/src/8774175" xr:uid="{F792DB84-04D4-4D03-B1C8-E59410F1FD09}"/>
    <hyperlink ref="BA713" r:id="rId9760" display="https://www.daloopa.com/src/8901969" xr:uid="{B2FC1F62-AED2-44A5-86E2-71934FB18F1B}"/>
    <hyperlink ref="BB713" r:id="rId9761" display="https://www.daloopa.com/src/23060458" xr:uid="{B80AB018-66C5-4D6B-9C2F-6083D53A2527}"/>
    <hyperlink ref="BC713" r:id="rId9762" display="https://www.daloopa.com/src/51070522" xr:uid="{90FBFCC2-D345-480D-A88E-B6F1E6478A40}"/>
    <hyperlink ref="BD713" r:id="rId9763" display="https://www.daloopa.com/src/70320197" xr:uid="{C1E7C909-44F4-48BE-B369-CA22C64EBCBD}"/>
    <hyperlink ref="A714" r:id="rId9764" xr:uid="{FB1458AF-F0AA-4C03-960A-292DF3D43780}"/>
    <hyperlink ref="C714" r:id="rId9765" xr:uid="{E2C84396-4615-42F3-9BE7-3E5F8D10FF19}"/>
    <hyperlink ref="E714" r:id="rId9766" display="https://www.daloopa.com/src/51073887" xr:uid="{8C54EB3B-A1F1-4087-96FE-7243664B18BC}"/>
    <hyperlink ref="F714" r:id="rId9767" display="https://www.daloopa.com/src/51073828" xr:uid="{4027B494-5B4F-4D45-B372-0B52A3222A8E}"/>
    <hyperlink ref="G714" r:id="rId9768" display="https://www.daloopa.com/src/51073601" xr:uid="{A47AD7E4-8542-4B73-9D36-CBA43A2A3D22}"/>
    <hyperlink ref="I714" r:id="rId9769" display="https://www.daloopa.com/src/51073308" xr:uid="{C0441C9E-6A74-4140-8EC7-DBE8A9D8C8AA}"/>
    <hyperlink ref="J714" r:id="rId9770" display="https://www.daloopa.com/src/51073281" xr:uid="{A5D8484A-4D25-4856-84F7-97659A0A9A29}"/>
    <hyperlink ref="K714" r:id="rId9771" display="https://www.daloopa.com/src/51073255" xr:uid="{8FD93424-C6DE-4462-8B0F-A2F09D23416C}"/>
    <hyperlink ref="M714" r:id="rId9772" display="https://www.daloopa.com/src/51073225" xr:uid="{4D1C3A78-F810-4E10-883E-1EB57B6F04D0}"/>
    <hyperlink ref="N714" r:id="rId9773" display="https://www.daloopa.com/src/51073197" xr:uid="{3A499668-8805-47AE-A743-45F2F6FBF9D3}"/>
    <hyperlink ref="O714" r:id="rId9774" display="https://www.daloopa.com/src/51073159" xr:uid="{07D5FE0F-808B-4E9E-B81F-9289E0450EC7}"/>
    <hyperlink ref="Q714" r:id="rId9775" display="https://www.daloopa.com/src/51073146" xr:uid="{701055ED-AAFA-4C78-A0B2-8A15B71D4433}"/>
    <hyperlink ref="R714" r:id="rId9776" display="https://www.daloopa.com/src/51073080" xr:uid="{1D5F11FF-BF9C-4E17-B397-89D3A5FB73B3}"/>
    <hyperlink ref="S714" r:id="rId9777" display="https://www.daloopa.com/src/51073065" xr:uid="{46C84B3C-6D2E-4473-9707-788D539F9B1C}"/>
    <hyperlink ref="U714" r:id="rId9778" display="https://www.daloopa.com/src/51073025" xr:uid="{5A0C0D54-E6FA-4EBF-9033-EBFF009F95A1}"/>
    <hyperlink ref="V714" r:id="rId9779" display="https://www.daloopa.com/src/51072918" xr:uid="{A0F5D129-8005-4927-A123-34E1ED5E7EF4}"/>
    <hyperlink ref="W714" r:id="rId9780" display="https://www.daloopa.com/src/51072884" xr:uid="{9EF23BD2-2ED1-4D45-984F-14058338C429}"/>
    <hyperlink ref="Y714" r:id="rId9781" display="https://www.daloopa.com/src/51072800" xr:uid="{BD780316-9B61-48AE-9250-F681688701EB}"/>
    <hyperlink ref="Z714" r:id="rId9782" display="https://www.daloopa.com/src/51072718" xr:uid="{C6466BD1-955F-412D-9C62-AAFBAF9D46DF}"/>
    <hyperlink ref="AA714" r:id="rId9783" display="https://www.daloopa.com/src/51072619" xr:uid="{2F8AA3BF-A13D-4F0B-86CD-297A44DD8F9D}"/>
    <hyperlink ref="AC714" r:id="rId9784" display="https://www.daloopa.com/src/51072556" xr:uid="{DEA4EA2E-587D-4541-8E55-6E90038BCF58}"/>
    <hyperlink ref="AD714" r:id="rId9785" display="https://www.daloopa.com/src/51072506" xr:uid="{FA05AC3D-4C4B-4F33-8CB6-DE51214DB415}"/>
    <hyperlink ref="AE714" r:id="rId9786" display="https://www.daloopa.com/src/51072495" xr:uid="{400E1174-60C2-4E4F-9AEA-A96142A74198}"/>
    <hyperlink ref="AG714" r:id="rId9787" display="https://www.daloopa.com/src/51072446" xr:uid="{CFBC4531-823C-4D9A-8A27-51B31AB2690A}"/>
    <hyperlink ref="AH714" r:id="rId9788" display="https://www.daloopa.com/src/51072324" xr:uid="{C98D685D-6654-4209-A426-4D7CC0764257}"/>
    <hyperlink ref="AI714" r:id="rId9789" display="https://www.daloopa.com/src/51072229" xr:uid="{AEC53D55-329A-467C-8A83-9A8C39BBAE12}"/>
    <hyperlink ref="AK714" r:id="rId9790" display="https://www.daloopa.com/src/51072107" xr:uid="{F8CBE359-F705-477D-96A2-F8CC054163EB}"/>
    <hyperlink ref="AL714" r:id="rId9791" display="https://www.daloopa.com/src/51072039" xr:uid="{1F9C1F36-70EF-4AC4-94D1-FFA320FA097C}"/>
    <hyperlink ref="AM714" r:id="rId9792" display="https://www.daloopa.com/src/51071964" xr:uid="{6E6140CB-5099-4B5D-9764-6E5F6D03AA3B}"/>
    <hyperlink ref="AO714" r:id="rId9793" display="https://www.daloopa.com/src/55744170" xr:uid="{9C0CE9AA-5392-4D0A-9D94-8A51BB4440B1}"/>
    <hyperlink ref="AP714" r:id="rId9794" display="https://www.daloopa.com/src/60200985" xr:uid="{AD77C915-834A-4F57-A251-FF56212E1EA5}"/>
    <hyperlink ref="AQ714" r:id="rId9795" display="https://www.daloopa.com/src/64849002" xr:uid="{FA90E07A-7DD4-4AB2-92E1-F1B704C2E874}"/>
    <hyperlink ref="AS714" r:id="rId9796" display="https://www.daloopa.com/src/75155864" xr:uid="{FC2B5D3E-6725-4BEA-92FD-DD077B8BF596}"/>
    <hyperlink ref="AU714" r:id="rId9797" display="https://www.daloopa.com/src/8774284" xr:uid="{54E1614F-09D9-46B0-A493-F95200D45BDF}"/>
    <hyperlink ref="AV714" r:id="rId9798" display="https://www.daloopa.com/src/8774264" xr:uid="{D4817F08-A27C-4E1B-9008-057A4DE09E35}"/>
    <hyperlink ref="AW714" r:id="rId9799" display="https://www.daloopa.com/src/8774242" xr:uid="{422DD026-BB90-45D8-ADDC-8D66FA0DD66C}"/>
    <hyperlink ref="AX714" r:id="rId9800" display="https://www.daloopa.com/src/8774220" xr:uid="{8138FD0C-11B7-4362-AC31-E693EFAAB418}"/>
    <hyperlink ref="AY714" r:id="rId9801" display="https://www.daloopa.com/src/8774199" xr:uid="{AED78FF0-3B74-4C30-9144-E207AA40CBFD}"/>
    <hyperlink ref="AZ714" r:id="rId9802" display="https://www.daloopa.com/src/8774176" xr:uid="{9870A5A1-FDEC-4EBE-814B-ED25B76BFC8D}"/>
    <hyperlink ref="BA714" r:id="rId9803" display="https://www.daloopa.com/src/8901970" xr:uid="{2C3D733F-4CB2-4B9A-A86A-D70B8395DB17}"/>
    <hyperlink ref="BB714" r:id="rId9804" display="https://www.daloopa.com/src/23060459" xr:uid="{6BC3B0AB-6C5D-42E7-8EE5-B6029AFDED07}"/>
    <hyperlink ref="BC714" r:id="rId9805" display="https://www.daloopa.com/src/51070523" xr:uid="{62350694-07E0-42DB-8E8F-25ED2E0DF285}"/>
    <hyperlink ref="BD714" r:id="rId9806" display="https://www.daloopa.com/src/70320198" xr:uid="{C5068A4F-E9B9-4317-A974-D55A54DD622E}"/>
    <hyperlink ref="A715" r:id="rId9807" xr:uid="{277141B8-2EF2-4309-9722-F02CD48E09B2}"/>
    <hyperlink ref="C715" r:id="rId9808" xr:uid="{E9D9F3EE-E6EE-4D14-A11E-1327A18FFD24}"/>
    <hyperlink ref="I715" r:id="rId9809" display="https://www.daloopa.com/src/8778333" xr:uid="{F4A0705A-9563-499B-92F7-A2792877A4DF}"/>
    <hyperlink ref="J715" r:id="rId9810" display="https://www.daloopa.com/src/8778264" xr:uid="{3DF54788-2C1D-4082-8ED6-827144FC5980}"/>
    <hyperlink ref="K715" r:id="rId9811" display="https://www.daloopa.com/src/8778217" xr:uid="{A6D962B6-3DF6-45C4-9CFB-492FEF43387D}"/>
    <hyperlink ref="M715" r:id="rId9812" display="https://www.daloopa.com/src/8778160" xr:uid="{F04A5457-EB16-4FC5-9BC4-4D1D1EE988AB}"/>
    <hyperlink ref="N715" r:id="rId9813" display="https://www.daloopa.com/src/8778152" xr:uid="{6F8CEB28-65FC-4189-BD5D-C78386273E79}"/>
    <hyperlink ref="A716" r:id="rId9814" xr:uid="{1A99D15E-E3A4-4A4A-B74B-90E164904D54}"/>
    <hyperlink ref="C716" r:id="rId9815" xr:uid="{C2EE5A09-F0D7-4C32-8312-7803F0EBB367}"/>
    <hyperlink ref="I716" r:id="rId9816" display="https://www.daloopa.com/src/8778341" xr:uid="{6F156220-A346-4A1A-A2F6-E65647549BB7}"/>
    <hyperlink ref="J716" r:id="rId9817" display="https://www.daloopa.com/src/8778269" xr:uid="{A3518546-D3CD-4DCB-BAE1-3BBD0280CC47}"/>
    <hyperlink ref="K716" r:id="rId9818" display="https://www.daloopa.com/src/8778221" xr:uid="{9ED47F67-62C4-487A-8614-359C31AB9BE8}"/>
    <hyperlink ref="A717" r:id="rId9819" xr:uid="{993F3579-4839-4FA1-A5BF-8FFE47FCB60B}"/>
    <hyperlink ref="C717" r:id="rId9820" xr:uid="{5841A154-8E1E-4C17-A988-2AD14701DCA7}"/>
    <hyperlink ref="I717" r:id="rId9821" display="https://www.daloopa.com/src/8778343" xr:uid="{1CFEB41E-7D18-4BF2-AA0B-F7B062597983}"/>
    <hyperlink ref="J717" r:id="rId9822" display="https://www.daloopa.com/src/8778271" xr:uid="{3743FF0F-3888-492A-AF39-16D48A9320C2}"/>
    <hyperlink ref="K717" r:id="rId9823" display="https://www.daloopa.com/src/8778223" xr:uid="{007539D0-3429-4926-992A-5574E94DBE7C}"/>
    <hyperlink ref="A718" r:id="rId9824" xr:uid="{F4502D37-3932-4256-8780-5CE74D284C1D}"/>
    <hyperlink ref="C718" r:id="rId9825" xr:uid="{24E40402-6B0E-4D9E-91A6-B9680090B909}"/>
    <hyperlink ref="I718" r:id="rId9826" display="https://www.daloopa.com/src/8778338" xr:uid="{A116E180-1C7A-4FA8-9D3A-717EC097BA3B}"/>
    <hyperlink ref="N718" r:id="rId9827" display="https://www.daloopa.com/src/8778156" xr:uid="{9C8298F5-1D39-4391-9781-9C95F669AEB0}"/>
    <hyperlink ref="Q718" r:id="rId9828" display="https://www.daloopa.com/src/8777974" xr:uid="{DD18544D-FE32-43F6-B063-AE39ED597C6A}"/>
    <hyperlink ref="R718" r:id="rId9829" display="https://www.daloopa.com/src/8777945" xr:uid="{20F3EC35-E547-40C6-8745-DBDF31F587AF}"/>
    <hyperlink ref="A719" r:id="rId9830" xr:uid="{44B52478-20E5-4804-AAB1-10D29E6C434B}"/>
    <hyperlink ref="C719" r:id="rId9831" xr:uid="{EFAD3B06-4479-4639-95D3-D7D5C85DB8DC}"/>
    <hyperlink ref="I719" r:id="rId9832" display="https://www.daloopa.com/src/8778339" xr:uid="{99414FD3-7B65-4012-9B76-A058E3C58838}"/>
    <hyperlink ref="M719" r:id="rId9833" display="https://www.daloopa.com/src/8778164" xr:uid="{42647A1B-1ADE-4B2D-BE85-AA40FC690DB3}"/>
    <hyperlink ref="N719" r:id="rId9834" display="https://www.daloopa.com/src/8778157" xr:uid="{EF46709F-A421-44B7-9B75-2C3A4AB13F63}"/>
    <hyperlink ref="Q719" r:id="rId9835" display="https://www.daloopa.com/src/8777975" xr:uid="{C7A3BCEB-9915-4FAD-ABD3-9F7C692FF5D6}"/>
    <hyperlink ref="R719" r:id="rId9836" display="https://www.daloopa.com/src/8777946" xr:uid="{2046D964-F2E4-431B-B09C-29C367E68622}"/>
    <hyperlink ref="S719" r:id="rId9837" display="https://www.daloopa.com/src/8778095" xr:uid="{444B9D04-FE20-41EC-A6E2-5401CF95DF7D}"/>
    <hyperlink ref="A720" r:id="rId9838" xr:uid="{91FAA07B-2698-4D0E-9955-1C9DD0BF815D}"/>
    <hyperlink ref="C720" r:id="rId9839" xr:uid="{03D2D6D4-8DB8-4B4B-BC4A-42BCD0DEACCB}"/>
    <hyperlink ref="I720" r:id="rId9840" display="https://www.daloopa.com/src/8778334" xr:uid="{B09A4230-4C5F-4AF7-88E2-C88DEA626292}"/>
    <hyperlink ref="J720" r:id="rId9841" display="https://www.daloopa.com/src/8778265" xr:uid="{BC6BAEAC-80A4-41ED-9AAB-D8121B3C9022}"/>
    <hyperlink ref="K720" r:id="rId9842" display="https://www.daloopa.com/src/8778218" xr:uid="{4735BA0C-16E8-4C23-A80B-9EA221AB050E}"/>
    <hyperlink ref="M720" r:id="rId9843" display="https://www.daloopa.com/src/8778161" xr:uid="{BFD63ED4-75ED-4AEE-9141-1DA49B8677C2}"/>
    <hyperlink ref="N720" r:id="rId9844" display="https://www.daloopa.com/src/8778153" xr:uid="{9B022EBC-8893-4C44-9BF6-D86BD83D1537}"/>
    <hyperlink ref="A721" r:id="rId9845" xr:uid="{B052E8F4-02C3-4753-B9D7-C300B8904B88}"/>
    <hyperlink ref="C721" r:id="rId9846" xr:uid="{91CAD59E-0435-4EA3-81B7-314A19F7F17E}"/>
    <hyperlink ref="I721" r:id="rId9847" display="https://www.daloopa.com/src/8778335" xr:uid="{93EA946F-116F-45B5-98D8-10407C1D63B6}"/>
    <hyperlink ref="J721" r:id="rId9848" display="https://www.daloopa.com/src/8778266" xr:uid="{0E9AA342-73DA-4265-9926-305E7ECE46D6}"/>
    <hyperlink ref="K721" r:id="rId9849" display="https://www.daloopa.com/src/8778219" xr:uid="{FC61A9B9-EF7A-4082-ACD1-A88110A76E51}"/>
    <hyperlink ref="M721" r:id="rId9850" display="https://www.daloopa.com/src/8778162" xr:uid="{B4CABB88-3DF1-40DA-A992-7F4FADBCE7A1}"/>
    <hyperlink ref="N721" r:id="rId9851" display="https://www.daloopa.com/src/8778154" xr:uid="{12D985E7-0EB0-4AAD-B4E3-8CB5ADED7840}"/>
    <hyperlink ref="A722" r:id="rId9852" xr:uid="{2CB19E18-25B1-48C9-81D3-2B775885004A}"/>
    <hyperlink ref="C722" r:id="rId9853" xr:uid="{D488C455-1177-4FD2-9D00-57D178EB426C}"/>
    <hyperlink ref="I722" r:id="rId9854" display="https://www.daloopa.com/src/8778336" xr:uid="{E4DF4FE5-C974-46FE-B58D-F8B4397EA776}"/>
    <hyperlink ref="J722" r:id="rId9855" display="https://www.daloopa.com/src/8778267" xr:uid="{F11C5789-0BC6-4FAB-A90B-8AE0B58A33C8}"/>
    <hyperlink ref="K722" r:id="rId9856" display="https://www.daloopa.com/src/8778220" xr:uid="{468BDA4D-DA8C-4AAF-A9A2-052EBF7E9FF1}"/>
    <hyperlink ref="M722" r:id="rId9857" display="https://www.daloopa.com/src/8778163" xr:uid="{AACA3483-F851-40B5-81E2-9C7DE8C1E12E}"/>
    <hyperlink ref="N722" r:id="rId9858" display="https://www.daloopa.com/src/8778155" xr:uid="{E6CDB7AD-8CC4-4EF6-AA42-8A2ACFDC0863}"/>
    <hyperlink ref="A723" r:id="rId9859" xr:uid="{9B313612-A7BD-4271-A5FC-3B050D422C71}"/>
    <hyperlink ref="C723" r:id="rId9860" xr:uid="{02262F41-DC3D-4289-9766-5353C3C7D3E7}"/>
    <hyperlink ref="I723" r:id="rId9861" display="https://www.daloopa.com/src/8778337" xr:uid="{16F6F14D-5A9A-4AC7-ADAF-9387A3A80D99}"/>
    <hyperlink ref="J723" r:id="rId9862" display="https://www.daloopa.com/src/8778268" xr:uid="{B1F05659-5369-4BFC-A0DE-C63FB245FD0E}"/>
    <hyperlink ref="A724" r:id="rId9863" xr:uid="{FF81089A-6B83-4069-A5A7-5021CB03DD28}"/>
    <hyperlink ref="C724" r:id="rId9864" xr:uid="{CE0491D8-E294-42AF-A0A4-645DF319409D}"/>
    <hyperlink ref="M724" r:id="rId9865" display="https://www.daloopa.com/src/8778165" xr:uid="{B1B2FE98-E259-4E4D-BDA7-D46B8FA5CA22}"/>
    <hyperlink ref="N724" r:id="rId9866" display="https://www.daloopa.com/src/8778158" xr:uid="{7952327D-CC1B-444E-8883-D1B602A0D0B0}"/>
    <hyperlink ref="Q724" r:id="rId9867" display="https://www.daloopa.com/src/8777976" xr:uid="{43C9BCB1-9C04-4A99-8A34-9426BD38DBEB}"/>
    <hyperlink ref="R724" r:id="rId9868" display="https://www.daloopa.com/src/8777947" xr:uid="{F2B5FEDE-E4DE-4388-A017-C35A855B58DC}"/>
    <hyperlink ref="S724" r:id="rId9869" display="https://www.daloopa.com/src/8778096" xr:uid="{9DB83D3B-78C5-4561-BD9A-064F471DF89D}"/>
    <hyperlink ref="A725" r:id="rId9870" xr:uid="{3F55B6B3-DB0E-4B58-BA0A-84D18959D9B8}"/>
    <hyperlink ref="C725" r:id="rId9871" xr:uid="{AAE93C41-321D-467B-8272-F03F7F64E830}"/>
    <hyperlink ref="S725" r:id="rId9872" display="https://www.daloopa.com/src/8778097" xr:uid="{A2C674D8-223D-4A05-B62A-5849936EFB13}"/>
    <hyperlink ref="A726" r:id="rId9873" xr:uid="{ECFCF466-0652-4F65-BCEE-2A6B7A59A68A}"/>
    <hyperlink ref="C726" r:id="rId9874" xr:uid="{196C9D3D-D120-4B5D-8007-4A494AABDF76}"/>
    <hyperlink ref="I726" r:id="rId9875" display="https://www.daloopa.com/src/8778340" xr:uid="{74E69EED-1FD7-4654-8262-232C6651B63A}"/>
    <hyperlink ref="M726" r:id="rId9876" display="https://www.daloopa.com/src/8778166" xr:uid="{69F5C5F9-F1EA-4225-BFEA-67886EF763DE}"/>
    <hyperlink ref="N726" r:id="rId9877" display="https://www.daloopa.com/src/8778159" xr:uid="{0691B98D-A243-4248-8311-C132CD7D80C5}"/>
    <hyperlink ref="Q726" r:id="rId9878" display="https://www.daloopa.com/src/8777977" xr:uid="{19CD72EB-45CE-4CDA-BF1C-40FCD67D43C9}"/>
    <hyperlink ref="R726" r:id="rId9879" display="https://www.daloopa.com/src/8777948" xr:uid="{DA17722A-4082-4EFC-A8B2-5CAFCFC28198}"/>
    <hyperlink ref="S726" r:id="rId9880" display="https://www.daloopa.com/src/8778098" xr:uid="{EC36136B-38FB-43DC-9B4E-B5689DF9EA4D}"/>
    <hyperlink ref="A727" r:id="rId9881" xr:uid="{9E507833-BF12-4ECC-8E58-D96862DC3BE1}"/>
    <hyperlink ref="C727" r:id="rId9882" xr:uid="{C9A318F8-AA5B-4B87-A88D-6E0973F73C63}"/>
    <hyperlink ref="R727" r:id="rId9883" display="https://www.daloopa.com/src/8777949" xr:uid="{0AE8B516-25DF-4B70-8B63-C458CA6B2D15}"/>
    <hyperlink ref="S727" r:id="rId9884" display="https://www.daloopa.com/src/8778099" xr:uid="{0B9FD2D8-EFFE-4B41-9B29-7B830D67E26C}"/>
    <hyperlink ref="A728" r:id="rId9885" xr:uid="{79967A44-8B12-41DA-BD90-8BE92751FA74}"/>
    <hyperlink ref="C728" r:id="rId9886" xr:uid="{41326E3F-9F4B-4DB0-8979-84E41F10A3A5}"/>
    <hyperlink ref="I728" r:id="rId9887" display="https://www.daloopa.com/src/8778342" xr:uid="{E4B0C9EE-8D73-49D8-83D3-D3DFCB06C985}"/>
    <hyperlink ref="J728" r:id="rId9888" display="https://www.daloopa.com/src/8778270" xr:uid="{ABEA43B3-228D-402E-A732-311213D4167E}"/>
    <hyperlink ref="K728" r:id="rId9889" display="https://www.daloopa.com/src/8778222" xr:uid="{44A68ACB-DBF4-4870-B462-2EE1475B68FE}"/>
    <hyperlink ref="A729" r:id="rId9890" xr:uid="{99F8E668-D1B1-4E2C-9ECF-125C791DE057}"/>
    <hyperlink ref="C729" r:id="rId9891" xr:uid="{761DCDCE-EBA2-4C04-BE63-55080CCA1610}"/>
    <hyperlink ref="I729" r:id="rId9892" display="https://www.daloopa.com/src/8778344" xr:uid="{D346FEFF-8B18-42DC-A306-1180B3B0617B}"/>
    <hyperlink ref="J729" r:id="rId9893" display="https://www.daloopa.com/src/8778272" xr:uid="{D440CC92-F3A6-4E5F-AAF1-C29DE4FBE09B}"/>
    <hyperlink ref="K729" r:id="rId9894" display="https://www.daloopa.com/src/8778224" xr:uid="{4778F762-92D1-4F32-8078-3219AA20410B}"/>
    <hyperlink ref="A730" r:id="rId9895" xr:uid="{4B5F0CF2-6458-4089-9BFD-FF3AD8539A86}"/>
    <hyperlink ref="C730" r:id="rId9896" xr:uid="{A698DE06-5A93-4E2A-BD49-DAEDC2EFEB23}"/>
    <hyperlink ref="I730" r:id="rId9897" display="https://www.daloopa.com/src/8778345" xr:uid="{7BFF0A90-842E-41E6-BFF3-433717DB2630}"/>
    <hyperlink ref="J730" r:id="rId9898" display="https://www.daloopa.com/src/8778273" xr:uid="{3F05E130-9B99-40C4-A15B-3632372BC9A9}"/>
    <hyperlink ref="K730" r:id="rId9899" display="https://www.daloopa.com/src/8778225" xr:uid="{E0B084A7-DDFE-459F-90AC-C2F31A2BB024}"/>
    <hyperlink ref="BB210:BD210" r:id="rId9900" display="https://www.daloopa.com/src/45801610" xr:uid="{E8455AEA-63C6-4655-8593-F17D2DDB3536}"/>
  </hyperlinks>
  <pageMargins left="0.75" right="0.75" top="1" bottom="1" header="0.5" footer="0.5"/>
  <legacyDrawing r:id="rId990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14862D4-AEE6-45E9-AA63-D39151C48E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How to Use </vt:lpstr>
      <vt:lpstr>Color Code</vt:lpstr>
      <vt:lpstr>Model</vt:lpstr>
      <vt:lpstr>Valuation</vt:lpstr>
      <vt:lpstr>Daloopa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Abdullah Al-Rezwan</cp:lastModifiedBy>
  <dcterms:created xsi:type="dcterms:W3CDTF">2020-08-12T19:16:06Z</dcterms:created>
  <dcterms:modified xsi:type="dcterms:W3CDTF">2023-08-18T10:45:11Z</dcterms:modified>
</cp:coreProperties>
</file>